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6380" windowHeight="8190" tabRatio="701" firstSheet="7" activeTab="7"/>
  </bookViews>
  <sheets>
    <sheet name="Portail 1 SDL-LLCER" sheetId="1" r:id="rId1"/>
    <sheet name="Portail 2 SDL-LEA" sheetId="2" r:id="rId2"/>
    <sheet name="Portail 3 SDL-LETTRES" sheetId="3" r:id="rId3"/>
    <sheet name="Portail 4 LLCER-LEA" sheetId="4" r:id="rId4"/>
    <sheet name="Portail 5 LETTRES-LLCER" sheetId="5" r:id="rId5"/>
    <sheet name="Portail 6 LETTRES-HISTOIRE" sheetId="6" r:id="rId6"/>
    <sheet name="Portail 7 HISTOIRE-GEO" sheetId="7" r:id="rId7"/>
    <sheet name="Portail 8 HISTOIRE-DROIT" sheetId="8" r:id="rId8"/>
    <sheet name="Feuil2" sheetId="9" r:id="rId9"/>
    <sheet name="Feuil3" sheetId="10" r:id="rId10"/>
  </sheets>
  <externalReferences>
    <externalReference r:id="rId11"/>
    <externalReference r:id="rId12"/>
    <externalReference r:id="rId13"/>
    <externalReference r:id="rId14"/>
  </externalReferences>
  <definedNames>
    <definedName name="_xlnm.Print_Titles" localSheetId="0">'Portail 1 SDL-LLCER'!$B:$C,'Portail 1 SDL-LLCER'!$1:$3</definedName>
    <definedName name="_xlnm.Print_Titles" localSheetId="1">'Portail 2 SDL-LEA'!$B:$C,'Portail 2 SDL-LEA'!$1:$3</definedName>
    <definedName name="_xlnm.Print_Titles" localSheetId="2">'Portail 3 SDL-LETTRES'!$B:$C,'Portail 3 SDL-LETTRES'!$1:$3</definedName>
    <definedName name="_xlnm.Print_Titles" localSheetId="3">'Portail 4 LLCER-LEA'!$B:$C,'Portail 4 LLCER-LEA'!$1:$3</definedName>
    <definedName name="_xlnm.Print_Titles" localSheetId="5">'Portail 6 LETTRES-HISTOIRE'!$B:$C,'Portail 6 LETTRES-HISTOIRE'!$1:$3</definedName>
    <definedName name="_xlnm.Print_Titles" localSheetId="6">'Portail 7 HISTOIRE-GEO'!$B:$C,'Portail 7 HISTOIRE-GEO'!$1:$3</definedName>
    <definedName name="_xlnm.Print_Titles" localSheetId="7">'Portail 8 HISTOIRE-DROIT'!$B:$C,'Portail 8 HISTOIRE-DROIT'!$1:$3</definedName>
    <definedName name="mod">'[1]Liste de valeurs'!$A$2:$A$4</definedName>
    <definedName name="moda">'[2]Liste de valeurs'!$A$2:$A$4</definedName>
    <definedName name="nat">'[1]Liste de valeurs'!$B$2:$B$7</definedName>
    <definedName name="natu">'[2]Liste de valeurs'!$B$2:$B$7</definedName>
    <definedName name="Nature2">'[3]Liste de valeurs'!$B$2:$B$7</definedName>
    <definedName name="Print_Titles_0" localSheetId="0">'Portail 1 SDL-LLCER'!$B:$C,'Portail 1 SDL-LLCER'!$1:$3</definedName>
    <definedName name="Print_Titles_0" localSheetId="1">'Portail 2 SDL-LEA'!$B:$C,'Portail 2 SDL-LEA'!$1:$3</definedName>
    <definedName name="Print_Titles_0" localSheetId="2">'Portail 3 SDL-LETTRES'!$B:$C,'Portail 3 SDL-LETTRES'!$1:$3</definedName>
    <definedName name="Print_Titles_0" localSheetId="3">'Portail 4 LLCER-LEA'!$B:$C,'Portail 4 LLCER-LEA'!$1:$3</definedName>
    <definedName name="Print_Titles_0" localSheetId="4">'Portail 5 LETTRES-LLCER'!$B:$C,'Portail 5 LETTRES-LLCER'!$1:$3</definedName>
    <definedName name="Print_Titles_0" localSheetId="5">'Portail 6 LETTRES-HISTOIRE'!$B:$C,'Portail 6 LETTRES-HISTOIRE'!$1:$3</definedName>
    <definedName name="Print_Titles_0" localSheetId="6">'Portail 7 HISTOIRE-GEO'!$B:$C,'Portail 7 HISTOIRE-GEO'!$1:$3</definedName>
    <definedName name="Print_Titles_0" localSheetId="7">'Portail 8 HISTOIRE-DROIT'!$B:$C,'Portail 8 HISTOIRE-DROIT'!$1:$3</definedName>
    <definedName name="_xlnm.Print_Area" localSheetId="0">'Portail 1 SDL-LLCER'!$A$1:$AK$105</definedName>
    <definedName name="_xlnm.Print_Area" localSheetId="1">'Portail 2 SDL-LEA'!$A$1:$AK$79</definedName>
    <definedName name="_xlnm.Print_Area" localSheetId="2">'Portail 3 SDL-LETTRES'!$A$1:$AK$50</definedName>
    <definedName name="_xlnm.Print_Area" localSheetId="3">'Portail 4 LLCER-LEA'!$A$1:$AK$173</definedName>
    <definedName name="_xlnm.Print_Area" localSheetId="4">'Portail 5 LETTRES-LLCER'!$A$1:$AK$107</definedName>
    <definedName name="_xlnm.Print_Area" localSheetId="5">'Portail 6 LETTRES-HISTOIRE'!$A$1:$AK$49</definedName>
    <definedName name="_xlnm.Print_Area" localSheetId="6">'Portail 7 HISTOIRE-GEO'!$A$1:$AK$38</definedName>
    <definedName name="_xlnm.Print_Area" localSheetId="7">'Portail 8 HISTOIRE-DROIT'!$A$1:$AK$36</definedName>
  </definedName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AB39" i="1"/>
  <c r="AA17" i="3" l="1"/>
  <c r="E24"/>
  <c r="AB24"/>
  <c r="AB32" i="2" l="1"/>
  <c r="AB30"/>
  <c r="AB29"/>
  <c r="AA51"/>
  <c r="AA150" i="4"/>
  <c r="AA153"/>
  <c r="AA47" i="2"/>
  <c r="AA96" i="4"/>
  <c r="AB96" s="1"/>
  <c r="R48"/>
  <c r="R47"/>
  <c r="R46"/>
  <c r="R41"/>
  <c r="R40"/>
  <c r="R39"/>
  <c r="R38"/>
  <c r="AA16" i="7" l="1"/>
  <c r="AB26" i="3"/>
  <c r="AB29" i="6" s="1"/>
  <c r="AC32" i="8"/>
  <c r="AC31"/>
  <c r="AC30"/>
  <c r="AC17"/>
  <c r="AC18"/>
  <c r="AC19"/>
  <c r="B12"/>
  <c r="C12"/>
  <c r="D12"/>
  <c r="E12"/>
  <c r="F12"/>
  <c r="G12"/>
  <c r="H12"/>
  <c r="I12"/>
  <c r="J12"/>
  <c r="K12"/>
  <c r="L12"/>
  <c r="M12"/>
  <c r="N12"/>
  <c r="O12"/>
  <c r="P12"/>
  <c r="Q12"/>
  <c r="R12"/>
  <c r="S12"/>
  <c r="T12"/>
  <c r="U12"/>
  <c r="V12"/>
  <c r="W12"/>
  <c r="X12"/>
  <c r="Y12"/>
  <c r="Z12"/>
  <c r="AA12"/>
  <c r="AB12"/>
  <c r="AC12"/>
  <c r="AD12"/>
  <c r="AE12"/>
  <c r="AF12"/>
  <c r="AG12"/>
  <c r="AH12"/>
  <c r="AI12"/>
  <c r="AJ12"/>
  <c r="AK12"/>
  <c r="AL12"/>
  <c r="F13"/>
  <c r="H13"/>
  <c r="Q13"/>
  <c r="R13"/>
  <c r="B14"/>
  <c r="C14"/>
  <c r="D14"/>
  <c r="F14"/>
  <c r="G14"/>
  <c r="H14"/>
  <c r="I14"/>
  <c r="J14"/>
  <c r="K14"/>
  <c r="L14"/>
  <c r="M14"/>
  <c r="N14"/>
  <c r="O14"/>
  <c r="P14"/>
  <c r="Q14"/>
  <c r="R14"/>
  <c r="S14"/>
  <c r="T14"/>
  <c r="U14"/>
  <c r="V14"/>
  <c r="W14"/>
  <c r="X14"/>
  <c r="Y14"/>
  <c r="Z14"/>
  <c r="AA14"/>
  <c r="AC14"/>
  <c r="AD14"/>
  <c r="AE14"/>
  <c r="AF14"/>
  <c r="AG14"/>
  <c r="AH14"/>
  <c r="AI14"/>
  <c r="AJ14"/>
  <c r="AK14"/>
  <c r="AL14"/>
  <c r="Q15"/>
  <c r="R15"/>
  <c r="A14"/>
  <c r="A12"/>
  <c r="AC29" i="7"/>
  <c r="AC30"/>
  <c r="AC31"/>
  <c r="AC22"/>
  <c r="C14"/>
  <c r="D14"/>
  <c r="E14"/>
  <c r="F14"/>
  <c r="G14"/>
  <c r="H14"/>
  <c r="I14"/>
  <c r="J14"/>
  <c r="K14"/>
  <c r="L14"/>
  <c r="M14"/>
  <c r="N14"/>
  <c r="O14"/>
  <c r="P14"/>
  <c r="Q14"/>
  <c r="R14"/>
  <c r="S14"/>
  <c r="T14"/>
  <c r="U14"/>
  <c r="V14"/>
  <c r="W14"/>
  <c r="X14"/>
  <c r="Y14"/>
  <c r="Z14"/>
  <c r="AA14"/>
  <c r="AB14"/>
  <c r="AC14"/>
  <c r="AD14"/>
  <c r="AE14"/>
  <c r="AF14"/>
  <c r="AG14"/>
  <c r="AH14"/>
  <c r="AI14"/>
  <c r="AJ14"/>
  <c r="AK14"/>
  <c r="AL14"/>
  <c r="F15"/>
  <c r="H15"/>
  <c r="Q15"/>
  <c r="R15"/>
  <c r="C16"/>
  <c r="D16"/>
  <c r="F16"/>
  <c r="G16"/>
  <c r="H16"/>
  <c r="I16"/>
  <c r="J16"/>
  <c r="K16"/>
  <c r="L16"/>
  <c r="M16"/>
  <c r="N16"/>
  <c r="O16"/>
  <c r="P16"/>
  <c r="Q16"/>
  <c r="R16"/>
  <c r="S16"/>
  <c r="T16"/>
  <c r="U16"/>
  <c r="V16"/>
  <c r="W16"/>
  <c r="X16"/>
  <c r="Y16"/>
  <c r="Z16"/>
  <c r="AC16"/>
  <c r="AD16"/>
  <c r="AE16"/>
  <c r="AF16"/>
  <c r="AG16"/>
  <c r="AH16"/>
  <c r="AI16"/>
  <c r="AJ16"/>
  <c r="AK16"/>
  <c r="AL16"/>
  <c r="Q17"/>
  <c r="R17"/>
  <c r="A16"/>
  <c r="B16"/>
  <c r="B14"/>
  <c r="A14"/>
  <c r="AL9"/>
  <c r="AK9"/>
  <c r="AJ9"/>
  <c r="AI9"/>
  <c r="AH9"/>
  <c r="AG9"/>
  <c r="AF9"/>
  <c r="AE9"/>
  <c r="AD9"/>
  <c r="AC9"/>
  <c r="AA9"/>
  <c r="Z9"/>
  <c r="Y9"/>
  <c r="X9"/>
  <c r="W9"/>
  <c r="V9"/>
  <c r="U9"/>
  <c r="T9"/>
  <c r="S9"/>
  <c r="R9"/>
  <c r="Q9"/>
  <c r="P9"/>
  <c r="O9"/>
  <c r="N9"/>
  <c r="M9"/>
  <c r="L9"/>
  <c r="K9"/>
  <c r="C9"/>
  <c r="D9"/>
  <c r="E9"/>
  <c r="F9"/>
  <c r="G9"/>
  <c r="A9"/>
  <c r="B9"/>
  <c r="M42" i="6"/>
  <c r="N42"/>
  <c r="O42"/>
  <c r="P42"/>
  <c r="Q42"/>
  <c r="R42"/>
  <c r="S42"/>
  <c r="T42"/>
  <c r="U42"/>
  <c r="V42"/>
  <c r="W42"/>
  <c r="X42"/>
  <c r="Y42"/>
  <c r="Z42"/>
  <c r="AA42"/>
  <c r="AC42"/>
  <c r="AD42"/>
  <c r="AE42"/>
  <c r="AF42"/>
  <c r="AG42"/>
  <c r="AH42"/>
  <c r="AI42"/>
  <c r="AJ42"/>
  <c r="AK42"/>
  <c r="AL42"/>
  <c r="E42"/>
  <c r="F42"/>
  <c r="G42"/>
  <c r="H42"/>
  <c r="I42"/>
  <c r="J42"/>
  <c r="K42"/>
  <c r="L42"/>
  <c r="B42"/>
  <c r="C42"/>
  <c r="D42"/>
  <c r="A42"/>
  <c r="AC25"/>
  <c r="AC41"/>
  <c r="AL40"/>
  <c r="AK40"/>
  <c r="AJ40"/>
  <c r="AI40"/>
  <c r="AH40"/>
  <c r="AG40"/>
  <c r="AF40"/>
  <c r="AE40"/>
  <c r="AD40"/>
  <c r="AC40"/>
  <c r="AA40"/>
  <c r="Z40"/>
  <c r="Y40"/>
  <c r="X40"/>
  <c r="W40"/>
  <c r="V40"/>
  <c r="U40"/>
  <c r="T40"/>
  <c r="S40"/>
  <c r="R40"/>
  <c r="Q40"/>
  <c r="P40"/>
  <c r="O40"/>
  <c r="N40"/>
  <c r="M40"/>
  <c r="L40"/>
  <c r="K40"/>
  <c r="AL39"/>
  <c r="AK39"/>
  <c r="AJ39"/>
  <c r="AI39"/>
  <c r="AH39"/>
  <c r="AG39"/>
  <c r="AF39"/>
  <c r="AE39"/>
  <c r="AD39"/>
  <c r="AC39"/>
  <c r="AA39"/>
  <c r="Z39"/>
  <c r="Y39"/>
  <c r="X39"/>
  <c r="W39"/>
  <c r="V39"/>
  <c r="U39"/>
  <c r="T39"/>
  <c r="S39"/>
  <c r="R39"/>
  <c r="Q39"/>
  <c r="P39"/>
  <c r="O39"/>
  <c r="N39"/>
  <c r="M39"/>
  <c r="L39"/>
  <c r="K39"/>
  <c r="AL38"/>
  <c r="AK38"/>
  <c r="AJ38"/>
  <c r="AI38"/>
  <c r="AH38"/>
  <c r="AG38"/>
  <c r="AF38"/>
  <c r="AE38"/>
  <c r="AD38"/>
  <c r="AC38"/>
  <c r="AB38"/>
  <c r="AA38"/>
  <c r="Z38"/>
  <c r="Y38"/>
  <c r="X38"/>
  <c r="W38"/>
  <c r="V38"/>
  <c r="U38"/>
  <c r="T38"/>
  <c r="S38"/>
  <c r="R38"/>
  <c r="Q38"/>
  <c r="P38"/>
  <c r="O38"/>
  <c r="N38"/>
  <c r="M38"/>
  <c r="L38"/>
  <c r="K38"/>
  <c r="AL37"/>
  <c r="AK37"/>
  <c r="AJ37"/>
  <c r="AI37"/>
  <c r="AH37"/>
  <c r="AG37"/>
  <c r="AF37"/>
  <c r="AE37"/>
  <c r="AD37"/>
  <c r="AC37"/>
  <c r="AA37"/>
  <c r="Z37"/>
  <c r="Y37"/>
  <c r="X37"/>
  <c r="W37"/>
  <c r="V37"/>
  <c r="U37"/>
  <c r="T37"/>
  <c r="S37"/>
  <c r="R37"/>
  <c r="Q37"/>
  <c r="P37"/>
  <c r="O37"/>
  <c r="N37"/>
  <c r="M37"/>
  <c r="L37"/>
  <c r="K37"/>
  <c r="AL36"/>
  <c r="AK36"/>
  <c r="AJ36"/>
  <c r="AI36"/>
  <c r="AH36"/>
  <c r="AG36"/>
  <c r="AF36"/>
  <c r="AE36"/>
  <c r="AD36"/>
  <c r="AC36"/>
  <c r="AA36"/>
  <c r="Z36"/>
  <c r="Y36"/>
  <c r="X36"/>
  <c r="W36"/>
  <c r="V36"/>
  <c r="U36"/>
  <c r="T36"/>
  <c r="S36"/>
  <c r="R36"/>
  <c r="Q36"/>
  <c r="P36"/>
  <c r="O36"/>
  <c r="N36"/>
  <c r="M36"/>
  <c r="L36"/>
  <c r="K36"/>
  <c r="AL35"/>
  <c r="AK35"/>
  <c r="AJ35"/>
  <c r="AI35"/>
  <c r="AH35"/>
  <c r="AG35"/>
  <c r="AF35"/>
  <c r="AE35"/>
  <c r="AD35"/>
  <c r="AC35"/>
  <c r="AB35"/>
  <c r="AA35"/>
  <c r="Z35"/>
  <c r="Y35"/>
  <c r="X35"/>
  <c r="W35"/>
  <c r="V35"/>
  <c r="U35"/>
  <c r="T35"/>
  <c r="S35"/>
  <c r="R35"/>
  <c r="Q35"/>
  <c r="P35"/>
  <c r="O35"/>
  <c r="N35"/>
  <c r="M35"/>
  <c r="L35"/>
  <c r="K35"/>
  <c r="AL34"/>
  <c r="AK34"/>
  <c r="AJ34"/>
  <c r="AI34"/>
  <c r="AH34"/>
  <c r="AG34"/>
  <c r="AF34"/>
  <c r="AE34"/>
  <c r="AD34"/>
  <c r="AC34"/>
  <c r="AA34"/>
  <c r="Z34"/>
  <c r="Y34"/>
  <c r="X34"/>
  <c r="W34"/>
  <c r="V34"/>
  <c r="U34"/>
  <c r="T34"/>
  <c r="S34"/>
  <c r="R34"/>
  <c r="Q34"/>
  <c r="P34"/>
  <c r="O34"/>
  <c r="N34"/>
  <c r="M34"/>
  <c r="L34"/>
  <c r="K34"/>
  <c r="D34"/>
  <c r="E34"/>
  <c r="F34"/>
  <c r="G34"/>
  <c r="H34"/>
  <c r="D35"/>
  <c r="E35"/>
  <c r="F35"/>
  <c r="G35"/>
  <c r="H35"/>
  <c r="D36"/>
  <c r="E36"/>
  <c r="F36"/>
  <c r="G36"/>
  <c r="H36"/>
  <c r="D37"/>
  <c r="E37"/>
  <c r="F37"/>
  <c r="G37"/>
  <c r="H37"/>
  <c r="D38"/>
  <c r="E38"/>
  <c r="F38"/>
  <c r="G38"/>
  <c r="H38"/>
  <c r="D39"/>
  <c r="E39"/>
  <c r="F39"/>
  <c r="G39"/>
  <c r="H39"/>
  <c r="D40"/>
  <c r="E40"/>
  <c r="F40"/>
  <c r="G40"/>
  <c r="H40"/>
  <c r="A35"/>
  <c r="B35"/>
  <c r="C35"/>
  <c r="A36"/>
  <c r="B36"/>
  <c r="C36"/>
  <c r="A37"/>
  <c r="B37"/>
  <c r="C37"/>
  <c r="A38"/>
  <c r="B38"/>
  <c r="C38"/>
  <c r="A39"/>
  <c r="B39"/>
  <c r="C39"/>
  <c r="A40"/>
  <c r="B40"/>
  <c r="C40"/>
  <c r="B34"/>
  <c r="C34"/>
  <c r="A34"/>
  <c r="B28"/>
  <c r="C28"/>
  <c r="D28"/>
  <c r="E28"/>
  <c r="F28"/>
  <c r="G28"/>
  <c r="H28"/>
  <c r="I28"/>
  <c r="J28"/>
  <c r="K28"/>
  <c r="L28"/>
  <c r="M28"/>
  <c r="N28"/>
  <c r="O28"/>
  <c r="P28"/>
  <c r="Q28"/>
  <c r="R28"/>
  <c r="S28"/>
  <c r="T28"/>
  <c r="U28"/>
  <c r="V28"/>
  <c r="W28"/>
  <c r="X28"/>
  <c r="Y28"/>
  <c r="Z28"/>
  <c r="AA28"/>
  <c r="AB28"/>
  <c r="AC28"/>
  <c r="AD28"/>
  <c r="AE28"/>
  <c r="AF28"/>
  <c r="AG28"/>
  <c r="AH28"/>
  <c r="AI28"/>
  <c r="AJ28"/>
  <c r="AK28"/>
  <c r="AL28"/>
  <c r="B29"/>
  <c r="C29"/>
  <c r="D29"/>
  <c r="E29"/>
  <c r="F29"/>
  <c r="G29"/>
  <c r="H29"/>
  <c r="I29"/>
  <c r="J29"/>
  <c r="K29"/>
  <c r="L29"/>
  <c r="M29"/>
  <c r="N29"/>
  <c r="O29"/>
  <c r="P29"/>
  <c r="Q29"/>
  <c r="R29"/>
  <c r="U29"/>
  <c r="Z29"/>
  <c r="AA29"/>
  <c r="AC29"/>
  <c r="AC34" i="8" s="1"/>
  <c r="AF29" i="6"/>
  <c r="AG29"/>
  <c r="AJ29"/>
  <c r="AK29"/>
  <c r="AL29"/>
  <c r="B30"/>
  <c r="C30"/>
  <c r="D30"/>
  <c r="E30"/>
  <c r="F30"/>
  <c r="G30"/>
  <c r="H30"/>
  <c r="I30"/>
  <c r="J30"/>
  <c r="K30"/>
  <c r="L30"/>
  <c r="M30"/>
  <c r="N30"/>
  <c r="O30"/>
  <c r="P30"/>
  <c r="Q30"/>
  <c r="R30"/>
  <c r="AA30"/>
  <c r="AA26" i="7" s="1"/>
  <c r="AC30" i="6"/>
  <c r="AC35" i="8" s="1"/>
  <c r="AL30" i="6"/>
  <c r="B31"/>
  <c r="C31"/>
  <c r="D31"/>
  <c r="E31"/>
  <c r="F31"/>
  <c r="G31"/>
  <c r="H31"/>
  <c r="I31"/>
  <c r="J31"/>
  <c r="K31"/>
  <c r="L31"/>
  <c r="M31"/>
  <c r="N31"/>
  <c r="O31"/>
  <c r="P31"/>
  <c r="Q31"/>
  <c r="R31"/>
  <c r="AC31"/>
  <c r="AC36" i="8" s="1"/>
  <c r="AL31" i="6"/>
  <c r="A29"/>
  <c r="A30"/>
  <c r="A31"/>
  <c r="A28"/>
  <c r="B25"/>
  <c r="C25"/>
  <c r="D25"/>
  <c r="F25"/>
  <c r="G25"/>
  <c r="H25"/>
  <c r="I25"/>
  <c r="J25"/>
  <c r="K25"/>
  <c r="L25"/>
  <c r="M25"/>
  <c r="N25"/>
  <c r="O25"/>
  <c r="P25"/>
  <c r="Q25"/>
  <c r="R25"/>
  <c r="S25"/>
  <c r="T25"/>
  <c r="U25"/>
  <c r="V25"/>
  <c r="W25"/>
  <c r="X25"/>
  <c r="Y25"/>
  <c r="Z25"/>
  <c r="AA25"/>
  <c r="AD25"/>
  <c r="AE25"/>
  <c r="AF25"/>
  <c r="AG25"/>
  <c r="AH25"/>
  <c r="AI25"/>
  <c r="AJ25"/>
  <c r="AK25"/>
  <c r="AL25"/>
  <c r="A25"/>
  <c r="K17"/>
  <c r="L17"/>
  <c r="M17"/>
  <c r="N17"/>
  <c r="O17"/>
  <c r="P17"/>
  <c r="Q17"/>
  <c r="R17"/>
  <c r="S17"/>
  <c r="T17"/>
  <c r="U17"/>
  <c r="V17"/>
  <c r="W17"/>
  <c r="X17"/>
  <c r="Y17"/>
  <c r="Z17"/>
  <c r="AA17"/>
  <c r="AB17"/>
  <c r="AC17"/>
  <c r="AD17"/>
  <c r="AE17"/>
  <c r="AF17"/>
  <c r="AG17"/>
  <c r="AH17"/>
  <c r="AI17"/>
  <c r="AJ17"/>
  <c r="AK17"/>
  <c r="AL17"/>
  <c r="Q18"/>
  <c r="R18"/>
  <c r="K19"/>
  <c r="L19"/>
  <c r="M19"/>
  <c r="N19"/>
  <c r="O19"/>
  <c r="P19"/>
  <c r="Q19"/>
  <c r="R19"/>
  <c r="S19"/>
  <c r="T19"/>
  <c r="U19"/>
  <c r="V19"/>
  <c r="W19"/>
  <c r="X19"/>
  <c r="Y19"/>
  <c r="Z19"/>
  <c r="AA19"/>
  <c r="AC19"/>
  <c r="AD19"/>
  <c r="AE19"/>
  <c r="AF19"/>
  <c r="AG19"/>
  <c r="AH19"/>
  <c r="AI19"/>
  <c r="AJ19"/>
  <c r="AK19"/>
  <c r="AL19"/>
  <c r="Q20"/>
  <c r="R20"/>
  <c r="B17"/>
  <c r="C17"/>
  <c r="D17"/>
  <c r="E17"/>
  <c r="F17"/>
  <c r="G17"/>
  <c r="H17"/>
  <c r="I17"/>
  <c r="J17"/>
  <c r="F18"/>
  <c r="H18"/>
  <c r="B19"/>
  <c r="C19"/>
  <c r="D19"/>
  <c r="F19"/>
  <c r="G19"/>
  <c r="H19"/>
  <c r="I19"/>
  <c r="J19"/>
  <c r="A19"/>
  <c r="A17"/>
  <c r="AC26" i="7" l="1"/>
  <c r="AC27"/>
  <c r="AC25"/>
  <c r="AL9" i="6"/>
  <c r="AK9"/>
  <c r="AJ9"/>
  <c r="AI9"/>
  <c r="AH9"/>
  <c r="AG9"/>
  <c r="AF9"/>
  <c r="AE9"/>
  <c r="AD9"/>
  <c r="AC9"/>
  <c r="AA9"/>
  <c r="Z9"/>
  <c r="Y9"/>
  <c r="X9"/>
  <c r="W9"/>
  <c r="V9"/>
  <c r="U9"/>
  <c r="T9"/>
  <c r="S9"/>
  <c r="R9"/>
  <c r="Q9"/>
  <c r="P9"/>
  <c r="O9"/>
  <c r="N9"/>
  <c r="M9"/>
  <c r="L9"/>
  <c r="K9"/>
  <c r="AL8"/>
  <c r="AK8"/>
  <c r="AJ8"/>
  <c r="AI8"/>
  <c r="AH8"/>
  <c r="AG8"/>
  <c r="AF8"/>
  <c r="AE8"/>
  <c r="AD8"/>
  <c r="AC8"/>
  <c r="AA8"/>
  <c r="Z8"/>
  <c r="Y8"/>
  <c r="X8"/>
  <c r="W8"/>
  <c r="V8"/>
  <c r="U8"/>
  <c r="T8"/>
  <c r="S8"/>
  <c r="R8"/>
  <c r="Q8"/>
  <c r="P8"/>
  <c r="O8"/>
  <c r="N8"/>
  <c r="M8"/>
  <c r="L8"/>
  <c r="K8"/>
  <c r="AL7"/>
  <c r="AK7"/>
  <c r="AJ7"/>
  <c r="AI7"/>
  <c r="AH7"/>
  <c r="AG7"/>
  <c r="AF7"/>
  <c r="AE7"/>
  <c r="AD7"/>
  <c r="AC7"/>
  <c r="AA7"/>
  <c r="Z7"/>
  <c r="Y7"/>
  <c r="X7"/>
  <c r="W7"/>
  <c r="V7"/>
  <c r="U7"/>
  <c r="T7"/>
  <c r="S7"/>
  <c r="R7"/>
  <c r="Q7"/>
  <c r="P7"/>
  <c r="O7"/>
  <c r="N7"/>
  <c r="M7"/>
  <c r="L7"/>
  <c r="K7"/>
  <c r="AL6"/>
  <c r="AK6"/>
  <c r="AJ6"/>
  <c r="AI6"/>
  <c r="AH6"/>
  <c r="AG6"/>
  <c r="AF6"/>
  <c r="AE6"/>
  <c r="AD6"/>
  <c r="AC6"/>
  <c r="AA6"/>
  <c r="Z6"/>
  <c r="Y6"/>
  <c r="X6"/>
  <c r="W6"/>
  <c r="V6"/>
  <c r="U6"/>
  <c r="T6"/>
  <c r="S6"/>
  <c r="R6"/>
  <c r="Q6"/>
  <c r="P6"/>
  <c r="O6"/>
  <c r="N6"/>
  <c r="M6"/>
  <c r="L6"/>
  <c r="K6"/>
  <c r="C6"/>
  <c r="D6"/>
  <c r="E6"/>
  <c r="F6"/>
  <c r="G6"/>
  <c r="H6"/>
  <c r="C7"/>
  <c r="D7"/>
  <c r="E7"/>
  <c r="F7"/>
  <c r="G7"/>
  <c r="H7"/>
  <c r="C8"/>
  <c r="D8"/>
  <c r="E8"/>
  <c r="F8"/>
  <c r="G8"/>
  <c r="H8"/>
  <c r="C9"/>
  <c r="D9"/>
  <c r="E9"/>
  <c r="F9"/>
  <c r="G9"/>
  <c r="H9"/>
  <c r="A7"/>
  <c r="B7"/>
  <c r="A8"/>
  <c r="B8"/>
  <c r="A9"/>
  <c r="B9"/>
  <c r="B6"/>
  <c r="A6"/>
  <c r="AC104" i="5"/>
  <c r="AC105"/>
  <c r="AC106"/>
  <c r="AC101"/>
  <c r="AC102"/>
  <c r="AC95"/>
  <c r="AC96"/>
  <c r="AC97"/>
  <c r="AC98"/>
  <c r="AL91"/>
  <c r="B91"/>
  <c r="C91"/>
  <c r="D91"/>
  <c r="E91"/>
  <c r="F91"/>
  <c r="G91"/>
  <c r="H91"/>
  <c r="I91"/>
  <c r="J91"/>
  <c r="K91"/>
  <c r="L91"/>
  <c r="M91"/>
  <c r="N91"/>
  <c r="O91"/>
  <c r="P91"/>
  <c r="Q91"/>
  <c r="R91"/>
  <c r="U91"/>
  <c r="Z91"/>
  <c r="AA91"/>
  <c r="AB91"/>
  <c r="AC91"/>
  <c r="AF91"/>
  <c r="AG91"/>
  <c r="AJ91"/>
  <c r="AK91"/>
  <c r="A91"/>
  <c r="AC90"/>
  <c r="AC79"/>
  <c r="Y78"/>
  <c r="Z78"/>
  <c r="AA78"/>
  <c r="AB78"/>
  <c r="AC78"/>
  <c r="AC73"/>
  <c r="AC74"/>
  <c r="AC75"/>
  <c r="AC76"/>
  <c r="AC77"/>
  <c r="AC67"/>
  <c r="AC68"/>
  <c r="AC64"/>
  <c r="AC65"/>
  <c r="AC60"/>
  <c r="AC61"/>
  <c r="AL59"/>
  <c r="AK59"/>
  <c r="AJ59"/>
  <c r="AG59"/>
  <c r="AF59"/>
  <c r="AC59"/>
  <c r="AB59"/>
  <c r="AA59"/>
  <c r="Z59"/>
  <c r="U59"/>
  <c r="R59"/>
  <c r="Q59"/>
  <c r="P59"/>
  <c r="O59"/>
  <c r="N59"/>
  <c r="M59"/>
  <c r="L59"/>
  <c r="K59"/>
  <c r="J59"/>
  <c r="I59"/>
  <c r="B59"/>
  <c r="C59"/>
  <c r="D59"/>
  <c r="E59"/>
  <c r="F59"/>
  <c r="G59"/>
  <c r="A59"/>
  <c r="AL55"/>
  <c r="AK55"/>
  <c r="AJ55"/>
  <c r="AI55"/>
  <c r="AH55"/>
  <c r="AG55"/>
  <c r="AF55"/>
  <c r="AE55"/>
  <c r="AD55"/>
  <c r="AC55"/>
  <c r="AA55"/>
  <c r="Z55"/>
  <c r="Y55"/>
  <c r="X55"/>
  <c r="W55"/>
  <c r="V55"/>
  <c r="U55"/>
  <c r="T55"/>
  <c r="S55"/>
  <c r="R55"/>
  <c r="Q55"/>
  <c r="P55"/>
  <c r="O55"/>
  <c r="N55"/>
  <c r="M55"/>
  <c r="L55"/>
  <c r="K55"/>
  <c r="AL54"/>
  <c r="AK54"/>
  <c r="AJ54"/>
  <c r="AI54"/>
  <c r="AH54"/>
  <c r="AG54"/>
  <c r="AF54"/>
  <c r="AE54"/>
  <c r="AD54"/>
  <c r="AC54"/>
  <c r="AA54"/>
  <c r="Z54"/>
  <c r="Y54"/>
  <c r="X54"/>
  <c r="W54"/>
  <c r="V54"/>
  <c r="U54"/>
  <c r="T54"/>
  <c r="S54"/>
  <c r="R54"/>
  <c r="Q54"/>
  <c r="P54"/>
  <c r="O54"/>
  <c r="N54"/>
  <c r="M54"/>
  <c r="L54"/>
  <c r="K54"/>
  <c r="AL53"/>
  <c r="AK53"/>
  <c r="AJ53"/>
  <c r="AI53"/>
  <c r="AH53"/>
  <c r="AG53"/>
  <c r="AF53"/>
  <c r="AE53"/>
  <c r="AD53"/>
  <c r="AC53"/>
  <c r="AB53"/>
  <c r="AA53"/>
  <c r="Z53"/>
  <c r="Y53"/>
  <c r="X53"/>
  <c r="W53"/>
  <c r="V53"/>
  <c r="U53"/>
  <c r="T53"/>
  <c r="S53"/>
  <c r="R53"/>
  <c r="Q53"/>
  <c r="P53"/>
  <c r="O53"/>
  <c r="N53"/>
  <c r="M53"/>
  <c r="L53"/>
  <c r="K53"/>
  <c r="AL52"/>
  <c r="AK52"/>
  <c r="AJ52"/>
  <c r="AI52"/>
  <c r="AH52"/>
  <c r="AG52"/>
  <c r="AF52"/>
  <c r="AE52"/>
  <c r="AD52"/>
  <c r="AC52"/>
  <c r="AA52"/>
  <c r="Z52"/>
  <c r="Y52"/>
  <c r="X52"/>
  <c r="W52"/>
  <c r="V52"/>
  <c r="U52"/>
  <c r="T52"/>
  <c r="S52"/>
  <c r="R52"/>
  <c r="Q52"/>
  <c r="P52"/>
  <c r="O52"/>
  <c r="N52"/>
  <c r="M52"/>
  <c r="L52"/>
  <c r="K52"/>
  <c r="AL51"/>
  <c r="AK51"/>
  <c r="AJ51"/>
  <c r="AI51"/>
  <c r="AH51"/>
  <c r="AG51"/>
  <c r="AF51"/>
  <c r="AE51"/>
  <c r="AD51"/>
  <c r="AC51"/>
  <c r="AA51"/>
  <c r="Z51"/>
  <c r="Y51"/>
  <c r="X51"/>
  <c r="W51"/>
  <c r="V51"/>
  <c r="U51"/>
  <c r="T51"/>
  <c r="S51"/>
  <c r="R51"/>
  <c r="Q51"/>
  <c r="P51"/>
  <c r="O51"/>
  <c r="N51"/>
  <c r="M51"/>
  <c r="L51"/>
  <c r="K51"/>
  <c r="AL50"/>
  <c r="AK50"/>
  <c r="AJ50"/>
  <c r="AI50"/>
  <c r="AH50"/>
  <c r="AG50"/>
  <c r="AF50"/>
  <c r="AE50"/>
  <c r="AD50"/>
  <c r="AC50"/>
  <c r="AB50"/>
  <c r="AA50"/>
  <c r="Z50"/>
  <c r="Y50"/>
  <c r="X50"/>
  <c r="W50"/>
  <c r="V50"/>
  <c r="U50"/>
  <c r="T50"/>
  <c r="S50"/>
  <c r="R50"/>
  <c r="Q50"/>
  <c r="P50"/>
  <c r="O50"/>
  <c r="N50"/>
  <c r="M50"/>
  <c r="L50"/>
  <c r="K50"/>
  <c r="AL49"/>
  <c r="AK49"/>
  <c r="AJ49"/>
  <c r="AI49"/>
  <c r="AH49"/>
  <c r="AG49"/>
  <c r="AF49"/>
  <c r="AE49"/>
  <c r="AD49"/>
  <c r="AC49"/>
  <c r="AA49"/>
  <c r="Z49"/>
  <c r="Y49"/>
  <c r="X49"/>
  <c r="W49"/>
  <c r="V49"/>
  <c r="U49"/>
  <c r="T49"/>
  <c r="S49"/>
  <c r="R49"/>
  <c r="Q49"/>
  <c r="P49"/>
  <c r="O49"/>
  <c r="N49"/>
  <c r="M49"/>
  <c r="L49"/>
  <c r="K49"/>
  <c r="AL48"/>
  <c r="AK48"/>
  <c r="AJ48"/>
  <c r="AI48"/>
  <c r="AH48"/>
  <c r="AG48"/>
  <c r="AF48"/>
  <c r="AE48"/>
  <c r="AD48"/>
  <c r="AC48"/>
  <c r="AA48"/>
  <c r="Z48"/>
  <c r="Y48"/>
  <c r="X48"/>
  <c r="W48"/>
  <c r="V48"/>
  <c r="U48"/>
  <c r="T48"/>
  <c r="S48"/>
  <c r="R48"/>
  <c r="Q48"/>
  <c r="P48"/>
  <c r="O48"/>
  <c r="N48"/>
  <c r="M48"/>
  <c r="L48"/>
  <c r="K48"/>
  <c r="AL47"/>
  <c r="AK47"/>
  <c r="AJ47"/>
  <c r="AI47"/>
  <c r="AH47"/>
  <c r="AG47"/>
  <c r="AF47"/>
  <c r="AE47"/>
  <c r="AD47"/>
  <c r="AC47"/>
  <c r="AA47"/>
  <c r="Z47"/>
  <c r="Y47"/>
  <c r="X47"/>
  <c r="W47"/>
  <c r="V47"/>
  <c r="U47"/>
  <c r="T47"/>
  <c r="S47"/>
  <c r="R47"/>
  <c r="Q47"/>
  <c r="P47"/>
  <c r="O47"/>
  <c r="N47"/>
  <c r="M47"/>
  <c r="L47"/>
  <c r="K47"/>
  <c r="H50"/>
  <c r="I50"/>
  <c r="J50"/>
  <c r="B47"/>
  <c r="C47"/>
  <c r="D47"/>
  <c r="F47"/>
  <c r="G47"/>
  <c r="B48"/>
  <c r="C48"/>
  <c r="D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A48"/>
  <c r="A49"/>
  <c r="A50"/>
  <c r="A51"/>
  <c r="A52"/>
  <c r="A53"/>
  <c r="A54"/>
  <c r="A55"/>
  <c r="A56"/>
  <c r="A57"/>
  <c r="A47"/>
  <c r="K44"/>
  <c r="L44"/>
  <c r="M44"/>
  <c r="N44"/>
  <c r="O44"/>
  <c r="P44"/>
  <c r="Q44"/>
  <c r="R44"/>
  <c r="S44"/>
  <c r="T44"/>
  <c r="U44"/>
  <c r="V44"/>
  <c r="W44"/>
  <c r="X44"/>
  <c r="Y44"/>
  <c r="Z44"/>
  <c r="AA44"/>
  <c r="AC44"/>
  <c r="AD44"/>
  <c r="AE44"/>
  <c r="AF44"/>
  <c r="AG44"/>
  <c r="AH44"/>
  <c r="AI44"/>
  <c r="AJ44"/>
  <c r="AK44"/>
  <c r="B44"/>
  <c r="C44"/>
  <c r="D44"/>
  <c r="F44"/>
  <c r="G44"/>
  <c r="H44"/>
  <c r="I44"/>
  <c r="J44"/>
  <c r="A44"/>
  <c r="AL122" i="4"/>
  <c r="AK122"/>
  <c r="AJ122"/>
  <c r="AI122"/>
  <c r="AH122"/>
  <c r="AG122"/>
  <c r="AF122"/>
  <c r="AE122"/>
  <c r="AD122"/>
  <c r="AC122"/>
  <c r="AA122"/>
  <c r="Z122"/>
  <c r="Y122"/>
  <c r="X122"/>
  <c r="W122"/>
  <c r="V122"/>
  <c r="U122"/>
  <c r="T122"/>
  <c r="S122"/>
  <c r="R122"/>
  <c r="Q122"/>
  <c r="P122"/>
  <c r="O122"/>
  <c r="N122"/>
  <c r="M122"/>
  <c r="L122"/>
  <c r="K122"/>
  <c r="G122"/>
  <c r="F122"/>
  <c r="E122"/>
  <c r="D122"/>
  <c r="C122"/>
  <c r="B122"/>
  <c r="AA119"/>
  <c r="A122"/>
  <c r="AL99"/>
  <c r="AK99"/>
  <c r="AJ99"/>
  <c r="AI99"/>
  <c r="AH99"/>
  <c r="AG99"/>
  <c r="AF99"/>
  <c r="AE99"/>
  <c r="AD99"/>
  <c r="AC99"/>
  <c r="AA99"/>
  <c r="Z99"/>
  <c r="Y99"/>
  <c r="X99"/>
  <c r="W99"/>
  <c r="V99"/>
  <c r="U99"/>
  <c r="T99"/>
  <c r="S99"/>
  <c r="R99"/>
  <c r="Q99"/>
  <c r="P99"/>
  <c r="O99"/>
  <c r="N99"/>
  <c r="M99"/>
  <c r="L99"/>
  <c r="K99"/>
  <c r="B99"/>
  <c r="C99"/>
  <c r="D99"/>
  <c r="E99"/>
  <c r="F99"/>
  <c r="G99"/>
  <c r="A99"/>
  <c r="AL47" i="2"/>
  <c r="AL119" i="4" s="1"/>
  <c r="AK47" i="2"/>
  <c r="AK119" i="4" s="1"/>
  <c r="AJ47" i="2"/>
  <c r="AJ119" i="4" s="1"/>
  <c r="AI47" i="2"/>
  <c r="AI119" i="4" s="1"/>
  <c r="AH47" i="2"/>
  <c r="AH119" i="4" s="1"/>
  <c r="AG47" i="2"/>
  <c r="AG119" i="4" s="1"/>
  <c r="AF47" i="2"/>
  <c r="AF119" i="4" s="1"/>
  <c r="AE47" i="2"/>
  <c r="AE119" i="4" s="1"/>
  <c r="AD47" i="2"/>
  <c r="AD119" i="4" s="1"/>
  <c r="AC47" i="2"/>
  <c r="AC119" i="4" s="1"/>
  <c r="Z47" i="2"/>
  <c r="Z119" i="4" s="1"/>
  <c r="Y47" i="2"/>
  <c r="Y119" i="4" s="1"/>
  <c r="X47" i="2"/>
  <c r="X119" i="4" s="1"/>
  <c r="W47" i="2"/>
  <c r="W96" i="4" s="1"/>
  <c r="V47" i="2"/>
  <c r="V119" i="4" s="1"/>
  <c r="U47" i="2"/>
  <c r="U119" i="4" s="1"/>
  <c r="T47" i="2"/>
  <c r="T119" i="4" s="1"/>
  <c r="S47" i="2"/>
  <c r="S119" i="4" s="1"/>
  <c r="R47" i="2"/>
  <c r="R119" i="4" s="1"/>
  <c r="Q47" i="2"/>
  <c r="Q119" i="4" s="1"/>
  <c r="P47" i="2"/>
  <c r="P119" i="4" s="1"/>
  <c r="O47" i="2"/>
  <c r="O119" i="4" s="1"/>
  <c r="N47" i="2"/>
  <c r="N119" i="4" s="1"/>
  <c r="M47" i="2"/>
  <c r="M119" i="4" s="1"/>
  <c r="L47" i="2"/>
  <c r="L119" i="4" s="1"/>
  <c r="K47" i="2"/>
  <c r="K119" i="4" s="1"/>
  <c r="B47" i="2"/>
  <c r="B119" i="4" s="1"/>
  <c r="C47" i="2"/>
  <c r="C119" i="4" s="1"/>
  <c r="D47" i="2"/>
  <c r="D119" i="4" s="1"/>
  <c r="E47" i="2"/>
  <c r="E96" i="4" s="1"/>
  <c r="F47" i="2"/>
  <c r="F119" i="4" s="1"/>
  <c r="G47" i="2"/>
  <c r="G96" i="4" s="1"/>
  <c r="A47" i="2"/>
  <c r="A96" i="4" s="1"/>
  <c r="AJ96"/>
  <c r="AI96"/>
  <c r="AH96"/>
  <c r="AF96"/>
  <c r="AD96"/>
  <c r="Z96"/>
  <c r="X96"/>
  <c r="S96"/>
  <c r="R96"/>
  <c r="P96"/>
  <c r="O96"/>
  <c r="K96"/>
  <c r="D96"/>
  <c r="AC36" i="3"/>
  <c r="AB36"/>
  <c r="AA36"/>
  <c r="AC35"/>
  <c r="AA35"/>
  <c r="AA31"/>
  <c r="AC31"/>
  <c r="AA32"/>
  <c r="AC32"/>
  <c r="AA33"/>
  <c r="AC33"/>
  <c r="B96" i="4" l="1"/>
  <c r="E119"/>
  <c r="F96"/>
  <c r="W119"/>
  <c r="T96"/>
  <c r="V96"/>
  <c r="AL96"/>
  <c r="N96"/>
  <c r="L96"/>
  <c r="AE96"/>
  <c r="A119"/>
  <c r="C96"/>
  <c r="M96"/>
  <c r="Q96"/>
  <c r="U96"/>
  <c r="Y96"/>
  <c r="AC96"/>
  <c r="AG96"/>
  <c r="AK96"/>
  <c r="G119"/>
  <c r="I36" i="3"/>
  <c r="J36"/>
  <c r="D34"/>
  <c r="E34"/>
  <c r="F34"/>
  <c r="G34"/>
  <c r="H34"/>
  <c r="I34"/>
  <c r="J34"/>
  <c r="B34"/>
  <c r="C34"/>
  <c r="B30"/>
  <c r="C30"/>
  <c r="D30"/>
  <c r="E30"/>
  <c r="F30"/>
  <c r="G30"/>
  <c r="H30"/>
  <c r="I30"/>
  <c r="J30"/>
  <c r="K30"/>
  <c r="L30"/>
  <c r="M30"/>
  <c r="N30"/>
  <c r="O30"/>
  <c r="P30"/>
  <c r="Q30"/>
  <c r="R30"/>
  <c r="S30"/>
  <c r="T30"/>
  <c r="U30"/>
  <c r="V30"/>
  <c r="X30"/>
  <c r="Y30"/>
  <c r="Z30"/>
  <c r="AA30"/>
  <c r="AC30"/>
  <c r="AD30"/>
  <c r="AE30"/>
  <c r="AF30"/>
  <c r="AG30"/>
  <c r="AH30"/>
  <c r="AI30"/>
  <c r="AJ30"/>
  <c r="AK30"/>
  <c r="AL30"/>
  <c r="A30"/>
  <c r="B23"/>
  <c r="C23"/>
  <c r="D23"/>
  <c r="E23"/>
  <c r="F23"/>
  <c r="G23"/>
  <c r="H23"/>
  <c r="I23"/>
  <c r="J23"/>
  <c r="K23"/>
  <c r="L23"/>
  <c r="M23"/>
  <c r="N23"/>
  <c r="O23"/>
  <c r="P23"/>
  <c r="Q23"/>
  <c r="R23"/>
  <c r="S23"/>
  <c r="T23"/>
  <c r="U23"/>
  <c r="V23"/>
  <c r="W23"/>
  <c r="X23"/>
  <c r="Y23"/>
  <c r="Z23"/>
  <c r="AA23"/>
  <c r="AC23"/>
  <c r="AD23"/>
  <c r="AE23"/>
  <c r="AF23"/>
  <c r="AG23"/>
  <c r="AH23"/>
  <c r="AI23"/>
  <c r="AJ23"/>
  <c r="AK23"/>
  <c r="AL23"/>
  <c r="A23"/>
  <c r="I47" i="1" l="1"/>
  <c r="I44" s="1"/>
  <c r="AC84"/>
  <c r="AC85"/>
  <c r="C52"/>
  <c r="D52"/>
  <c r="E52"/>
  <c r="F52"/>
  <c r="G52"/>
  <c r="H52"/>
  <c r="J52"/>
  <c r="K52"/>
  <c r="L52"/>
  <c r="M52"/>
  <c r="N52"/>
  <c r="O52"/>
  <c r="P52"/>
  <c r="Q52"/>
  <c r="R52"/>
  <c r="S52"/>
  <c r="T52"/>
  <c r="U52"/>
  <c r="V52"/>
  <c r="W52"/>
  <c r="X52"/>
  <c r="Y52"/>
  <c r="Z52"/>
  <c r="AA52"/>
  <c r="AB52"/>
  <c r="AC52"/>
  <c r="AD52"/>
  <c r="AE52"/>
  <c r="AF52"/>
  <c r="AG52"/>
  <c r="AH52"/>
  <c r="AI52"/>
  <c r="AJ52"/>
  <c r="AK52"/>
  <c r="AL52"/>
  <c r="C53"/>
  <c r="D53"/>
  <c r="E53"/>
  <c r="F53"/>
  <c r="G53"/>
  <c r="H53"/>
  <c r="I53"/>
  <c r="J53"/>
  <c r="K53"/>
  <c r="L53"/>
  <c r="M53"/>
  <c r="N53"/>
  <c r="O53"/>
  <c r="P53"/>
  <c r="Q53"/>
  <c r="R53"/>
  <c r="S53"/>
  <c r="T53"/>
  <c r="U53"/>
  <c r="V53"/>
  <c r="W53"/>
  <c r="X53"/>
  <c r="Y53"/>
  <c r="Z53"/>
  <c r="AA53"/>
  <c r="AC53"/>
  <c r="AD53"/>
  <c r="AE53"/>
  <c r="AF53"/>
  <c r="AG53"/>
  <c r="AH53"/>
  <c r="AI53"/>
  <c r="AJ53"/>
  <c r="AK53"/>
  <c r="AL53"/>
  <c r="C54"/>
  <c r="D54"/>
  <c r="E54"/>
  <c r="F54"/>
  <c r="G54"/>
  <c r="H54"/>
  <c r="I54"/>
  <c r="J54"/>
  <c r="K54"/>
  <c r="L54"/>
  <c r="M54"/>
  <c r="N54"/>
  <c r="O54"/>
  <c r="P54"/>
  <c r="Q54"/>
  <c r="R54"/>
  <c r="S54"/>
  <c r="T54"/>
  <c r="U54"/>
  <c r="V54"/>
  <c r="W54"/>
  <c r="X54"/>
  <c r="Y54"/>
  <c r="Z54"/>
  <c r="AA54"/>
  <c r="AB54"/>
  <c r="AC54"/>
  <c r="AD54"/>
  <c r="AE54"/>
  <c r="AF54"/>
  <c r="AG54"/>
  <c r="AH54"/>
  <c r="AI54"/>
  <c r="AJ54"/>
  <c r="AK54"/>
  <c r="AL54"/>
  <c r="B52"/>
  <c r="B53"/>
  <c r="B54"/>
  <c r="B48"/>
  <c r="C48"/>
  <c r="D48"/>
  <c r="E48"/>
  <c r="F48"/>
  <c r="G48"/>
  <c r="H48"/>
  <c r="J48"/>
  <c r="K48"/>
  <c r="L48"/>
  <c r="M48"/>
  <c r="N48"/>
  <c r="O48"/>
  <c r="P48"/>
  <c r="Q48"/>
  <c r="R48"/>
  <c r="S48"/>
  <c r="T48"/>
  <c r="U48"/>
  <c r="V48"/>
  <c r="X48"/>
  <c r="Y48"/>
  <c r="Z48"/>
  <c r="AA48"/>
  <c r="AC48"/>
  <c r="AD48"/>
  <c r="AE48"/>
  <c r="AF48"/>
  <c r="AG48"/>
  <c r="AH48"/>
  <c r="AI48"/>
  <c r="AJ48"/>
  <c r="AK48"/>
  <c r="AL48"/>
  <c r="A48"/>
  <c r="AL51"/>
  <c r="AK51"/>
  <c r="AJ51"/>
  <c r="AI51"/>
  <c r="AH51"/>
  <c r="AG51"/>
  <c r="AF51"/>
  <c r="AE51"/>
  <c r="AD51"/>
  <c r="AC51"/>
  <c r="AA51"/>
  <c r="Z51"/>
  <c r="Y51"/>
  <c r="X51"/>
  <c r="W51"/>
  <c r="V51"/>
  <c r="U51"/>
  <c r="T51"/>
  <c r="S51"/>
  <c r="R51"/>
  <c r="Q51"/>
  <c r="P51"/>
  <c r="O51"/>
  <c r="N51"/>
  <c r="M51"/>
  <c r="L51"/>
  <c r="K51"/>
  <c r="AL50"/>
  <c r="AK50"/>
  <c r="AJ50"/>
  <c r="AI50"/>
  <c r="AH50"/>
  <c r="AG50"/>
  <c r="AF50"/>
  <c r="AE50"/>
  <c r="AD50"/>
  <c r="AC50"/>
  <c r="AA50"/>
  <c r="Z50"/>
  <c r="Y50"/>
  <c r="X50"/>
  <c r="W50"/>
  <c r="V50"/>
  <c r="U50"/>
  <c r="T50"/>
  <c r="S50"/>
  <c r="R50"/>
  <c r="Q50"/>
  <c r="P50"/>
  <c r="O50"/>
  <c r="N50"/>
  <c r="M50"/>
  <c r="L50"/>
  <c r="K50"/>
  <c r="AL49"/>
  <c r="AK49"/>
  <c r="AJ49"/>
  <c r="AI49"/>
  <c r="AH49"/>
  <c r="AG49"/>
  <c r="AF49"/>
  <c r="AE49"/>
  <c r="AD49"/>
  <c r="AC49"/>
  <c r="AA49"/>
  <c r="Z49"/>
  <c r="Y49"/>
  <c r="X49"/>
  <c r="W49"/>
  <c r="V49"/>
  <c r="U49"/>
  <c r="T49"/>
  <c r="S49"/>
  <c r="R49"/>
  <c r="Q49"/>
  <c r="P49"/>
  <c r="O49"/>
  <c r="N49"/>
  <c r="M49"/>
  <c r="L49"/>
  <c r="K49"/>
  <c r="E49"/>
  <c r="F49"/>
  <c r="G49"/>
  <c r="H49"/>
  <c r="E50"/>
  <c r="F50"/>
  <c r="G50"/>
  <c r="H50"/>
  <c r="E51"/>
  <c r="F51"/>
  <c r="G51"/>
  <c r="H51"/>
  <c r="B49"/>
  <c r="C49"/>
  <c r="D49"/>
  <c r="B50"/>
  <c r="C50"/>
  <c r="D50"/>
  <c r="B51"/>
  <c r="C51"/>
  <c r="D51"/>
  <c r="A50"/>
  <c r="A51"/>
  <c r="A49"/>
  <c r="D45"/>
  <c r="E45"/>
  <c r="F45"/>
  <c r="G45"/>
  <c r="H45"/>
  <c r="I45"/>
  <c r="J45"/>
  <c r="K45"/>
  <c r="L45"/>
  <c r="M45"/>
  <c r="N45"/>
  <c r="O45"/>
  <c r="P45"/>
  <c r="Q45"/>
  <c r="R45"/>
  <c r="S45"/>
  <c r="T45"/>
  <c r="U45"/>
  <c r="V45"/>
  <c r="W45"/>
  <c r="X45"/>
  <c r="Y45"/>
  <c r="Z45"/>
  <c r="AA45"/>
  <c r="AC45"/>
  <c r="AD45"/>
  <c r="AE45"/>
  <c r="AF45"/>
  <c r="AG45"/>
  <c r="AH45"/>
  <c r="AI45"/>
  <c r="AJ45"/>
  <c r="AK45"/>
  <c r="AL45"/>
  <c r="B45"/>
  <c r="C45"/>
  <c r="I40" i="5"/>
  <c r="J40"/>
  <c r="K40"/>
  <c r="L40"/>
  <c r="M40"/>
  <c r="N40"/>
  <c r="O40"/>
  <c r="P40"/>
  <c r="Q40"/>
  <c r="R40"/>
  <c r="S40"/>
  <c r="T40"/>
  <c r="U40"/>
  <c r="V40"/>
  <c r="W40"/>
  <c r="X40"/>
  <c r="Y40"/>
  <c r="Z40"/>
  <c r="AA40"/>
  <c r="AC40"/>
  <c r="AD40"/>
  <c r="AE40"/>
  <c r="AF40"/>
  <c r="AG40"/>
  <c r="AH40"/>
  <c r="AI40"/>
  <c r="AJ40"/>
  <c r="AK40"/>
  <c r="AL40"/>
  <c r="B40"/>
  <c r="C40"/>
  <c r="D40"/>
  <c r="F40"/>
  <c r="G40"/>
  <c r="H40"/>
  <c r="A40"/>
  <c r="AC34"/>
  <c r="AC35"/>
  <c r="AC36"/>
  <c r="AC30"/>
  <c r="AC31"/>
  <c r="AC32"/>
  <c r="AL20" i="1"/>
  <c r="AK20"/>
  <c r="AJ20"/>
  <c r="AI20"/>
  <c r="AH20"/>
  <c r="AG20"/>
  <c r="AF20"/>
  <c r="AE20"/>
  <c r="AD20"/>
  <c r="AC20"/>
  <c r="AA20"/>
  <c r="Z20"/>
  <c r="Y20"/>
  <c r="X20"/>
  <c r="W20"/>
  <c r="V20"/>
  <c r="U20"/>
  <c r="T20"/>
  <c r="S20"/>
  <c r="R20"/>
  <c r="Q20"/>
  <c r="P20"/>
  <c r="O20"/>
  <c r="N20"/>
  <c r="M20"/>
  <c r="L20"/>
  <c r="K20"/>
  <c r="G20"/>
  <c r="F20"/>
  <c r="E20"/>
  <c r="D20"/>
  <c r="B20"/>
  <c r="C20"/>
  <c r="A20"/>
  <c r="AC24" i="5"/>
  <c r="AC25"/>
  <c r="AC26"/>
  <c r="AL21"/>
  <c r="AK21"/>
  <c r="AJ21"/>
  <c r="AI21"/>
  <c r="AH21"/>
  <c r="AG21"/>
  <c r="AF21"/>
  <c r="AE21"/>
  <c r="AD21"/>
  <c r="AC21"/>
  <c r="AA21"/>
  <c r="Z21"/>
  <c r="Y21"/>
  <c r="X21"/>
  <c r="W21"/>
  <c r="V21"/>
  <c r="U21"/>
  <c r="T21"/>
  <c r="S21"/>
  <c r="R21"/>
  <c r="Q21"/>
  <c r="P21"/>
  <c r="O21"/>
  <c r="N21"/>
  <c r="M21"/>
  <c r="L21"/>
  <c r="K21"/>
  <c r="B21"/>
  <c r="C21"/>
  <c r="D21"/>
  <c r="E21"/>
  <c r="F21"/>
  <c r="G21"/>
  <c r="A21"/>
  <c r="AC20"/>
  <c r="AC22"/>
  <c r="AC16"/>
  <c r="AC17"/>
  <c r="AC18"/>
  <c r="J9"/>
  <c r="I9"/>
  <c r="J8"/>
  <c r="I8"/>
  <c r="J7"/>
  <c r="I7"/>
  <c r="AL10"/>
  <c r="AK10"/>
  <c r="AJ10"/>
  <c r="AI10"/>
  <c r="AH10"/>
  <c r="AG10"/>
  <c r="AF10"/>
  <c r="AE10"/>
  <c r="AD10"/>
  <c r="AC10"/>
  <c r="AA10"/>
  <c r="Z10"/>
  <c r="Y10"/>
  <c r="X10"/>
  <c r="W10"/>
  <c r="V10"/>
  <c r="U10"/>
  <c r="T10"/>
  <c r="S10"/>
  <c r="R10"/>
  <c r="Q10"/>
  <c r="P10"/>
  <c r="O10"/>
  <c r="N10"/>
  <c r="M10"/>
  <c r="L10"/>
  <c r="K10"/>
  <c r="AL9"/>
  <c r="AK9"/>
  <c r="AJ9"/>
  <c r="AI9"/>
  <c r="AH9"/>
  <c r="AG9"/>
  <c r="AF9"/>
  <c r="AE9"/>
  <c r="AD9"/>
  <c r="AC9"/>
  <c r="AA9"/>
  <c r="Z9"/>
  <c r="Y9"/>
  <c r="X9"/>
  <c r="W9"/>
  <c r="V9"/>
  <c r="U9"/>
  <c r="T9"/>
  <c r="S9"/>
  <c r="R9"/>
  <c r="Q9"/>
  <c r="P9"/>
  <c r="O9"/>
  <c r="N9"/>
  <c r="M9"/>
  <c r="L9"/>
  <c r="K9"/>
  <c r="AL8"/>
  <c r="AK8"/>
  <c r="AJ8"/>
  <c r="AI8"/>
  <c r="AH8"/>
  <c r="AG8"/>
  <c r="AF8"/>
  <c r="AE8"/>
  <c r="AD8"/>
  <c r="AC8"/>
  <c r="AA8"/>
  <c r="Z8"/>
  <c r="Y8"/>
  <c r="X8"/>
  <c r="W8"/>
  <c r="V8"/>
  <c r="U8"/>
  <c r="T8"/>
  <c r="S8"/>
  <c r="R8"/>
  <c r="Q8"/>
  <c r="P8"/>
  <c r="O8"/>
  <c r="N8"/>
  <c r="M8"/>
  <c r="L8"/>
  <c r="K8"/>
  <c r="AL7"/>
  <c r="AK7"/>
  <c r="AJ7"/>
  <c r="AI7"/>
  <c r="AH7"/>
  <c r="AG7"/>
  <c r="AF7"/>
  <c r="AE7"/>
  <c r="AD7"/>
  <c r="AC7"/>
  <c r="AA7"/>
  <c r="Z7"/>
  <c r="Y7"/>
  <c r="X7"/>
  <c r="W7"/>
  <c r="V7"/>
  <c r="U7"/>
  <c r="T7"/>
  <c r="S7"/>
  <c r="R7"/>
  <c r="Q7"/>
  <c r="P7"/>
  <c r="O7"/>
  <c r="N7"/>
  <c r="M7"/>
  <c r="L7"/>
  <c r="K7"/>
  <c r="B7"/>
  <c r="C7"/>
  <c r="D7"/>
  <c r="E7"/>
  <c r="F7"/>
  <c r="G7"/>
  <c r="B8"/>
  <c r="C8"/>
  <c r="D8"/>
  <c r="E8"/>
  <c r="F8"/>
  <c r="G8"/>
  <c r="B9"/>
  <c r="C9"/>
  <c r="D9"/>
  <c r="E9"/>
  <c r="F9"/>
  <c r="G9"/>
  <c r="B10"/>
  <c r="C10"/>
  <c r="D10"/>
  <c r="E10"/>
  <c r="F10"/>
  <c r="G10"/>
  <c r="A8"/>
  <c r="A9"/>
  <c r="A10"/>
  <c r="A7"/>
  <c r="AC153" i="4"/>
  <c r="AC78" i="2" s="1"/>
  <c r="AC150" i="4"/>
  <c r="AC75" i="2" s="1"/>
  <c r="AC131" i="4"/>
  <c r="AC132"/>
  <c r="AC121"/>
  <c r="AC118"/>
  <c r="AC100"/>
  <c r="A43"/>
  <c r="B43"/>
  <c r="C43"/>
  <c r="D43"/>
  <c r="E43"/>
  <c r="F43"/>
  <c r="G43"/>
  <c r="K43"/>
  <c r="L43"/>
  <c r="M43"/>
  <c r="N43"/>
  <c r="O43"/>
  <c r="P43"/>
  <c r="S43"/>
  <c r="T43"/>
  <c r="U43"/>
  <c r="V43"/>
  <c r="W43"/>
  <c r="X43"/>
  <c r="Y43"/>
  <c r="Z43"/>
  <c r="AA43"/>
  <c r="AB43"/>
  <c r="AD43"/>
  <c r="AE43"/>
  <c r="AF43"/>
  <c r="AG43"/>
  <c r="AH43"/>
  <c r="AI43"/>
  <c r="AJ43"/>
  <c r="AK43"/>
  <c r="AL43"/>
  <c r="AB38"/>
  <c r="AB20" i="1" s="1"/>
  <c r="AB20" i="4"/>
  <c r="AB19"/>
  <c r="AC7" i="3"/>
  <c r="AC8"/>
  <c r="AC9"/>
  <c r="AC34"/>
  <c r="AC104" i="1"/>
  <c r="AC19" i="3"/>
  <c r="AC17"/>
  <c r="AC76" i="2"/>
  <c r="AC72"/>
  <c r="AC73"/>
  <c r="AC53"/>
  <c r="AC54"/>
  <c r="AC56"/>
  <c r="AC57"/>
  <c r="AC58"/>
  <c r="AC59"/>
  <c r="AC48"/>
  <c r="AC37"/>
  <c r="AC32"/>
  <c r="AC29"/>
  <c r="AC30"/>
  <c r="AC23"/>
  <c r="AC24"/>
  <c r="AC25"/>
  <c r="AC17"/>
  <c r="AC18"/>
  <c r="AC12"/>
  <c r="AC13"/>
  <c r="AC14"/>
  <c r="AC103" i="1"/>
  <c r="AC98"/>
  <c r="AC99"/>
  <c r="AC100"/>
  <c r="AC95"/>
  <c r="AC96"/>
  <c r="AC89"/>
  <c r="AC90"/>
  <c r="AC91"/>
  <c r="AC92"/>
  <c r="AC79"/>
  <c r="AC85" i="5" s="1"/>
  <c r="AC80" i="1"/>
  <c r="AC86" i="5" s="1"/>
  <c r="AC75" i="1"/>
  <c r="AC81" i="5" s="1"/>
  <c r="AC76" i="1"/>
  <c r="AC82" i="5" s="1"/>
  <c r="AC77" i="1"/>
  <c r="AC83" i="5" s="1"/>
  <c r="AC73" i="1"/>
  <c r="AC67"/>
  <c r="AC68"/>
  <c r="AC69"/>
  <c r="AC70"/>
  <c r="AC71"/>
  <c r="AC60"/>
  <c r="AC61"/>
  <c r="AC57"/>
  <c r="AC58"/>
  <c r="AC38"/>
  <c r="AC38" i="5" s="1"/>
  <c r="AC39"/>
  <c r="AC40" i="1"/>
  <c r="AC33"/>
  <c r="AC34"/>
  <c r="AC35"/>
  <c r="AC29"/>
  <c r="AC30"/>
  <c r="AC31"/>
  <c r="AC18"/>
  <c r="AC19"/>
  <c r="AC14"/>
  <c r="AC15"/>
  <c r="AC16"/>
  <c r="AC7"/>
  <c r="AC8"/>
  <c r="AC9"/>
  <c r="AB33" i="8"/>
  <c r="AA19" i="3"/>
  <c r="AA28" s="1"/>
  <c r="AA35" i="8"/>
  <c r="AA30"/>
  <c r="AB27" i="6"/>
  <c r="AB30" i="8" s="1"/>
  <c r="AA31"/>
  <c r="AA32"/>
  <c r="AB28"/>
  <c r="AB27"/>
  <c r="AB24"/>
  <c r="AB23"/>
  <c r="AB25"/>
  <c r="AA17"/>
  <c r="AA18"/>
  <c r="AA19"/>
  <c r="AB35" i="7"/>
  <c r="AB36"/>
  <c r="AB37"/>
  <c r="AB34"/>
  <c r="AB32"/>
  <c r="AA29"/>
  <c r="AA30"/>
  <c r="AA31"/>
  <c r="AB24"/>
  <c r="AB23"/>
  <c r="AA22"/>
  <c r="AB13"/>
  <c r="AB12"/>
  <c r="AB11"/>
  <c r="AB10"/>
  <c r="AB8"/>
  <c r="AB19" i="8" s="1"/>
  <c r="AB7" i="7"/>
  <c r="AB6"/>
  <c r="AB17" i="8" s="1"/>
  <c r="AB46" i="6"/>
  <c r="AB32" i="8" s="1"/>
  <c r="AB47" i="6"/>
  <c r="AB48"/>
  <c r="AB31" i="7" s="1"/>
  <c r="AB45" i="6"/>
  <c r="AB31" i="8" s="1"/>
  <c r="AA41" i="6"/>
  <c r="AB26"/>
  <c r="AB16"/>
  <c r="AB15"/>
  <c r="AB14"/>
  <c r="AB18" i="8" s="1"/>
  <c r="AB12" i="6"/>
  <c r="AB11"/>
  <c r="AB9" i="7" s="1"/>
  <c r="AA101" i="5"/>
  <c r="AA95" i="1" s="1"/>
  <c r="AA102" i="5"/>
  <c r="AA96" i="1" s="1"/>
  <c r="AA104" i="5"/>
  <c r="AA105"/>
  <c r="AA106"/>
  <c r="AA100" i="1" s="1"/>
  <c r="AA95" i="5"/>
  <c r="AA96"/>
  <c r="AA97"/>
  <c r="AA98"/>
  <c r="AA94"/>
  <c r="AB94"/>
  <c r="AA89"/>
  <c r="AA88"/>
  <c r="AB88"/>
  <c r="AA79" i="1"/>
  <c r="AA85" i="5" s="1"/>
  <c r="AA80" i="1"/>
  <c r="AA86" i="5" s="1"/>
  <c r="AA84"/>
  <c r="AB84"/>
  <c r="AA75" i="1"/>
  <c r="AA81" i="5" s="1"/>
  <c r="AA76" i="1"/>
  <c r="AA82" i="5" s="1"/>
  <c r="AA77" i="1"/>
  <c r="AA83" i="5" s="1"/>
  <c r="AA79"/>
  <c r="AA80"/>
  <c r="AB80"/>
  <c r="AA73"/>
  <c r="AA74"/>
  <c r="AA75"/>
  <c r="AA76"/>
  <c r="AA77"/>
  <c r="AA67"/>
  <c r="AA68"/>
  <c r="AA72"/>
  <c r="AB72"/>
  <c r="AA64"/>
  <c r="AA65"/>
  <c r="AA60"/>
  <c r="AA61"/>
  <c r="AB57"/>
  <c r="AB41" i="6" s="1"/>
  <c r="AA39" i="5"/>
  <c r="AA36"/>
  <c r="AA37"/>
  <c r="AB37"/>
  <c r="AA30"/>
  <c r="AA31"/>
  <c r="AA32"/>
  <c r="AA33"/>
  <c r="AB33"/>
  <c r="AA34"/>
  <c r="AA35"/>
  <c r="AA29"/>
  <c r="AB29"/>
  <c r="AA24"/>
  <c r="AA25"/>
  <c r="AA26"/>
  <c r="AA20"/>
  <c r="AA22"/>
  <c r="AA23"/>
  <c r="AB23"/>
  <c r="Z16"/>
  <c r="AA16"/>
  <c r="Z17"/>
  <c r="AA17"/>
  <c r="Z18"/>
  <c r="AA18"/>
  <c r="Z19"/>
  <c r="AA19"/>
  <c r="AB19"/>
  <c r="AA15"/>
  <c r="AB15"/>
  <c r="AB11"/>
  <c r="AB170" i="4"/>
  <c r="AB163"/>
  <c r="AB161"/>
  <c r="AB159"/>
  <c r="AB157"/>
  <c r="AB156"/>
  <c r="AB151"/>
  <c r="AB148"/>
  <c r="AB73" i="2" s="1"/>
  <c r="AB147" i="4"/>
  <c r="AB72" i="2" s="1"/>
  <c r="AB135" i="4"/>
  <c r="AB59" i="2" s="1"/>
  <c r="AB134" i="4"/>
  <c r="AB129"/>
  <c r="AB54" i="2" s="1"/>
  <c r="AB128" i="4"/>
  <c r="AA131"/>
  <c r="AA132"/>
  <c r="AA121"/>
  <c r="AA71" i="2"/>
  <c r="AB71"/>
  <c r="AA118" i="4"/>
  <c r="AB68" i="2"/>
  <c r="AB116" i="4"/>
  <c r="AB106" i="5" s="1"/>
  <c r="AB100" i="1" s="1"/>
  <c r="AB114" i="4"/>
  <c r="AB102" i="5" s="1"/>
  <c r="AB96" i="1" s="1"/>
  <c r="AB113" i="4"/>
  <c r="AB101" i="5" s="1"/>
  <c r="AB95" i="1" s="1"/>
  <c r="AB111" i="4"/>
  <c r="AB105" i="5" s="1"/>
  <c r="AB99" i="1" s="1"/>
  <c r="AB110" i="4"/>
  <c r="AB104" i="5" s="1"/>
  <c r="AB98" i="1" s="1"/>
  <c r="AB106" i="4"/>
  <c r="AB96" i="5" s="1"/>
  <c r="AB107" i="4"/>
  <c r="AB97" i="5" s="1"/>
  <c r="AB108" i="4"/>
  <c r="AB98" i="5" s="1"/>
  <c r="AB105" i="4"/>
  <c r="AB95" i="5" s="1"/>
  <c r="AA100" i="4"/>
  <c r="AA60" i="1" s="1"/>
  <c r="AB100" i="4"/>
  <c r="AB60" i="1" s="1"/>
  <c r="AB97" i="4"/>
  <c r="AB61" i="1" s="1"/>
  <c r="AB93" i="4"/>
  <c r="AB80" i="1" s="1"/>
  <c r="AB86" i="5" s="1"/>
  <c r="AB92" i="4"/>
  <c r="AB79" i="1" s="1"/>
  <c r="AB85" i="5" s="1"/>
  <c r="AB90" i="4"/>
  <c r="AB77" i="1" s="1"/>
  <c r="AB83" i="5" s="1"/>
  <c r="AB89" i="4"/>
  <c r="AB76" i="1" s="1"/>
  <c r="AB82" i="5" s="1"/>
  <c r="AB88" i="4"/>
  <c r="AB75" i="1" s="1"/>
  <c r="AB81" i="5" s="1"/>
  <c r="X91" i="4"/>
  <c r="Y91"/>
  <c r="Z91"/>
  <c r="AB91"/>
  <c r="AB87"/>
  <c r="AB86"/>
  <c r="AB79" i="5" s="1"/>
  <c r="AB84" i="4"/>
  <c r="AB77" i="5" s="1"/>
  <c r="AB83" i="4"/>
  <c r="AB76" i="5" s="1"/>
  <c r="AB82" i="4"/>
  <c r="AB75" i="5" s="1"/>
  <c r="AB81" i="4"/>
  <c r="AB131" s="1"/>
  <c r="AB80"/>
  <c r="AB73" i="5" s="1"/>
  <c r="AB77" i="4"/>
  <c r="AB51" i="2" s="1"/>
  <c r="AB72" i="4"/>
  <c r="AB71"/>
  <c r="AB69"/>
  <c r="AB67"/>
  <c r="AB66"/>
  <c r="AB65"/>
  <c r="AB62"/>
  <c r="AB61"/>
  <c r="AB59"/>
  <c r="AB57"/>
  <c r="AB55"/>
  <c r="AB54"/>
  <c r="AB50"/>
  <c r="AB34" i="5" s="1"/>
  <c r="AB48" i="4"/>
  <c r="AB32" i="5" s="1"/>
  <c r="AB47" i="4"/>
  <c r="AB31" i="5" s="1"/>
  <c r="AB46" i="4"/>
  <c r="AB30" i="5" s="1"/>
  <c r="AB40" i="4"/>
  <c r="AB35" i="5" s="1"/>
  <c r="AB41" i="4"/>
  <c r="AB36" i="5" s="1"/>
  <c r="AB39" i="4"/>
  <c r="AB22" i="5" s="1"/>
  <c r="AB16" i="4"/>
  <c r="AB18" i="2" s="1"/>
  <c r="AB15" i="4"/>
  <c r="AB12"/>
  <c r="AB20" i="5" s="1"/>
  <c r="AB9" i="4"/>
  <c r="AB17" i="5" s="1"/>
  <c r="AB10" i="4"/>
  <c r="AB18" i="5" s="1"/>
  <c r="AB8" i="4"/>
  <c r="AB16" i="5" s="1"/>
  <c r="AB50" i="3"/>
  <c r="AB42" i="6" s="1"/>
  <c r="AB48" i="3"/>
  <c r="AB47"/>
  <c r="AB46"/>
  <c r="AB44"/>
  <c r="AB43"/>
  <c r="AB41"/>
  <c r="AB40"/>
  <c r="AB48" i="5" s="1"/>
  <c r="AB39" i="3"/>
  <c r="AB47" i="5" s="1"/>
  <c r="AB18" i="3"/>
  <c r="AB12"/>
  <c r="AB13"/>
  <c r="AB14"/>
  <c r="AB11"/>
  <c r="AB44" i="2"/>
  <c r="AB35" i="3" s="1"/>
  <c r="AB42" i="2"/>
  <c r="AB41"/>
  <c r="AB40"/>
  <c r="AB39"/>
  <c r="AB30" i="3" s="1"/>
  <c r="AB36" i="2"/>
  <c r="AB8"/>
  <c r="AB8" i="3" s="1"/>
  <c r="AB9" i="2"/>
  <c r="AB9" i="3" s="1"/>
  <c r="AB7" i="2"/>
  <c r="AB7" i="1" s="1"/>
  <c r="AA28"/>
  <c r="AB28"/>
  <c r="AA13"/>
  <c r="AB13"/>
  <c r="AB24"/>
  <c r="AB25" i="5" s="1"/>
  <c r="AB25" i="1"/>
  <c r="AB26" i="5" s="1"/>
  <c r="AB23" i="1"/>
  <c r="AB17" i="3" s="1"/>
  <c r="AB83" i="1"/>
  <c r="AB89" i="5" s="1"/>
  <c r="AB69" i="2"/>
  <c r="AB67"/>
  <c r="AB66"/>
  <c r="AB47" s="1"/>
  <c r="AB64"/>
  <c r="AB63"/>
  <c r="AA33" i="8"/>
  <c r="AA7" i="3"/>
  <c r="AB7"/>
  <c r="AA8"/>
  <c r="AA9"/>
  <c r="AA72" i="2"/>
  <c r="AA73"/>
  <c r="AA74"/>
  <c r="AB74"/>
  <c r="AA75"/>
  <c r="AB150" i="4"/>
  <c r="AB75" i="2" s="1"/>
  <c r="AA76"/>
  <c r="AB76"/>
  <c r="AA77"/>
  <c r="AB77"/>
  <c r="AA78"/>
  <c r="AB153" i="4"/>
  <c r="AB78" i="2" s="1"/>
  <c r="Z68"/>
  <c r="Y65"/>
  <c r="Z65"/>
  <c r="AB65"/>
  <c r="AA62"/>
  <c r="AB62"/>
  <c r="AA56"/>
  <c r="AB56"/>
  <c r="AA57"/>
  <c r="AB57"/>
  <c r="AA58"/>
  <c r="AB58"/>
  <c r="AA59"/>
  <c r="AA52"/>
  <c r="AB52"/>
  <c r="AA53"/>
  <c r="AB53"/>
  <c r="AA54"/>
  <c r="AA48"/>
  <c r="AB48"/>
  <c r="AA37"/>
  <c r="AB37"/>
  <c r="AA28"/>
  <c r="AB28"/>
  <c r="AA23"/>
  <c r="AB23"/>
  <c r="AA24"/>
  <c r="AA25"/>
  <c r="AB25"/>
  <c r="AA22"/>
  <c r="AB22"/>
  <c r="AA17"/>
  <c r="AB17"/>
  <c r="AA18"/>
  <c r="AA12"/>
  <c r="AA13"/>
  <c r="AB13"/>
  <c r="AA14"/>
  <c r="AA104" i="1"/>
  <c r="AA97"/>
  <c r="AB97"/>
  <c r="AA98"/>
  <c r="AA99"/>
  <c r="AA89"/>
  <c r="AB89"/>
  <c r="AA90"/>
  <c r="AB90"/>
  <c r="AA91"/>
  <c r="AA92"/>
  <c r="AB92"/>
  <c r="AA93"/>
  <c r="AB93"/>
  <c r="AA94"/>
  <c r="AB94"/>
  <c r="AA88"/>
  <c r="AB88"/>
  <c r="AA73"/>
  <c r="AB73"/>
  <c r="AA67"/>
  <c r="AB67"/>
  <c r="AA68"/>
  <c r="AB68"/>
  <c r="AA69"/>
  <c r="AA70"/>
  <c r="AA71"/>
  <c r="AB71"/>
  <c r="AA66"/>
  <c r="AB66"/>
  <c r="AA57"/>
  <c r="AB57"/>
  <c r="AA58"/>
  <c r="AB58"/>
  <c r="AA61"/>
  <c r="AA38"/>
  <c r="AA38" i="5" s="1"/>
  <c r="AA40" i="1"/>
  <c r="AA33"/>
  <c r="AA34"/>
  <c r="AB34"/>
  <c r="AA35"/>
  <c r="AA7"/>
  <c r="AA8"/>
  <c r="AB8"/>
  <c r="AA9"/>
  <c r="AA14"/>
  <c r="AB14"/>
  <c r="AA15"/>
  <c r="AA16"/>
  <c r="AA18"/>
  <c r="AA19"/>
  <c r="AB19"/>
  <c r="AA29"/>
  <c r="AB29"/>
  <c r="AA30"/>
  <c r="AA31"/>
  <c r="AB31"/>
  <c r="AI7"/>
  <c r="AL32" i="8"/>
  <c r="AK32"/>
  <c r="AJ32"/>
  <c r="AI32"/>
  <c r="AH32"/>
  <c r="AG32"/>
  <c r="AF32"/>
  <c r="AE32"/>
  <c r="AD32"/>
  <c r="Z32"/>
  <c r="Y32"/>
  <c r="X32"/>
  <c r="W32"/>
  <c r="V32"/>
  <c r="U32"/>
  <c r="T32"/>
  <c r="S32"/>
  <c r="R32"/>
  <c r="Q32"/>
  <c r="P32"/>
  <c r="O32"/>
  <c r="N32"/>
  <c r="M32"/>
  <c r="L32"/>
  <c r="K32"/>
  <c r="G32"/>
  <c r="F32"/>
  <c r="E32"/>
  <c r="D32"/>
  <c r="C32"/>
  <c r="B32"/>
  <c r="A32"/>
  <c r="AL31"/>
  <c r="AK31"/>
  <c r="AJ31"/>
  <c r="AI31"/>
  <c r="AH31"/>
  <c r="AG31"/>
  <c r="AF31"/>
  <c r="AE31"/>
  <c r="AD31"/>
  <c r="Z31"/>
  <c r="Y31"/>
  <c r="X31"/>
  <c r="W31"/>
  <c r="V31"/>
  <c r="U31"/>
  <c r="T31"/>
  <c r="S31"/>
  <c r="R31"/>
  <c r="Q31"/>
  <c r="P31"/>
  <c r="N31"/>
  <c r="M31"/>
  <c r="L31"/>
  <c r="K31"/>
  <c r="G31"/>
  <c r="F31"/>
  <c r="AL30"/>
  <c r="AK30"/>
  <c r="AJ30"/>
  <c r="AI30"/>
  <c r="AH30"/>
  <c r="AG30"/>
  <c r="AF30"/>
  <c r="AE30"/>
  <c r="AD30"/>
  <c r="Z30"/>
  <c r="Y30"/>
  <c r="X30"/>
  <c r="W30"/>
  <c r="V30"/>
  <c r="U30"/>
  <c r="T30"/>
  <c r="S30"/>
  <c r="R30"/>
  <c r="Q30"/>
  <c r="P30"/>
  <c r="O30"/>
  <c r="N30"/>
  <c r="M30"/>
  <c r="L30"/>
  <c r="K30"/>
  <c r="G30"/>
  <c r="F30"/>
  <c r="D30"/>
  <c r="C30"/>
  <c r="B30"/>
  <c r="A30"/>
  <c r="AH19"/>
  <c r="AD19"/>
  <c r="W19"/>
  <c r="AL18"/>
  <c r="AK18"/>
  <c r="AJ18"/>
  <c r="AI18"/>
  <c r="AH18"/>
  <c r="AG18"/>
  <c r="AF18"/>
  <c r="AE18"/>
  <c r="AD18"/>
  <c r="Z18"/>
  <c r="Y18"/>
  <c r="X18"/>
  <c r="W18"/>
  <c r="V18"/>
  <c r="U18"/>
  <c r="T18"/>
  <c r="S18"/>
  <c r="N18"/>
  <c r="M18"/>
  <c r="L18"/>
  <c r="K18"/>
  <c r="G18"/>
  <c r="F18"/>
  <c r="AL17"/>
  <c r="AK17"/>
  <c r="AJ17"/>
  <c r="AI17"/>
  <c r="AH17"/>
  <c r="AG17"/>
  <c r="AF17"/>
  <c r="AE17"/>
  <c r="AD17"/>
  <c r="Z17"/>
  <c r="Y17"/>
  <c r="X17"/>
  <c r="W17"/>
  <c r="V17"/>
  <c r="U17"/>
  <c r="T17"/>
  <c r="S17"/>
  <c r="P17"/>
  <c r="O17"/>
  <c r="N17"/>
  <c r="M17"/>
  <c r="L17"/>
  <c r="K17"/>
  <c r="G17"/>
  <c r="F17"/>
  <c r="E17"/>
  <c r="D17"/>
  <c r="C17"/>
  <c r="B17"/>
  <c r="A17"/>
  <c r="J5"/>
  <c r="I5"/>
  <c r="AL31" i="7"/>
  <c r="AJ31"/>
  <c r="AI31"/>
  <c r="AH31"/>
  <c r="AG31"/>
  <c r="AF31"/>
  <c r="AE31"/>
  <c r="AD31"/>
  <c r="Z31"/>
  <c r="Y31"/>
  <c r="X31"/>
  <c r="W31"/>
  <c r="V31"/>
  <c r="U31"/>
  <c r="T31"/>
  <c r="S31"/>
  <c r="R31"/>
  <c r="Q31"/>
  <c r="P31"/>
  <c r="O31"/>
  <c r="N31"/>
  <c r="M31"/>
  <c r="L31"/>
  <c r="K31"/>
  <c r="G31"/>
  <c r="F31"/>
  <c r="E31"/>
  <c r="D31"/>
  <c r="C31"/>
  <c r="B31"/>
  <c r="A31"/>
  <c r="AL30"/>
  <c r="AK30"/>
  <c r="AJ30"/>
  <c r="AI30"/>
  <c r="AH30"/>
  <c r="AG30"/>
  <c r="AF30"/>
  <c r="AE30"/>
  <c r="AD30"/>
  <c r="Z30"/>
  <c r="Y30"/>
  <c r="X30"/>
  <c r="W30"/>
  <c r="V30"/>
  <c r="U30"/>
  <c r="T30"/>
  <c r="S30"/>
  <c r="R30"/>
  <c r="Q30"/>
  <c r="P30"/>
  <c r="O30"/>
  <c r="N30"/>
  <c r="M30"/>
  <c r="L30"/>
  <c r="K30"/>
  <c r="J30"/>
  <c r="I30"/>
  <c r="H30"/>
  <c r="G30"/>
  <c r="F30"/>
  <c r="E30"/>
  <c r="D30"/>
  <c r="C30"/>
  <c r="B30"/>
  <c r="A30"/>
  <c r="AL29"/>
  <c r="AK29"/>
  <c r="AJ29"/>
  <c r="AI29"/>
  <c r="AH29"/>
  <c r="AG29"/>
  <c r="AF29"/>
  <c r="AE29"/>
  <c r="AD29"/>
  <c r="Z29"/>
  <c r="Y29"/>
  <c r="X29"/>
  <c r="W29"/>
  <c r="V29"/>
  <c r="U29"/>
  <c r="T29"/>
  <c r="S29"/>
  <c r="R29"/>
  <c r="Q29"/>
  <c r="P29"/>
  <c r="O29"/>
  <c r="N29"/>
  <c r="M29"/>
  <c r="L29"/>
  <c r="K29"/>
  <c r="G29"/>
  <c r="F29"/>
  <c r="D29"/>
  <c r="C29"/>
  <c r="B29"/>
  <c r="A29"/>
  <c r="AL22"/>
  <c r="AK22"/>
  <c r="AJ22"/>
  <c r="AI22"/>
  <c r="AH22"/>
  <c r="AG22"/>
  <c r="AF22"/>
  <c r="AE22"/>
  <c r="AD22"/>
  <c r="Z22"/>
  <c r="Y22"/>
  <c r="X22"/>
  <c r="W22"/>
  <c r="V22"/>
  <c r="U22"/>
  <c r="T22"/>
  <c r="S22"/>
  <c r="R22"/>
  <c r="Q22"/>
  <c r="P22"/>
  <c r="O22"/>
  <c r="N22"/>
  <c r="M22"/>
  <c r="L22"/>
  <c r="K22"/>
  <c r="J22"/>
  <c r="I22"/>
  <c r="H22"/>
  <c r="G22"/>
  <c r="F22"/>
  <c r="E22"/>
  <c r="D22"/>
  <c r="C22"/>
  <c r="B22"/>
  <c r="A22"/>
  <c r="I5"/>
  <c r="AL8"/>
  <c r="AL19" i="8" s="1"/>
  <c r="AK8" i="7"/>
  <c r="AK19" i="8" s="1"/>
  <c r="AJ8" i="7"/>
  <c r="AJ19" i="8" s="1"/>
  <c r="AI8" i="7"/>
  <c r="AI19" i="8" s="1"/>
  <c r="AG8" i="7"/>
  <c r="AG19" i="8" s="1"/>
  <c r="AF8" i="7"/>
  <c r="AF19" i="8" s="1"/>
  <c r="AE8" i="7"/>
  <c r="AE19" i="8" s="1"/>
  <c r="Z8" i="7"/>
  <c r="Z19" i="8" s="1"/>
  <c r="Y8" i="7"/>
  <c r="Y19" i="8" s="1"/>
  <c r="X8" i="7"/>
  <c r="X19" i="8" s="1"/>
  <c r="V8" i="7"/>
  <c r="V19" i="8" s="1"/>
  <c r="U8" i="7"/>
  <c r="U19" i="8" s="1"/>
  <c r="T8" i="7"/>
  <c r="T19" i="8" s="1"/>
  <c r="S8" i="7"/>
  <c r="S19" i="8" s="1"/>
  <c r="P8" i="7"/>
  <c r="P19" i="8" s="1"/>
  <c r="O8" i="7"/>
  <c r="O19" i="8" s="1"/>
  <c r="N8" i="7"/>
  <c r="N19" i="8" s="1"/>
  <c r="M8" i="7"/>
  <c r="M19" i="8" s="1"/>
  <c r="L8" i="7"/>
  <c r="L19" i="8" s="1"/>
  <c r="K8" i="7"/>
  <c r="K19" i="8" s="1"/>
  <c r="H8" i="7"/>
  <c r="G8"/>
  <c r="G19" i="8" s="1"/>
  <c r="F8" i="7"/>
  <c r="F19" i="8" s="1"/>
  <c r="E8" i="7"/>
  <c r="E19" i="8" s="1"/>
  <c r="D8" i="7"/>
  <c r="D19" i="8" s="1"/>
  <c r="C8" i="7"/>
  <c r="C19" i="8" s="1"/>
  <c r="B8" i="7"/>
  <c r="B19" i="8" s="1"/>
  <c r="A8" i="7"/>
  <c r="A19" i="8" s="1"/>
  <c r="J5" i="7"/>
  <c r="AL41" i="6"/>
  <c r="AK41"/>
  <c r="AJ41"/>
  <c r="AI41"/>
  <c r="AH41"/>
  <c r="AG41"/>
  <c r="AF41"/>
  <c r="AE41"/>
  <c r="AD41"/>
  <c r="Z41"/>
  <c r="Y41"/>
  <c r="X41"/>
  <c r="W41"/>
  <c r="V41"/>
  <c r="U41"/>
  <c r="T41"/>
  <c r="S41"/>
  <c r="R41"/>
  <c r="Q41"/>
  <c r="P41"/>
  <c r="O41"/>
  <c r="N41"/>
  <c r="M41"/>
  <c r="L41"/>
  <c r="K41"/>
  <c r="J41"/>
  <c r="I41"/>
  <c r="H41"/>
  <c r="G41"/>
  <c r="F41"/>
  <c r="E41"/>
  <c r="D41"/>
  <c r="C41"/>
  <c r="B41"/>
  <c r="A41"/>
  <c r="J36" i="8"/>
  <c r="I36"/>
  <c r="AL35"/>
  <c r="R35"/>
  <c r="Q35"/>
  <c r="P35"/>
  <c r="O35"/>
  <c r="N35"/>
  <c r="M35"/>
  <c r="L35"/>
  <c r="K35"/>
  <c r="H35"/>
  <c r="G35"/>
  <c r="F35"/>
  <c r="E35"/>
  <c r="D35"/>
  <c r="C35"/>
  <c r="B35"/>
  <c r="A35"/>
  <c r="AL34"/>
  <c r="R34"/>
  <c r="Q34"/>
  <c r="P34"/>
  <c r="O34"/>
  <c r="N34"/>
  <c r="M34"/>
  <c r="L34"/>
  <c r="K34"/>
  <c r="J34"/>
  <c r="I34"/>
  <c r="H34"/>
  <c r="G34"/>
  <c r="F34"/>
  <c r="E34"/>
  <c r="D34"/>
  <c r="C34"/>
  <c r="B34"/>
  <c r="A34"/>
  <c r="AL33"/>
  <c r="P33"/>
  <c r="O33"/>
  <c r="N33"/>
  <c r="M33"/>
  <c r="L33"/>
  <c r="K33"/>
  <c r="J33"/>
  <c r="J22" s="1"/>
  <c r="I33"/>
  <c r="I22" s="1"/>
  <c r="H33"/>
  <c r="G33"/>
  <c r="F33"/>
  <c r="E33"/>
  <c r="D33"/>
  <c r="C33"/>
  <c r="B33"/>
  <c r="A33"/>
  <c r="E27" i="6"/>
  <c r="E30" i="8" s="1"/>
  <c r="J24" i="6"/>
  <c r="J44" s="1"/>
  <c r="I24"/>
  <c r="I44" s="1"/>
  <c r="I5"/>
  <c r="C12"/>
  <c r="B12"/>
  <c r="A12"/>
  <c r="J5"/>
  <c r="AL106" i="5"/>
  <c r="AK106"/>
  <c r="AJ106"/>
  <c r="AI106"/>
  <c r="AH106"/>
  <c r="AG106"/>
  <c r="AF106"/>
  <c r="AE106"/>
  <c r="AD106"/>
  <c r="Z106"/>
  <c r="Y106"/>
  <c r="X106"/>
  <c r="W106"/>
  <c r="V106"/>
  <c r="U106"/>
  <c r="T106"/>
  <c r="S106"/>
  <c r="R106"/>
  <c r="Q106"/>
  <c r="P106"/>
  <c r="O106"/>
  <c r="N106"/>
  <c r="M106"/>
  <c r="L106"/>
  <c r="K106"/>
  <c r="G106"/>
  <c r="F106"/>
  <c r="F100" i="1" s="1"/>
  <c r="E106" i="5"/>
  <c r="D106"/>
  <c r="C106"/>
  <c r="B106"/>
  <c r="B100" i="1" s="1"/>
  <c r="A106" i="5"/>
  <c r="AL105"/>
  <c r="AK105"/>
  <c r="AJ105"/>
  <c r="AJ99" i="1" s="1"/>
  <c r="AI105" i="5"/>
  <c r="AH105"/>
  <c r="AG105"/>
  <c r="AF105"/>
  <c r="AF99" i="1" s="1"/>
  <c r="AE105" i="5"/>
  <c r="AD105"/>
  <c r="Z105"/>
  <c r="Y105"/>
  <c r="Y99" i="1" s="1"/>
  <c r="X105" i="5"/>
  <c r="W105"/>
  <c r="V105"/>
  <c r="U105"/>
  <c r="U99" i="1" s="1"/>
  <c r="T105" i="5"/>
  <c r="S105"/>
  <c r="R105"/>
  <c r="Q105"/>
  <c r="Q99" i="1" s="1"/>
  <c r="P105" i="5"/>
  <c r="O105"/>
  <c r="N105"/>
  <c r="M105"/>
  <c r="L105"/>
  <c r="K105"/>
  <c r="G105"/>
  <c r="F105"/>
  <c r="E105"/>
  <c r="D105"/>
  <c r="C105"/>
  <c r="B105"/>
  <c r="A105"/>
  <c r="AL104"/>
  <c r="AK104"/>
  <c r="AJ104"/>
  <c r="AI104"/>
  <c r="AH104"/>
  <c r="AG104"/>
  <c r="AF104"/>
  <c r="AE104"/>
  <c r="AD104"/>
  <c r="Z104"/>
  <c r="Y104"/>
  <c r="X104"/>
  <c r="W104"/>
  <c r="V104"/>
  <c r="U104"/>
  <c r="T104"/>
  <c r="S104"/>
  <c r="R104"/>
  <c r="Q104"/>
  <c r="P104"/>
  <c r="O104"/>
  <c r="N104"/>
  <c r="M104"/>
  <c r="L104"/>
  <c r="K104"/>
  <c r="G104"/>
  <c r="F104"/>
  <c r="F98" i="1" s="1"/>
  <c r="E104" i="5"/>
  <c r="D104"/>
  <c r="C104"/>
  <c r="B104"/>
  <c r="B98" i="1" s="1"/>
  <c r="A104" i="5"/>
  <c r="J103"/>
  <c r="I103"/>
  <c r="AL102"/>
  <c r="AL96" i="1" s="1"/>
  <c r="AK102" i="5"/>
  <c r="AJ102"/>
  <c r="AI102"/>
  <c r="AH102"/>
  <c r="AH96" i="1" s="1"/>
  <c r="AG102" i="5"/>
  <c r="AF102"/>
  <c r="AE102"/>
  <c r="AD102"/>
  <c r="AD96" i="1" s="1"/>
  <c r="Z102" i="5"/>
  <c r="Y102"/>
  <c r="X102"/>
  <c r="W102"/>
  <c r="W96" i="1" s="1"/>
  <c r="V102" i="5"/>
  <c r="U102"/>
  <c r="T102"/>
  <c r="S102"/>
  <c r="S96" i="1" s="1"/>
  <c r="R102" i="5"/>
  <c r="Q102"/>
  <c r="P102"/>
  <c r="O102"/>
  <c r="O96" i="1" s="1"/>
  <c r="N102" i="5"/>
  <c r="M102"/>
  <c r="L102"/>
  <c r="K102"/>
  <c r="K96" i="1" s="1"/>
  <c r="G102" i="5"/>
  <c r="F102"/>
  <c r="E102"/>
  <c r="D102"/>
  <c r="C102"/>
  <c r="B102"/>
  <c r="A102"/>
  <c r="AL101"/>
  <c r="AK101"/>
  <c r="AJ101"/>
  <c r="AI101"/>
  <c r="AH101"/>
  <c r="AG101"/>
  <c r="AF101"/>
  <c r="AE101"/>
  <c r="AD101"/>
  <c r="Z101"/>
  <c r="Y101"/>
  <c r="X101"/>
  <c r="W101"/>
  <c r="V101"/>
  <c r="U101"/>
  <c r="T101"/>
  <c r="S101"/>
  <c r="R101"/>
  <c r="Q101"/>
  <c r="P101"/>
  <c r="O101"/>
  <c r="N101"/>
  <c r="M101"/>
  <c r="L101"/>
  <c r="K101"/>
  <c r="G101"/>
  <c r="F101"/>
  <c r="E101"/>
  <c r="D101"/>
  <c r="D95" i="1" s="1"/>
  <c r="C101" i="5"/>
  <c r="B101"/>
  <c r="A101"/>
  <c r="J100"/>
  <c r="I100"/>
  <c r="H100"/>
  <c r="G100"/>
  <c r="F100"/>
  <c r="E100"/>
  <c r="D100"/>
  <c r="C100"/>
  <c r="B100"/>
  <c r="A100"/>
  <c r="AL98"/>
  <c r="AK98"/>
  <c r="AJ98"/>
  <c r="AI98"/>
  <c r="AH98"/>
  <c r="AG98"/>
  <c r="AF98"/>
  <c r="AE98"/>
  <c r="AD98"/>
  <c r="Z98"/>
  <c r="Y98"/>
  <c r="X98"/>
  <c r="W98"/>
  <c r="V98"/>
  <c r="U98"/>
  <c r="T98"/>
  <c r="S98"/>
  <c r="R98"/>
  <c r="Q98"/>
  <c r="P98"/>
  <c r="O98"/>
  <c r="N98"/>
  <c r="M98"/>
  <c r="L98"/>
  <c r="K98"/>
  <c r="G98"/>
  <c r="F98"/>
  <c r="E98"/>
  <c r="D98"/>
  <c r="C98"/>
  <c r="B98"/>
  <c r="A98"/>
  <c r="AL97"/>
  <c r="AK97"/>
  <c r="AJ97"/>
  <c r="AI97"/>
  <c r="AH97"/>
  <c r="AG97"/>
  <c r="AF97"/>
  <c r="AE97"/>
  <c r="AD97"/>
  <c r="Z97"/>
  <c r="Y97"/>
  <c r="X97"/>
  <c r="W97"/>
  <c r="V97"/>
  <c r="U97"/>
  <c r="T97"/>
  <c r="S97"/>
  <c r="R97"/>
  <c r="Q97"/>
  <c r="P97"/>
  <c r="O97"/>
  <c r="N97"/>
  <c r="M97"/>
  <c r="L97"/>
  <c r="K97"/>
  <c r="G97"/>
  <c r="F97"/>
  <c r="E97"/>
  <c r="D97"/>
  <c r="C97"/>
  <c r="B97"/>
  <c r="A97"/>
  <c r="AL96"/>
  <c r="AK96"/>
  <c r="AJ96"/>
  <c r="AI96"/>
  <c r="AH96"/>
  <c r="AG96"/>
  <c r="AF96"/>
  <c r="AE96"/>
  <c r="AD96"/>
  <c r="Z96"/>
  <c r="Y96"/>
  <c r="X96"/>
  <c r="W96"/>
  <c r="V96"/>
  <c r="U96"/>
  <c r="T96"/>
  <c r="S96"/>
  <c r="R96"/>
  <c r="Q96"/>
  <c r="P96"/>
  <c r="O96"/>
  <c r="N96"/>
  <c r="M96"/>
  <c r="L96"/>
  <c r="K96"/>
  <c r="G96"/>
  <c r="F96"/>
  <c r="E96"/>
  <c r="D96"/>
  <c r="C96"/>
  <c r="B96"/>
  <c r="A96"/>
  <c r="AL95"/>
  <c r="AK95"/>
  <c r="AJ95"/>
  <c r="AI95"/>
  <c r="AH95"/>
  <c r="AG95"/>
  <c r="AF95"/>
  <c r="AE95"/>
  <c r="AD95"/>
  <c r="Z95"/>
  <c r="Y95"/>
  <c r="X95"/>
  <c r="W95"/>
  <c r="V95"/>
  <c r="U95"/>
  <c r="T95"/>
  <c r="S95"/>
  <c r="R95"/>
  <c r="Q95"/>
  <c r="P95"/>
  <c r="O95"/>
  <c r="N95"/>
  <c r="M95"/>
  <c r="L95"/>
  <c r="K95"/>
  <c r="G95"/>
  <c r="F95"/>
  <c r="E95"/>
  <c r="D95"/>
  <c r="C95"/>
  <c r="B95"/>
  <c r="A95"/>
  <c r="AL94"/>
  <c r="AK94"/>
  <c r="AJ94"/>
  <c r="AI94"/>
  <c r="AH94"/>
  <c r="AG94"/>
  <c r="AF94"/>
  <c r="AE94"/>
  <c r="AD94"/>
  <c r="Z94"/>
  <c r="Y94"/>
  <c r="X94"/>
  <c r="W94"/>
  <c r="V94"/>
  <c r="U94"/>
  <c r="T94"/>
  <c r="S94"/>
  <c r="P94"/>
  <c r="O94"/>
  <c r="N94"/>
  <c r="M94"/>
  <c r="L94"/>
  <c r="K94"/>
  <c r="J94"/>
  <c r="I94"/>
  <c r="G94"/>
  <c r="F94"/>
  <c r="E94"/>
  <c r="D94"/>
  <c r="C94"/>
  <c r="B94"/>
  <c r="A94"/>
  <c r="AL90"/>
  <c r="R90"/>
  <c r="Q90"/>
  <c r="P90"/>
  <c r="O90"/>
  <c r="N90"/>
  <c r="M90"/>
  <c r="L90"/>
  <c r="K90"/>
  <c r="H90"/>
  <c r="G90"/>
  <c r="F90"/>
  <c r="E90"/>
  <c r="D90"/>
  <c r="C90"/>
  <c r="B90"/>
  <c r="A90"/>
  <c r="AL89"/>
  <c r="AK89"/>
  <c r="AJ89"/>
  <c r="AI89"/>
  <c r="AH89"/>
  <c r="AG89"/>
  <c r="AF89"/>
  <c r="AE89"/>
  <c r="AD89"/>
  <c r="Z89"/>
  <c r="Y89"/>
  <c r="X89"/>
  <c r="W89"/>
  <c r="V89"/>
  <c r="U89"/>
  <c r="T89"/>
  <c r="S89"/>
  <c r="R89"/>
  <c r="Q89"/>
  <c r="P89"/>
  <c r="O89"/>
  <c r="N89"/>
  <c r="M89"/>
  <c r="L89"/>
  <c r="K89"/>
  <c r="J89"/>
  <c r="I89"/>
  <c r="H89"/>
  <c r="G89"/>
  <c r="F89"/>
  <c r="E89"/>
  <c r="D89"/>
  <c r="C89"/>
  <c r="B89"/>
  <c r="A89"/>
  <c r="AK88"/>
  <c r="AJ88"/>
  <c r="AI88"/>
  <c r="AH88"/>
  <c r="AG88"/>
  <c r="AF88"/>
  <c r="AE88"/>
  <c r="AD88"/>
  <c r="Z88"/>
  <c r="Y88"/>
  <c r="X88"/>
  <c r="W88"/>
  <c r="V88"/>
  <c r="U88"/>
  <c r="T88"/>
  <c r="S88"/>
  <c r="P88"/>
  <c r="O88"/>
  <c r="N88"/>
  <c r="M88"/>
  <c r="L88"/>
  <c r="K88"/>
  <c r="J88"/>
  <c r="I88"/>
  <c r="H88"/>
  <c r="G88"/>
  <c r="F88"/>
  <c r="E88"/>
  <c r="D88"/>
  <c r="C88"/>
  <c r="B88"/>
  <c r="A88"/>
  <c r="J86"/>
  <c r="I86"/>
  <c r="H86"/>
  <c r="J85"/>
  <c r="I85"/>
  <c r="H85"/>
  <c r="AL84"/>
  <c r="AK84"/>
  <c r="AJ84"/>
  <c r="AI84"/>
  <c r="AH84"/>
  <c r="AG84"/>
  <c r="AF84"/>
  <c r="AE84"/>
  <c r="AD84"/>
  <c r="Z84"/>
  <c r="Y84"/>
  <c r="X84"/>
  <c r="W84"/>
  <c r="V84"/>
  <c r="U84"/>
  <c r="T84"/>
  <c r="S84"/>
  <c r="P84"/>
  <c r="O84"/>
  <c r="N84"/>
  <c r="M84"/>
  <c r="L84"/>
  <c r="K84"/>
  <c r="J84"/>
  <c r="I84"/>
  <c r="H84"/>
  <c r="G84"/>
  <c r="F84"/>
  <c r="E84"/>
  <c r="D84"/>
  <c r="C84"/>
  <c r="B84"/>
  <c r="A84"/>
  <c r="J83"/>
  <c r="I83"/>
  <c r="H83"/>
  <c r="J82"/>
  <c r="I82"/>
  <c r="H82"/>
  <c r="J81"/>
  <c r="I81"/>
  <c r="H81"/>
  <c r="AL80"/>
  <c r="AK80"/>
  <c r="AJ80"/>
  <c r="AI80"/>
  <c r="AH80"/>
  <c r="AG80"/>
  <c r="AF80"/>
  <c r="AE80"/>
  <c r="AD80"/>
  <c r="Z80"/>
  <c r="Y80"/>
  <c r="X80"/>
  <c r="W80"/>
  <c r="V80"/>
  <c r="U80"/>
  <c r="T80"/>
  <c r="S80"/>
  <c r="P80"/>
  <c r="O80"/>
  <c r="N80"/>
  <c r="M80"/>
  <c r="L80"/>
  <c r="K80"/>
  <c r="H80"/>
  <c r="G80"/>
  <c r="F80"/>
  <c r="E80"/>
  <c r="D80"/>
  <c r="C80"/>
  <c r="B80"/>
  <c r="A80"/>
  <c r="AL79"/>
  <c r="AK79"/>
  <c r="AJ79"/>
  <c r="AI79"/>
  <c r="AH79"/>
  <c r="AG79"/>
  <c r="AF79"/>
  <c r="AE79"/>
  <c r="AD79"/>
  <c r="Z79"/>
  <c r="Y79"/>
  <c r="X79"/>
  <c r="W79"/>
  <c r="V79"/>
  <c r="U79"/>
  <c r="T79"/>
  <c r="S79"/>
  <c r="R79"/>
  <c r="Q79"/>
  <c r="P79"/>
  <c r="O79"/>
  <c r="N79"/>
  <c r="M79"/>
  <c r="L79"/>
  <c r="K79"/>
  <c r="G79"/>
  <c r="F79"/>
  <c r="E79"/>
  <c r="D79"/>
  <c r="C79"/>
  <c r="B79"/>
  <c r="A79"/>
  <c r="AL78"/>
  <c r="AK78"/>
  <c r="AJ78"/>
  <c r="AI78"/>
  <c r="AH78"/>
  <c r="AG78"/>
  <c r="AF78"/>
  <c r="AE78"/>
  <c r="AD78"/>
  <c r="X78"/>
  <c r="W78"/>
  <c r="V78"/>
  <c r="U78"/>
  <c r="T78"/>
  <c r="S78"/>
  <c r="P78"/>
  <c r="O78"/>
  <c r="N78"/>
  <c r="M78"/>
  <c r="L78"/>
  <c r="K78"/>
  <c r="G78"/>
  <c r="F78"/>
  <c r="E78"/>
  <c r="D78"/>
  <c r="C78"/>
  <c r="B78"/>
  <c r="A78"/>
  <c r="AL77"/>
  <c r="AK77"/>
  <c r="AJ77"/>
  <c r="AI77"/>
  <c r="AH77"/>
  <c r="AG77"/>
  <c r="AF77"/>
  <c r="AE77"/>
  <c r="AD77"/>
  <c r="Z77"/>
  <c r="Y77"/>
  <c r="X77"/>
  <c r="W77"/>
  <c r="V77"/>
  <c r="U77"/>
  <c r="T77"/>
  <c r="S77"/>
  <c r="R77"/>
  <c r="Q77"/>
  <c r="P77"/>
  <c r="O77"/>
  <c r="N77"/>
  <c r="M77"/>
  <c r="L77"/>
  <c r="K77"/>
  <c r="G77"/>
  <c r="F77"/>
  <c r="E77"/>
  <c r="D77"/>
  <c r="C77"/>
  <c r="B77"/>
  <c r="A77"/>
  <c r="AL76"/>
  <c r="AK76"/>
  <c r="AJ76"/>
  <c r="AI76"/>
  <c r="AH76"/>
  <c r="AG76"/>
  <c r="AF76"/>
  <c r="AE76"/>
  <c r="AD76"/>
  <c r="Z76"/>
  <c r="Y76"/>
  <c r="X76"/>
  <c r="W76"/>
  <c r="V76"/>
  <c r="U76"/>
  <c r="T76"/>
  <c r="S76"/>
  <c r="R76"/>
  <c r="Q76"/>
  <c r="P76"/>
  <c r="O76"/>
  <c r="N76"/>
  <c r="M76"/>
  <c r="L76"/>
  <c r="K76"/>
  <c r="G76"/>
  <c r="F76"/>
  <c r="E76"/>
  <c r="D76"/>
  <c r="C76"/>
  <c r="B76"/>
  <c r="A76"/>
  <c r="AL75"/>
  <c r="AK75"/>
  <c r="AJ75"/>
  <c r="AI75"/>
  <c r="AH75"/>
  <c r="AG75"/>
  <c r="AF75"/>
  <c r="AE75"/>
  <c r="AD75"/>
  <c r="Z75"/>
  <c r="Y75"/>
  <c r="X75"/>
  <c r="W75"/>
  <c r="V75"/>
  <c r="U75"/>
  <c r="T75"/>
  <c r="S75"/>
  <c r="R75"/>
  <c r="Q75"/>
  <c r="P75"/>
  <c r="O75"/>
  <c r="N75"/>
  <c r="M75"/>
  <c r="L75"/>
  <c r="K75"/>
  <c r="G75"/>
  <c r="F75"/>
  <c r="E75"/>
  <c r="D75"/>
  <c r="C75"/>
  <c r="B75"/>
  <c r="A75"/>
  <c r="AL74"/>
  <c r="AK74"/>
  <c r="AJ74"/>
  <c r="AI74"/>
  <c r="AH74"/>
  <c r="AG74"/>
  <c r="AF74"/>
  <c r="AE74"/>
  <c r="AD74"/>
  <c r="Z74"/>
  <c r="Y74"/>
  <c r="X74"/>
  <c r="W74"/>
  <c r="V74"/>
  <c r="U74"/>
  <c r="T74"/>
  <c r="S74"/>
  <c r="R74"/>
  <c r="Q74"/>
  <c r="P74"/>
  <c r="O74"/>
  <c r="N74"/>
  <c r="M74"/>
  <c r="L74"/>
  <c r="K74"/>
  <c r="G74"/>
  <c r="F74"/>
  <c r="E74"/>
  <c r="D74"/>
  <c r="C74"/>
  <c r="B74"/>
  <c r="A74"/>
  <c r="AL73"/>
  <c r="AK73"/>
  <c r="AJ73"/>
  <c r="AI73"/>
  <c r="AH73"/>
  <c r="AG73"/>
  <c r="AF73"/>
  <c r="AE73"/>
  <c r="AD73"/>
  <c r="Z73"/>
  <c r="Y73"/>
  <c r="X73"/>
  <c r="W73"/>
  <c r="V73"/>
  <c r="U73"/>
  <c r="T73"/>
  <c r="S73"/>
  <c r="R73"/>
  <c r="Q73"/>
  <c r="P73"/>
  <c r="O73"/>
  <c r="N73"/>
  <c r="M73"/>
  <c r="L73"/>
  <c r="K73"/>
  <c r="G73"/>
  <c r="F73"/>
  <c r="E73"/>
  <c r="D73"/>
  <c r="C73"/>
  <c r="B73"/>
  <c r="A73"/>
  <c r="AL72"/>
  <c r="AK72"/>
  <c r="AJ72"/>
  <c r="AI72"/>
  <c r="AH72"/>
  <c r="AG72"/>
  <c r="AF72"/>
  <c r="AE72"/>
  <c r="AD72"/>
  <c r="Z72"/>
  <c r="Y72"/>
  <c r="X72"/>
  <c r="W72"/>
  <c r="V72"/>
  <c r="U72"/>
  <c r="T72"/>
  <c r="S72"/>
  <c r="P72"/>
  <c r="O72"/>
  <c r="N72"/>
  <c r="M72"/>
  <c r="L72"/>
  <c r="K72"/>
  <c r="J72"/>
  <c r="I72"/>
  <c r="G72"/>
  <c r="F72"/>
  <c r="E72"/>
  <c r="D72"/>
  <c r="C72"/>
  <c r="B72"/>
  <c r="A72"/>
  <c r="AL68"/>
  <c r="AK68"/>
  <c r="AJ68"/>
  <c r="AI68"/>
  <c r="AH68"/>
  <c r="AG68"/>
  <c r="AF68"/>
  <c r="AE68"/>
  <c r="AD68"/>
  <c r="Z68"/>
  <c r="Y68"/>
  <c r="X68"/>
  <c r="W68"/>
  <c r="V68"/>
  <c r="U68"/>
  <c r="T68"/>
  <c r="S68"/>
  <c r="R68"/>
  <c r="Q68"/>
  <c r="P68"/>
  <c r="O68"/>
  <c r="N68"/>
  <c r="M68"/>
  <c r="L68"/>
  <c r="K68"/>
  <c r="G68"/>
  <c r="F68"/>
  <c r="D68"/>
  <c r="C68"/>
  <c r="B68"/>
  <c r="A68"/>
  <c r="AL67"/>
  <c r="AK67"/>
  <c r="AJ67"/>
  <c r="AI67"/>
  <c r="AH67"/>
  <c r="AG67"/>
  <c r="AF67"/>
  <c r="AE67"/>
  <c r="AD67"/>
  <c r="Z67"/>
  <c r="Y67"/>
  <c r="X67"/>
  <c r="W67"/>
  <c r="V67"/>
  <c r="U67"/>
  <c r="T67"/>
  <c r="S67"/>
  <c r="R67"/>
  <c r="Q67"/>
  <c r="P67"/>
  <c r="O67"/>
  <c r="N67"/>
  <c r="M67"/>
  <c r="L67"/>
  <c r="K67"/>
  <c r="G67"/>
  <c r="F67"/>
  <c r="D67"/>
  <c r="C67"/>
  <c r="B67"/>
  <c r="A67"/>
  <c r="AL65"/>
  <c r="AK65"/>
  <c r="AJ65"/>
  <c r="AI65"/>
  <c r="AH65"/>
  <c r="AG65"/>
  <c r="AF65"/>
  <c r="AE65"/>
  <c r="AD65"/>
  <c r="Z65"/>
  <c r="Y65"/>
  <c r="X65"/>
  <c r="W65"/>
  <c r="V65"/>
  <c r="U65"/>
  <c r="T65"/>
  <c r="S65"/>
  <c r="R65"/>
  <c r="Q65"/>
  <c r="P65"/>
  <c r="O65"/>
  <c r="N65"/>
  <c r="M65"/>
  <c r="L65"/>
  <c r="K65"/>
  <c r="G65"/>
  <c r="F65"/>
  <c r="D65"/>
  <c r="C65"/>
  <c r="B65"/>
  <c r="A65"/>
  <c r="AL64"/>
  <c r="AK64"/>
  <c r="AJ64"/>
  <c r="AI64"/>
  <c r="AH64"/>
  <c r="AG64"/>
  <c r="AF64"/>
  <c r="AE64"/>
  <c r="AD64"/>
  <c r="Z64"/>
  <c r="Y64"/>
  <c r="X64"/>
  <c r="W64"/>
  <c r="V64"/>
  <c r="U64"/>
  <c r="T64"/>
  <c r="S64"/>
  <c r="R64"/>
  <c r="Q64"/>
  <c r="P64"/>
  <c r="O64"/>
  <c r="N64"/>
  <c r="M64"/>
  <c r="L64"/>
  <c r="K64"/>
  <c r="G64"/>
  <c r="F64"/>
  <c r="D64"/>
  <c r="C64"/>
  <c r="B64"/>
  <c r="A64"/>
  <c r="AL61"/>
  <c r="AK61"/>
  <c r="AJ61"/>
  <c r="AI61"/>
  <c r="AH61"/>
  <c r="AG61"/>
  <c r="AF61"/>
  <c r="AE61"/>
  <c r="AD61"/>
  <c r="Z61"/>
  <c r="Y61"/>
  <c r="X61"/>
  <c r="W61"/>
  <c r="V61"/>
  <c r="U61"/>
  <c r="T61"/>
  <c r="S61"/>
  <c r="R61"/>
  <c r="Q61"/>
  <c r="P61"/>
  <c r="O61"/>
  <c r="N61"/>
  <c r="M61"/>
  <c r="L61"/>
  <c r="K61"/>
  <c r="G61"/>
  <c r="F61"/>
  <c r="E61"/>
  <c r="D61"/>
  <c r="C61"/>
  <c r="B61"/>
  <c r="A61"/>
  <c r="AL60"/>
  <c r="AK60"/>
  <c r="AJ60"/>
  <c r="AI60"/>
  <c r="AH60"/>
  <c r="AG60"/>
  <c r="AF60"/>
  <c r="AE60"/>
  <c r="AD60"/>
  <c r="Z60"/>
  <c r="Y60"/>
  <c r="X60"/>
  <c r="W60"/>
  <c r="V60"/>
  <c r="U60"/>
  <c r="T60"/>
  <c r="S60"/>
  <c r="R60"/>
  <c r="Q60"/>
  <c r="P60"/>
  <c r="O60"/>
  <c r="N60"/>
  <c r="M60"/>
  <c r="L60"/>
  <c r="K60"/>
  <c r="G60"/>
  <c r="F60"/>
  <c r="E60"/>
  <c r="D60"/>
  <c r="C60"/>
  <c r="B60"/>
  <c r="A60"/>
  <c r="J46"/>
  <c r="I46"/>
  <c r="AL44"/>
  <c r="J43"/>
  <c r="I43"/>
  <c r="I93" s="1"/>
  <c r="AL37"/>
  <c r="AK37"/>
  <c r="AJ37"/>
  <c r="AI37"/>
  <c r="AH37"/>
  <c r="AG37"/>
  <c r="AF37"/>
  <c r="AE37"/>
  <c r="AD37"/>
  <c r="Z37"/>
  <c r="Y37"/>
  <c r="X37"/>
  <c r="W37"/>
  <c r="V37"/>
  <c r="U37"/>
  <c r="T37"/>
  <c r="S37"/>
  <c r="P37"/>
  <c r="O37"/>
  <c r="N37"/>
  <c r="M37"/>
  <c r="L37"/>
  <c r="K37"/>
  <c r="G37"/>
  <c r="F37"/>
  <c r="E37"/>
  <c r="D37"/>
  <c r="C37"/>
  <c r="B37"/>
  <c r="A37"/>
  <c r="AL36"/>
  <c r="AK36"/>
  <c r="AJ36"/>
  <c r="AI36"/>
  <c r="AH36"/>
  <c r="AG36"/>
  <c r="AF36"/>
  <c r="AE36"/>
  <c r="AD36"/>
  <c r="Z36"/>
  <c r="Y36"/>
  <c r="X36"/>
  <c r="W36"/>
  <c r="V36"/>
  <c r="U36"/>
  <c r="T36"/>
  <c r="S36"/>
  <c r="P36"/>
  <c r="O36"/>
  <c r="N36"/>
  <c r="M36"/>
  <c r="L36"/>
  <c r="K36"/>
  <c r="G36"/>
  <c r="F36"/>
  <c r="E36"/>
  <c r="D36"/>
  <c r="C36"/>
  <c r="B36"/>
  <c r="A36"/>
  <c r="AL35"/>
  <c r="AK35"/>
  <c r="AJ35"/>
  <c r="AI35"/>
  <c r="AH35"/>
  <c r="AG35"/>
  <c r="AF35"/>
  <c r="AE35"/>
  <c r="AD35"/>
  <c r="Z35"/>
  <c r="Y35"/>
  <c r="X35"/>
  <c r="W35"/>
  <c r="V35"/>
  <c r="U35"/>
  <c r="T35"/>
  <c r="S35"/>
  <c r="P35"/>
  <c r="O35"/>
  <c r="N35"/>
  <c r="M35"/>
  <c r="L35"/>
  <c r="K35"/>
  <c r="G35"/>
  <c r="F35"/>
  <c r="E35"/>
  <c r="D35"/>
  <c r="C35"/>
  <c r="B35"/>
  <c r="A35"/>
  <c r="AL34"/>
  <c r="AK34"/>
  <c r="AJ34"/>
  <c r="AI34"/>
  <c r="AH34"/>
  <c r="AG34"/>
  <c r="AF34"/>
  <c r="AE34"/>
  <c r="AD34"/>
  <c r="Z34"/>
  <c r="Y34"/>
  <c r="X34"/>
  <c r="W34"/>
  <c r="V34"/>
  <c r="U34"/>
  <c r="T34"/>
  <c r="S34"/>
  <c r="P34"/>
  <c r="O34"/>
  <c r="N34"/>
  <c r="M34"/>
  <c r="L34"/>
  <c r="K34"/>
  <c r="G34"/>
  <c r="F34"/>
  <c r="E34"/>
  <c r="D34"/>
  <c r="C34"/>
  <c r="B34"/>
  <c r="A34"/>
  <c r="AL33"/>
  <c r="AK33"/>
  <c r="AJ33"/>
  <c r="AI33"/>
  <c r="AH33"/>
  <c r="AG33"/>
  <c r="AF33"/>
  <c r="AE33"/>
  <c r="AD33"/>
  <c r="Z33"/>
  <c r="Y33"/>
  <c r="X33"/>
  <c r="W33"/>
  <c r="V33"/>
  <c r="U33"/>
  <c r="T33"/>
  <c r="S33"/>
  <c r="P33"/>
  <c r="O33"/>
  <c r="N33"/>
  <c r="M33"/>
  <c r="L33"/>
  <c r="K33"/>
  <c r="G33"/>
  <c r="F33"/>
  <c r="E33"/>
  <c r="D33"/>
  <c r="B33"/>
  <c r="A33"/>
  <c r="AL32"/>
  <c r="AK32"/>
  <c r="AJ32"/>
  <c r="AI32"/>
  <c r="AH32"/>
  <c r="AG32"/>
  <c r="AF32"/>
  <c r="AE32"/>
  <c r="AD32"/>
  <c r="Z32"/>
  <c r="Y32"/>
  <c r="X32"/>
  <c r="W32"/>
  <c r="V32"/>
  <c r="U32"/>
  <c r="T32"/>
  <c r="S32"/>
  <c r="P32"/>
  <c r="O32"/>
  <c r="N32"/>
  <c r="M32"/>
  <c r="L32"/>
  <c r="K32"/>
  <c r="G32"/>
  <c r="F32"/>
  <c r="E32"/>
  <c r="D32"/>
  <c r="C32"/>
  <c r="B32"/>
  <c r="A32"/>
  <c r="AL31"/>
  <c r="AK31"/>
  <c r="AJ31"/>
  <c r="AI31"/>
  <c r="AH31"/>
  <c r="AG31"/>
  <c r="AF31"/>
  <c r="AE31"/>
  <c r="AD31"/>
  <c r="Z31"/>
  <c r="Y31"/>
  <c r="X31"/>
  <c r="W31"/>
  <c r="V31"/>
  <c r="U31"/>
  <c r="T31"/>
  <c r="S31"/>
  <c r="P31"/>
  <c r="O31"/>
  <c r="N31"/>
  <c r="M31"/>
  <c r="L31"/>
  <c r="K31"/>
  <c r="G31"/>
  <c r="F31"/>
  <c r="E31"/>
  <c r="D31"/>
  <c r="C31"/>
  <c r="B31"/>
  <c r="A31"/>
  <c r="AL30"/>
  <c r="AK30"/>
  <c r="AJ30"/>
  <c r="AI30"/>
  <c r="AH30"/>
  <c r="AG30"/>
  <c r="AF30"/>
  <c r="AE30"/>
  <c r="AD30"/>
  <c r="Z30"/>
  <c r="Y30"/>
  <c r="X30"/>
  <c r="W30"/>
  <c r="V30"/>
  <c r="U30"/>
  <c r="T30"/>
  <c r="S30"/>
  <c r="P30"/>
  <c r="O30"/>
  <c r="N30"/>
  <c r="M30"/>
  <c r="L30"/>
  <c r="K30"/>
  <c r="G30"/>
  <c r="F30"/>
  <c r="E30"/>
  <c r="D30"/>
  <c r="C30"/>
  <c r="B30"/>
  <c r="A30"/>
  <c r="AL29"/>
  <c r="AK29"/>
  <c r="AJ29"/>
  <c r="AI29"/>
  <c r="AH29"/>
  <c r="AG29"/>
  <c r="AF29"/>
  <c r="AE29"/>
  <c r="AD29"/>
  <c r="Z29"/>
  <c r="Y29"/>
  <c r="X29"/>
  <c r="W29"/>
  <c r="V29"/>
  <c r="U29"/>
  <c r="T29"/>
  <c r="S29"/>
  <c r="P29"/>
  <c r="O29"/>
  <c r="N29"/>
  <c r="M29"/>
  <c r="L29"/>
  <c r="K29"/>
  <c r="J29"/>
  <c r="I29"/>
  <c r="G29"/>
  <c r="F29"/>
  <c r="E29"/>
  <c r="D29"/>
  <c r="C29"/>
  <c r="B29"/>
  <c r="A29"/>
  <c r="AL26"/>
  <c r="AK26"/>
  <c r="AJ26"/>
  <c r="AI26"/>
  <c r="AH26"/>
  <c r="AG26"/>
  <c r="AF26"/>
  <c r="AE26"/>
  <c r="AD26"/>
  <c r="Z26"/>
  <c r="Y26"/>
  <c r="X26"/>
  <c r="W26"/>
  <c r="V26"/>
  <c r="U26"/>
  <c r="T26"/>
  <c r="S26"/>
  <c r="P26"/>
  <c r="O26"/>
  <c r="N26"/>
  <c r="M26"/>
  <c r="L26"/>
  <c r="K26"/>
  <c r="J26"/>
  <c r="I26"/>
  <c r="H26"/>
  <c r="G26"/>
  <c r="F26"/>
  <c r="E26"/>
  <c r="D26"/>
  <c r="C26"/>
  <c r="B26"/>
  <c r="A26"/>
  <c r="AL25"/>
  <c r="AK25"/>
  <c r="AJ25"/>
  <c r="AI25"/>
  <c r="AH25"/>
  <c r="AG25"/>
  <c r="AF25"/>
  <c r="AE25"/>
  <c r="AD25"/>
  <c r="Z25"/>
  <c r="Y25"/>
  <c r="X25"/>
  <c r="W25"/>
  <c r="V25"/>
  <c r="U25"/>
  <c r="T25"/>
  <c r="S25"/>
  <c r="P25"/>
  <c r="O25"/>
  <c r="N25"/>
  <c r="M25"/>
  <c r="L25"/>
  <c r="K25"/>
  <c r="G25"/>
  <c r="F25"/>
  <c r="E25"/>
  <c r="D25"/>
  <c r="C25"/>
  <c r="B25"/>
  <c r="A25"/>
  <c r="AL24"/>
  <c r="AK24"/>
  <c r="AJ24"/>
  <c r="AI24"/>
  <c r="AH24"/>
  <c r="AG24"/>
  <c r="AF24"/>
  <c r="AE24"/>
  <c r="AD24"/>
  <c r="Z24"/>
  <c r="Y24"/>
  <c r="X24"/>
  <c r="W24"/>
  <c r="V24"/>
  <c r="U24"/>
  <c r="T24"/>
  <c r="S24"/>
  <c r="P24"/>
  <c r="O24"/>
  <c r="N24"/>
  <c r="M24"/>
  <c r="L24"/>
  <c r="K24"/>
  <c r="G24"/>
  <c r="F24"/>
  <c r="D24"/>
  <c r="C24"/>
  <c r="B24"/>
  <c r="A24"/>
  <c r="AL23"/>
  <c r="AK23"/>
  <c r="AJ23"/>
  <c r="AI23"/>
  <c r="AH23"/>
  <c r="AG23"/>
  <c r="AF23"/>
  <c r="AE23"/>
  <c r="AD23"/>
  <c r="Z23"/>
  <c r="Y23"/>
  <c r="X23"/>
  <c r="W23"/>
  <c r="V23"/>
  <c r="U23"/>
  <c r="T23"/>
  <c r="S23"/>
  <c r="P23"/>
  <c r="O23"/>
  <c r="N23"/>
  <c r="M23"/>
  <c r="L23"/>
  <c r="K23"/>
  <c r="H23"/>
  <c r="G23"/>
  <c r="F23"/>
  <c r="E23"/>
  <c r="D23"/>
  <c r="C23"/>
  <c r="B23"/>
  <c r="A23"/>
  <c r="AL22"/>
  <c r="AK22"/>
  <c r="AJ22"/>
  <c r="AI22"/>
  <c r="AH22"/>
  <c r="AG22"/>
  <c r="AF22"/>
  <c r="AE22"/>
  <c r="AD22"/>
  <c r="Z22"/>
  <c r="Y22"/>
  <c r="X22"/>
  <c r="W22"/>
  <c r="V22"/>
  <c r="U22"/>
  <c r="T22"/>
  <c r="S22"/>
  <c r="P22"/>
  <c r="O22"/>
  <c r="N22"/>
  <c r="M22"/>
  <c r="L22"/>
  <c r="K22"/>
  <c r="G22"/>
  <c r="F22"/>
  <c r="E22"/>
  <c r="D22"/>
  <c r="C22"/>
  <c r="B22"/>
  <c r="A22"/>
  <c r="AL20"/>
  <c r="AK20"/>
  <c r="AJ20"/>
  <c r="AI20"/>
  <c r="AH20"/>
  <c r="AG20"/>
  <c r="AF20"/>
  <c r="AE20"/>
  <c r="AD20"/>
  <c r="Z20"/>
  <c r="Y20"/>
  <c r="X20"/>
  <c r="W20"/>
  <c r="V20"/>
  <c r="U20"/>
  <c r="T20"/>
  <c r="S20"/>
  <c r="P20"/>
  <c r="O20"/>
  <c r="N20"/>
  <c r="M20"/>
  <c r="L20"/>
  <c r="K20"/>
  <c r="G20"/>
  <c r="F20"/>
  <c r="E20"/>
  <c r="D20"/>
  <c r="C20"/>
  <c r="B20"/>
  <c r="A20"/>
  <c r="AL19"/>
  <c r="AK19"/>
  <c r="AJ19"/>
  <c r="AI19"/>
  <c r="AH19"/>
  <c r="AG19"/>
  <c r="AF19"/>
  <c r="AE19"/>
  <c r="AD19"/>
  <c r="Y19"/>
  <c r="X19"/>
  <c r="W19"/>
  <c r="V19"/>
  <c r="U19"/>
  <c r="T19"/>
  <c r="S19"/>
  <c r="P19"/>
  <c r="O19"/>
  <c r="N19"/>
  <c r="M19"/>
  <c r="L19"/>
  <c r="K19"/>
  <c r="G19"/>
  <c r="F19"/>
  <c r="E19"/>
  <c r="D19"/>
  <c r="B19"/>
  <c r="A19"/>
  <c r="AL18"/>
  <c r="AK18"/>
  <c r="AJ18"/>
  <c r="AI18"/>
  <c r="AH18"/>
  <c r="AG18"/>
  <c r="AF18"/>
  <c r="AE18"/>
  <c r="AD18"/>
  <c r="Y18"/>
  <c r="X18"/>
  <c r="W18"/>
  <c r="V18"/>
  <c r="U18"/>
  <c r="T18"/>
  <c r="S18"/>
  <c r="P18"/>
  <c r="O18"/>
  <c r="N18"/>
  <c r="M18"/>
  <c r="L18"/>
  <c r="K18"/>
  <c r="G18"/>
  <c r="F18"/>
  <c r="E18"/>
  <c r="D18"/>
  <c r="C18"/>
  <c r="B18"/>
  <c r="A18"/>
  <c r="AL17"/>
  <c r="AK17"/>
  <c r="AJ17"/>
  <c r="AI17"/>
  <c r="AH17"/>
  <c r="AG17"/>
  <c r="AF17"/>
  <c r="AE17"/>
  <c r="AD17"/>
  <c r="Y17"/>
  <c r="X17"/>
  <c r="W17"/>
  <c r="V17"/>
  <c r="U17"/>
  <c r="T17"/>
  <c r="S17"/>
  <c r="P17"/>
  <c r="O17"/>
  <c r="N17"/>
  <c r="M17"/>
  <c r="L17"/>
  <c r="K17"/>
  <c r="G17"/>
  <c r="F17"/>
  <c r="E17"/>
  <c r="D17"/>
  <c r="C17"/>
  <c r="B17"/>
  <c r="A17"/>
  <c r="AL16"/>
  <c r="AK16"/>
  <c r="AJ16"/>
  <c r="AI16"/>
  <c r="AH16"/>
  <c r="AG16"/>
  <c r="AF16"/>
  <c r="AE16"/>
  <c r="AD16"/>
  <c r="Y16"/>
  <c r="X16"/>
  <c r="W16"/>
  <c r="V16"/>
  <c r="U16"/>
  <c r="T16"/>
  <c r="S16"/>
  <c r="P16"/>
  <c r="O16"/>
  <c r="N16"/>
  <c r="M16"/>
  <c r="L16"/>
  <c r="K16"/>
  <c r="G16"/>
  <c r="F16"/>
  <c r="E16"/>
  <c r="D16"/>
  <c r="C16"/>
  <c r="B16"/>
  <c r="A16"/>
  <c r="AL15"/>
  <c r="AK15"/>
  <c r="AJ15"/>
  <c r="AI15"/>
  <c r="AH15"/>
  <c r="AG15"/>
  <c r="AF15"/>
  <c r="AE15"/>
  <c r="AD15"/>
  <c r="Z15"/>
  <c r="Y15"/>
  <c r="X15"/>
  <c r="W15"/>
  <c r="V15"/>
  <c r="U15"/>
  <c r="T15"/>
  <c r="S15"/>
  <c r="P15"/>
  <c r="O15"/>
  <c r="N15"/>
  <c r="M15"/>
  <c r="L15"/>
  <c r="K15"/>
  <c r="I15"/>
  <c r="G15"/>
  <c r="F15"/>
  <c r="E15"/>
  <c r="D15"/>
  <c r="C15"/>
  <c r="B15"/>
  <c r="A15"/>
  <c r="J165" i="4"/>
  <c r="I165"/>
  <c r="J155"/>
  <c r="I155"/>
  <c r="AL153"/>
  <c r="AK153"/>
  <c r="AJ153"/>
  <c r="AJ78" i="2" s="1"/>
  <c r="AI153" i="4"/>
  <c r="AH153"/>
  <c r="AG153"/>
  <c r="AG78" i="2" s="1"/>
  <c r="AF153" i="4"/>
  <c r="AF78" i="2" s="1"/>
  <c r="AE153" i="4"/>
  <c r="AD153"/>
  <c r="Z153"/>
  <c r="Y153"/>
  <c r="Y78" i="2" s="1"/>
  <c r="X153" i="4"/>
  <c r="W153"/>
  <c r="V153"/>
  <c r="V78" i="2" s="1"/>
  <c r="U153" i="4"/>
  <c r="U78" i="2" s="1"/>
  <c r="T153" i="4"/>
  <c r="S153"/>
  <c r="R153"/>
  <c r="Q153"/>
  <c r="Q78" i="2" s="1"/>
  <c r="P153" i="4"/>
  <c r="O153"/>
  <c r="N153"/>
  <c r="N78" i="2" s="1"/>
  <c r="M153" i="4"/>
  <c r="M78" i="2" s="1"/>
  <c r="L153" i="4"/>
  <c r="K153"/>
  <c r="G153"/>
  <c r="F153"/>
  <c r="F78" i="2" s="1"/>
  <c r="E153" i="4"/>
  <c r="D153"/>
  <c r="C153"/>
  <c r="C78" i="2" s="1"/>
  <c r="B153" i="4"/>
  <c r="B78" i="2" s="1"/>
  <c r="A153" i="4"/>
  <c r="AL150"/>
  <c r="AK150"/>
  <c r="AJ150"/>
  <c r="AJ75" i="2" s="1"/>
  <c r="AI150" i="4"/>
  <c r="AH150"/>
  <c r="AG150"/>
  <c r="AG75" i="2" s="1"/>
  <c r="AF150" i="4"/>
  <c r="AF75" i="2" s="1"/>
  <c r="AE150" i="4"/>
  <c r="AD150"/>
  <c r="Z150"/>
  <c r="Y150"/>
  <c r="Y75" i="2" s="1"/>
  <c r="X150" i="4"/>
  <c r="W150"/>
  <c r="V150"/>
  <c r="V75" i="2" s="1"/>
  <c r="U150" i="4"/>
  <c r="U75" i="2" s="1"/>
  <c r="T150" i="4"/>
  <c r="S150"/>
  <c r="R150"/>
  <c r="Q150"/>
  <c r="Q75" i="2" s="1"/>
  <c r="P150" i="4"/>
  <c r="O150"/>
  <c r="N150"/>
  <c r="N75" i="2" s="1"/>
  <c r="M150" i="4"/>
  <c r="M75" i="2" s="1"/>
  <c r="L150" i="4"/>
  <c r="K150"/>
  <c r="G150"/>
  <c r="F150"/>
  <c r="F75" i="2" s="1"/>
  <c r="E150" i="4"/>
  <c r="D150"/>
  <c r="C150"/>
  <c r="C75" i="2" s="1"/>
  <c r="B150" i="4"/>
  <c r="B75" i="2" s="1"/>
  <c r="A150" i="4"/>
  <c r="J149"/>
  <c r="I149"/>
  <c r="J146"/>
  <c r="I146"/>
  <c r="J140"/>
  <c r="I140"/>
  <c r="J137"/>
  <c r="I137"/>
  <c r="J133"/>
  <c r="I133"/>
  <c r="AL132"/>
  <c r="AK132"/>
  <c r="AJ132"/>
  <c r="AI132"/>
  <c r="AH132"/>
  <c r="AG132"/>
  <c r="AF132"/>
  <c r="AE132"/>
  <c r="AD132"/>
  <c r="Z132"/>
  <c r="Y132"/>
  <c r="X132"/>
  <c r="W132"/>
  <c r="V132"/>
  <c r="U132"/>
  <c r="T132"/>
  <c r="S132"/>
  <c r="P132"/>
  <c r="O132"/>
  <c r="N132"/>
  <c r="M132"/>
  <c r="L132"/>
  <c r="K132"/>
  <c r="G132"/>
  <c r="F132"/>
  <c r="E132"/>
  <c r="D132"/>
  <c r="C132"/>
  <c r="B132"/>
  <c r="A132"/>
  <c r="AL131"/>
  <c r="AK131"/>
  <c r="AJ131"/>
  <c r="AI131"/>
  <c r="AH131"/>
  <c r="AG131"/>
  <c r="AF131"/>
  <c r="AE131"/>
  <c r="AD131"/>
  <c r="Z131"/>
  <c r="Y131"/>
  <c r="X131"/>
  <c r="W131"/>
  <c r="V131"/>
  <c r="U131"/>
  <c r="T131"/>
  <c r="S131"/>
  <c r="R131"/>
  <c r="Q131"/>
  <c r="P131"/>
  <c r="O131"/>
  <c r="N131"/>
  <c r="M131"/>
  <c r="L131"/>
  <c r="K131"/>
  <c r="G131"/>
  <c r="F131"/>
  <c r="D131"/>
  <c r="C131"/>
  <c r="B131"/>
  <c r="A131"/>
  <c r="J127"/>
  <c r="I127"/>
  <c r="I126"/>
  <c r="H122"/>
  <c r="AL121"/>
  <c r="AK121"/>
  <c r="AJ121"/>
  <c r="AI121"/>
  <c r="AH121"/>
  <c r="AG121"/>
  <c r="AF121"/>
  <c r="AE121"/>
  <c r="AD121"/>
  <c r="Z121"/>
  <c r="Y121"/>
  <c r="X121"/>
  <c r="W121"/>
  <c r="V121"/>
  <c r="U121"/>
  <c r="T121"/>
  <c r="S121"/>
  <c r="R121"/>
  <c r="Q121"/>
  <c r="P121"/>
  <c r="O121"/>
  <c r="N121"/>
  <c r="M121"/>
  <c r="L121"/>
  <c r="K121"/>
  <c r="G121"/>
  <c r="F121"/>
  <c r="E121"/>
  <c r="D121"/>
  <c r="C121"/>
  <c r="B121"/>
  <c r="A121"/>
  <c r="H119"/>
  <c r="AL118"/>
  <c r="AK118"/>
  <c r="AJ118"/>
  <c r="AI118"/>
  <c r="AH118"/>
  <c r="AG118"/>
  <c r="AF118"/>
  <c r="AE118"/>
  <c r="AD118"/>
  <c r="Z118"/>
  <c r="Y118"/>
  <c r="X118"/>
  <c r="W118"/>
  <c r="V118"/>
  <c r="U118"/>
  <c r="T118"/>
  <c r="S118"/>
  <c r="R118"/>
  <c r="Q118"/>
  <c r="P118"/>
  <c r="O118"/>
  <c r="N118"/>
  <c r="M118"/>
  <c r="L118"/>
  <c r="K118"/>
  <c r="G118"/>
  <c r="F118"/>
  <c r="D118"/>
  <c r="C118"/>
  <c r="B118"/>
  <c r="A118"/>
  <c r="J112"/>
  <c r="I112"/>
  <c r="J109"/>
  <c r="I109"/>
  <c r="J104"/>
  <c r="I104"/>
  <c r="AL100"/>
  <c r="AK100"/>
  <c r="AJ100"/>
  <c r="AI100"/>
  <c r="AH100"/>
  <c r="AG100"/>
  <c r="AF100"/>
  <c r="AE100"/>
  <c r="AD100"/>
  <c r="Z100"/>
  <c r="Y100"/>
  <c r="X100"/>
  <c r="W100"/>
  <c r="V100"/>
  <c r="U100"/>
  <c r="T100"/>
  <c r="S100"/>
  <c r="R100"/>
  <c r="Q100"/>
  <c r="P100"/>
  <c r="O100"/>
  <c r="N100"/>
  <c r="M100"/>
  <c r="L100"/>
  <c r="K100"/>
  <c r="G100"/>
  <c r="F100"/>
  <c r="E100"/>
  <c r="D100"/>
  <c r="C100"/>
  <c r="B100"/>
  <c r="A100"/>
  <c r="AL97"/>
  <c r="AK97"/>
  <c r="AJ97"/>
  <c r="AI97"/>
  <c r="AH97"/>
  <c r="AG97"/>
  <c r="AF97"/>
  <c r="AE97"/>
  <c r="AD97"/>
  <c r="Z97"/>
  <c r="Y97"/>
  <c r="X97"/>
  <c r="W97"/>
  <c r="V97"/>
  <c r="U97"/>
  <c r="T97"/>
  <c r="S97"/>
  <c r="R97"/>
  <c r="Q97"/>
  <c r="P97"/>
  <c r="O97"/>
  <c r="N97"/>
  <c r="M97"/>
  <c r="L97"/>
  <c r="K97"/>
  <c r="G97"/>
  <c r="F97"/>
  <c r="E97"/>
  <c r="D97"/>
  <c r="C97"/>
  <c r="B97"/>
  <c r="A97"/>
  <c r="AL91"/>
  <c r="AK91"/>
  <c r="AJ91"/>
  <c r="AI91"/>
  <c r="AH91"/>
  <c r="AG91"/>
  <c r="AF91"/>
  <c r="AE91"/>
  <c r="AD91"/>
  <c r="W91"/>
  <c r="V91"/>
  <c r="U91"/>
  <c r="T91"/>
  <c r="S91"/>
  <c r="P91"/>
  <c r="O91"/>
  <c r="N91"/>
  <c r="M91"/>
  <c r="L91"/>
  <c r="K91"/>
  <c r="J91"/>
  <c r="I91"/>
  <c r="H91"/>
  <c r="G91"/>
  <c r="F91"/>
  <c r="E91"/>
  <c r="D91"/>
  <c r="C91"/>
  <c r="B91"/>
  <c r="A91"/>
  <c r="AL87"/>
  <c r="AK87"/>
  <c r="AJ87"/>
  <c r="AI87"/>
  <c r="AH87"/>
  <c r="AG87"/>
  <c r="AF87"/>
  <c r="AE87"/>
  <c r="AD87"/>
  <c r="Z87"/>
  <c r="Y87"/>
  <c r="X87"/>
  <c r="W87"/>
  <c r="V87"/>
  <c r="U87"/>
  <c r="T87"/>
  <c r="S87"/>
  <c r="P87"/>
  <c r="O87"/>
  <c r="N87"/>
  <c r="M87"/>
  <c r="L87"/>
  <c r="K87"/>
  <c r="H87"/>
  <c r="G87"/>
  <c r="F87"/>
  <c r="E87"/>
  <c r="D87"/>
  <c r="C87"/>
  <c r="B87"/>
  <c r="A87"/>
  <c r="J79"/>
  <c r="I79"/>
  <c r="J76"/>
  <c r="I76"/>
  <c r="I103" s="1"/>
  <c r="J53"/>
  <c r="I53"/>
  <c r="J45"/>
  <c r="I45"/>
  <c r="J28"/>
  <c r="I28"/>
  <c r="J14"/>
  <c r="J6" s="1"/>
  <c r="J63" s="1"/>
  <c r="I14"/>
  <c r="I7"/>
  <c r="E39" i="3"/>
  <c r="E47" i="5" s="1"/>
  <c r="AL36" i="3"/>
  <c r="AK36"/>
  <c r="AJ36"/>
  <c r="AI36"/>
  <c r="AH36"/>
  <c r="AG36"/>
  <c r="AF36"/>
  <c r="AE36"/>
  <c r="AD36"/>
  <c r="Z36"/>
  <c r="Y36"/>
  <c r="X36"/>
  <c r="W36"/>
  <c r="V36"/>
  <c r="U36"/>
  <c r="T36"/>
  <c r="S36"/>
  <c r="P36"/>
  <c r="O36"/>
  <c r="N36"/>
  <c r="M36"/>
  <c r="L36"/>
  <c r="K36"/>
  <c r="G36"/>
  <c r="F36"/>
  <c r="E36"/>
  <c r="D36"/>
  <c r="C36"/>
  <c r="B36"/>
  <c r="A36"/>
  <c r="AL35"/>
  <c r="AK35"/>
  <c r="AJ35"/>
  <c r="AI35"/>
  <c r="AH35"/>
  <c r="AG35"/>
  <c r="AF35"/>
  <c r="AE35"/>
  <c r="AD35"/>
  <c r="Z35"/>
  <c r="Y35"/>
  <c r="X35"/>
  <c r="W35"/>
  <c r="V35"/>
  <c r="U35"/>
  <c r="T35"/>
  <c r="S35"/>
  <c r="R35"/>
  <c r="Q35"/>
  <c r="P35"/>
  <c r="O35"/>
  <c r="N35"/>
  <c r="L35"/>
  <c r="K35"/>
  <c r="J35"/>
  <c r="I35"/>
  <c r="G35"/>
  <c r="F35"/>
  <c r="E35"/>
  <c r="D35"/>
  <c r="B35"/>
  <c r="A35"/>
  <c r="AL34"/>
  <c r="AK34"/>
  <c r="AJ34"/>
  <c r="AI34"/>
  <c r="AH34"/>
  <c r="AG34"/>
  <c r="AF34"/>
  <c r="AE34"/>
  <c r="AD34"/>
  <c r="Z34"/>
  <c r="Y34"/>
  <c r="X34"/>
  <c r="W34"/>
  <c r="V34"/>
  <c r="U34"/>
  <c r="T34"/>
  <c r="S34"/>
  <c r="R34"/>
  <c r="Q34"/>
  <c r="P34"/>
  <c r="O34"/>
  <c r="N34"/>
  <c r="L34"/>
  <c r="K34"/>
  <c r="A34"/>
  <c r="AL33"/>
  <c r="AK33"/>
  <c r="AJ33"/>
  <c r="AI33"/>
  <c r="AH33"/>
  <c r="AG33"/>
  <c r="AF33"/>
  <c r="AE33"/>
  <c r="AD33"/>
  <c r="Z33"/>
  <c r="Y33"/>
  <c r="X33"/>
  <c r="W33"/>
  <c r="V33"/>
  <c r="U33"/>
  <c r="T33"/>
  <c r="S33"/>
  <c r="R33"/>
  <c r="Q33"/>
  <c r="P33"/>
  <c r="O33"/>
  <c r="N33"/>
  <c r="M33"/>
  <c r="L33"/>
  <c r="K33"/>
  <c r="G33"/>
  <c r="F33"/>
  <c r="E33"/>
  <c r="D33"/>
  <c r="C33"/>
  <c r="B33"/>
  <c r="A33"/>
  <c r="AL32"/>
  <c r="AK32"/>
  <c r="AJ32"/>
  <c r="AI32"/>
  <c r="AH32"/>
  <c r="AG32"/>
  <c r="AF32"/>
  <c r="AE32"/>
  <c r="AD32"/>
  <c r="Z32"/>
  <c r="Y32"/>
  <c r="X32"/>
  <c r="W32"/>
  <c r="V32"/>
  <c r="U32"/>
  <c r="T32"/>
  <c r="S32"/>
  <c r="R32"/>
  <c r="Q32"/>
  <c r="P32"/>
  <c r="O32"/>
  <c r="N32"/>
  <c r="M32"/>
  <c r="L32"/>
  <c r="K32"/>
  <c r="G32"/>
  <c r="F32"/>
  <c r="E32"/>
  <c r="D32"/>
  <c r="C32"/>
  <c r="B32"/>
  <c r="A32"/>
  <c r="AL31"/>
  <c r="AK31"/>
  <c r="AJ31"/>
  <c r="AI31"/>
  <c r="AH31"/>
  <c r="AG31"/>
  <c r="AF31"/>
  <c r="AE31"/>
  <c r="AD31"/>
  <c r="Z31"/>
  <c r="Y31"/>
  <c r="X31"/>
  <c r="W31"/>
  <c r="V31"/>
  <c r="U31"/>
  <c r="T31"/>
  <c r="S31"/>
  <c r="R31"/>
  <c r="Q31"/>
  <c r="P31"/>
  <c r="O31"/>
  <c r="N31"/>
  <c r="M31"/>
  <c r="L31"/>
  <c r="K31"/>
  <c r="G31"/>
  <c r="F31"/>
  <c r="E31"/>
  <c r="D31"/>
  <c r="C31"/>
  <c r="B31"/>
  <c r="A31"/>
  <c r="AK27"/>
  <c r="AJ27"/>
  <c r="AI27"/>
  <c r="AI30" i="6" s="1"/>
  <c r="AI35" i="8" s="1"/>
  <c r="AH27" i="3"/>
  <c r="AH30" i="6" s="1"/>
  <c r="AH35" i="8" s="1"/>
  <c r="AG27" i="3"/>
  <c r="AF27"/>
  <c r="AE27"/>
  <c r="AE30" i="6" s="1"/>
  <c r="AE35" i="8" s="1"/>
  <c r="AD27" i="3"/>
  <c r="AD30" i="6" s="1"/>
  <c r="AD35" i="8" s="1"/>
  <c r="Z27" i="3"/>
  <c r="Y27"/>
  <c r="Y30" i="6" s="1"/>
  <c r="Y35" i="8" s="1"/>
  <c r="X27" i="3"/>
  <c r="X30" i="6" s="1"/>
  <c r="X35" i="8" s="1"/>
  <c r="W27" i="3"/>
  <c r="W30" i="6" s="1"/>
  <c r="W35" i="8" s="1"/>
  <c r="V27" i="3"/>
  <c r="V30" i="6" s="1"/>
  <c r="V35" i="8" s="1"/>
  <c r="U27" i="3"/>
  <c r="T27"/>
  <c r="T30" i="6" s="1"/>
  <c r="T35" i="8" s="1"/>
  <c r="S27" i="3"/>
  <c r="S30" i="6" s="1"/>
  <c r="S35" i="8" s="1"/>
  <c r="AL19" i="3"/>
  <c r="AK19"/>
  <c r="AJ19"/>
  <c r="AI19"/>
  <c r="AH19"/>
  <c r="AG19"/>
  <c r="AF19"/>
  <c r="AE19"/>
  <c r="AD19"/>
  <c r="Z19"/>
  <c r="Y19"/>
  <c r="X19"/>
  <c r="W19"/>
  <c r="V19"/>
  <c r="U19"/>
  <c r="T19"/>
  <c r="S19"/>
  <c r="P19"/>
  <c r="O19"/>
  <c r="N19"/>
  <c r="M19"/>
  <c r="L19"/>
  <c r="K19"/>
  <c r="J19"/>
  <c r="I19"/>
  <c r="H19"/>
  <c r="G19"/>
  <c r="F19"/>
  <c r="E19"/>
  <c r="D19"/>
  <c r="C19"/>
  <c r="B19"/>
  <c r="A19"/>
  <c r="E18"/>
  <c r="AL17"/>
  <c r="AK17"/>
  <c r="AJ17"/>
  <c r="AI17"/>
  <c r="AH17"/>
  <c r="AG17"/>
  <c r="AF17"/>
  <c r="AE17"/>
  <c r="AD17"/>
  <c r="Z17"/>
  <c r="Y17"/>
  <c r="X17"/>
  <c r="W17"/>
  <c r="V17"/>
  <c r="U17"/>
  <c r="T17"/>
  <c r="S17"/>
  <c r="P17"/>
  <c r="O17"/>
  <c r="N17"/>
  <c r="M17"/>
  <c r="L17"/>
  <c r="K17"/>
  <c r="J17"/>
  <c r="I17"/>
  <c r="G17"/>
  <c r="D17"/>
  <c r="C17"/>
  <c r="B17"/>
  <c r="A17"/>
  <c r="AL9"/>
  <c r="AK9"/>
  <c r="AJ9"/>
  <c r="AI9"/>
  <c r="AH9"/>
  <c r="AG9"/>
  <c r="AF9"/>
  <c r="AE9"/>
  <c r="AD9"/>
  <c r="Z9"/>
  <c r="Y9"/>
  <c r="X9"/>
  <c r="W9"/>
  <c r="V9"/>
  <c r="U9"/>
  <c r="T9"/>
  <c r="S9"/>
  <c r="P9"/>
  <c r="O9"/>
  <c r="N9"/>
  <c r="M9"/>
  <c r="L9"/>
  <c r="K9"/>
  <c r="J9"/>
  <c r="I9"/>
  <c r="G9"/>
  <c r="F9"/>
  <c r="E9"/>
  <c r="D9"/>
  <c r="C9"/>
  <c r="B9"/>
  <c r="A9"/>
  <c r="AL8"/>
  <c r="AK8"/>
  <c r="AJ8"/>
  <c r="AI8"/>
  <c r="AH8"/>
  <c r="AG8"/>
  <c r="AF8"/>
  <c r="AE8"/>
  <c r="AD8"/>
  <c r="Z8"/>
  <c r="Y8"/>
  <c r="X8"/>
  <c r="W8"/>
  <c r="V8"/>
  <c r="U8"/>
  <c r="T8"/>
  <c r="S8"/>
  <c r="P8"/>
  <c r="O8"/>
  <c r="N8"/>
  <c r="M8"/>
  <c r="L8"/>
  <c r="K8"/>
  <c r="J8"/>
  <c r="J6" s="1"/>
  <c r="I8"/>
  <c r="G8"/>
  <c r="F8"/>
  <c r="E8"/>
  <c r="D8"/>
  <c r="C8"/>
  <c r="B8"/>
  <c r="A8"/>
  <c r="AL7"/>
  <c r="AK7"/>
  <c r="AJ7"/>
  <c r="AI7"/>
  <c r="AH7"/>
  <c r="AG7"/>
  <c r="AF7"/>
  <c r="AE7"/>
  <c r="AD7"/>
  <c r="Z7"/>
  <c r="Y7"/>
  <c r="X7"/>
  <c r="W7"/>
  <c r="V7"/>
  <c r="U7"/>
  <c r="T7"/>
  <c r="S7"/>
  <c r="P7"/>
  <c r="O7"/>
  <c r="N7"/>
  <c r="M7"/>
  <c r="L7"/>
  <c r="K7"/>
  <c r="G7"/>
  <c r="F7"/>
  <c r="E7"/>
  <c r="D7"/>
  <c r="C7"/>
  <c r="B7"/>
  <c r="A7"/>
  <c r="I6"/>
  <c r="AL78" i="2"/>
  <c r="AK78"/>
  <c r="AI78"/>
  <c r="AH78"/>
  <c r="AE78"/>
  <c r="AD78"/>
  <c r="Z78"/>
  <c r="X78"/>
  <c r="W78"/>
  <c r="T78"/>
  <c r="S78"/>
  <c r="R78"/>
  <c r="P78"/>
  <c r="O78"/>
  <c r="L78"/>
  <c r="K78"/>
  <c r="G78"/>
  <c r="E78"/>
  <c r="D78"/>
  <c r="A78"/>
  <c r="AL77"/>
  <c r="AK77"/>
  <c r="AJ77"/>
  <c r="AI77"/>
  <c r="AH77"/>
  <c r="AG77"/>
  <c r="AF77"/>
  <c r="AE77"/>
  <c r="AD77"/>
  <c r="Z77"/>
  <c r="Y77"/>
  <c r="X77"/>
  <c r="W77"/>
  <c r="V77"/>
  <c r="U77"/>
  <c r="T77"/>
  <c r="S77"/>
  <c r="P77"/>
  <c r="O77"/>
  <c r="N77"/>
  <c r="M77"/>
  <c r="L77"/>
  <c r="K77"/>
  <c r="G77"/>
  <c r="F77"/>
  <c r="E77"/>
  <c r="D77"/>
  <c r="C77"/>
  <c r="B77"/>
  <c r="A77"/>
  <c r="AL76"/>
  <c r="AK76"/>
  <c r="AJ76"/>
  <c r="AI76"/>
  <c r="AH76"/>
  <c r="AG76"/>
  <c r="AF76"/>
  <c r="AE76"/>
  <c r="AD76"/>
  <c r="Z76"/>
  <c r="Y76"/>
  <c r="X76"/>
  <c r="W76"/>
  <c r="V76"/>
  <c r="U76"/>
  <c r="T76"/>
  <c r="S76"/>
  <c r="R76"/>
  <c r="Q76"/>
  <c r="P76"/>
  <c r="O76"/>
  <c r="N76"/>
  <c r="M76"/>
  <c r="L76"/>
  <c r="K76"/>
  <c r="G76"/>
  <c r="F76"/>
  <c r="E76"/>
  <c r="D76"/>
  <c r="C76"/>
  <c r="B76"/>
  <c r="A76"/>
  <c r="AL75"/>
  <c r="AK75"/>
  <c r="AI75"/>
  <c r="AH75"/>
  <c r="AE75"/>
  <c r="AD75"/>
  <c r="Z75"/>
  <c r="X75"/>
  <c r="W75"/>
  <c r="T75"/>
  <c r="S75"/>
  <c r="R75"/>
  <c r="P75"/>
  <c r="O75"/>
  <c r="L75"/>
  <c r="K75"/>
  <c r="G75"/>
  <c r="E75"/>
  <c r="D75"/>
  <c r="A75"/>
  <c r="AL74"/>
  <c r="AK74"/>
  <c r="AJ74"/>
  <c r="AI74"/>
  <c r="AH74"/>
  <c r="AG74"/>
  <c r="AF74"/>
  <c r="AE74"/>
  <c r="AD74"/>
  <c r="Z74"/>
  <c r="Y74"/>
  <c r="X74"/>
  <c r="W74"/>
  <c r="V74"/>
  <c r="U74"/>
  <c r="T74"/>
  <c r="S74"/>
  <c r="P74"/>
  <c r="O74"/>
  <c r="N74"/>
  <c r="M74"/>
  <c r="L74"/>
  <c r="K74"/>
  <c r="J74"/>
  <c r="I74"/>
  <c r="G74"/>
  <c r="F74"/>
  <c r="E74"/>
  <c r="D74"/>
  <c r="C74"/>
  <c r="B74"/>
  <c r="A74"/>
  <c r="AL73"/>
  <c r="AK73"/>
  <c r="AJ73"/>
  <c r="AI73"/>
  <c r="AH73"/>
  <c r="AG73"/>
  <c r="AF73"/>
  <c r="AE73"/>
  <c r="AD73"/>
  <c r="Z73"/>
  <c r="Y73"/>
  <c r="X73"/>
  <c r="W73"/>
  <c r="V73"/>
  <c r="U73"/>
  <c r="T73"/>
  <c r="S73"/>
  <c r="R73"/>
  <c r="Q73"/>
  <c r="P73"/>
  <c r="O73"/>
  <c r="N73"/>
  <c r="M73"/>
  <c r="L73"/>
  <c r="K73"/>
  <c r="G73"/>
  <c r="F73"/>
  <c r="E73"/>
  <c r="D73"/>
  <c r="C73"/>
  <c r="B73"/>
  <c r="A73"/>
  <c r="AL72"/>
  <c r="AK72"/>
  <c r="AJ72"/>
  <c r="AI72"/>
  <c r="AH72"/>
  <c r="AG72"/>
  <c r="AF72"/>
  <c r="AE72"/>
  <c r="AD72"/>
  <c r="Z72"/>
  <c r="Y72"/>
  <c r="X72"/>
  <c r="W72"/>
  <c r="V72"/>
  <c r="U72"/>
  <c r="T72"/>
  <c r="S72"/>
  <c r="R72"/>
  <c r="Q72"/>
  <c r="P72"/>
  <c r="O72"/>
  <c r="N72"/>
  <c r="M72"/>
  <c r="L72"/>
  <c r="K72"/>
  <c r="G72"/>
  <c r="F72"/>
  <c r="E72"/>
  <c r="D72"/>
  <c r="C72"/>
  <c r="B72"/>
  <c r="A72"/>
  <c r="AL71"/>
  <c r="AK71"/>
  <c r="AJ71"/>
  <c r="AI71"/>
  <c r="AH71"/>
  <c r="AG71"/>
  <c r="AF71"/>
  <c r="AE71"/>
  <c r="AD71"/>
  <c r="Z71"/>
  <c r="Y71"/>
  <c r="X71"/>
  <c r="W71"/>
  <c r="V71"/>
  <c r="U71"/>
  <c r="T71"/>
  <c r="S71"/>
  <c r="P71"/>
  <c r="O71"/>
  <c r="N71"/>
  <c r="M71"/>
  <c r="L71"/>
  <c r="K71"/>
  <c r="J71"/>
  <c r="I71"/>
  <c r="G71"/>
  <c r="F71"/>
  <c r="E71"/>
  <c r="D71"/>
  <c r="C71"/>
  <c r="B71"/>
  <c r="A71"/>
  <c r="AL68"/>
  <c r="AK68"/>
  <c r="AJ68"/>
  <c r="AI68"/>
  <c r="AH68"/>
  <c r="AG68"/>
  <c r="AF68"/>
  <c r="AE68"/>
  <c r="AD68"/>
  <c r="Y68"/>
  <c r="X68"/>
  <c r="W68"/>
  <c r="V68"/>
  <c r="U68"/>
  <c r="T68"/>
  <c r="S68"/>
  <c r="P68"/>
  <c r="O68"/>
  <c r="N68"/>
  <c r="M68"/>
  <c r="L68"/>
  <c r="K68"/>
  <c r="G68"/>
  <c r="F68"/>
  <c r="E68"/>
  <c r="D68"/>
  <c r="B68"/>
  <c r="A68"/>
  <c r="AL65"/>
  <c r="AK65"/>
  <c r="AJ65"/>
  <c r="AI65"/>
  <c r="AH65"/>
  <c r="AG65"/>
  <c r="AF65"/>
  <c r="AE65"/>
  <c r="AD65"/>
  <c r="X65"/>
  <c r="W65"/>
  <c r="V65"/>
  <c r="U65"/>
  <c r="T65"/>
  <c r="S65"/>
  <c r="P65"/>
  <c r="O65"/>
  <c r="N65"/>
  <c r="M65"/>
  <c r="L65"/>
  <c r="K65"/>
  <c r="J65"/>
  <c r="I65"/>
  <c r="G65"/>
  <c r="F65"/>
  <c r="AL62"/>
  <c r="AK62"/>
  <c r="AJ62"/>
  <c r="AI62"/>
  <c r="AH62"/>
  <c r="AG62"/>
  <c r="AF62"/>
  <c r="AE62"/>
  <c r="AD62"/>
  <c r="Z62"/>
  <c r="Y62"/>
  <c r="X62"/>
  <c r="W62"/>
  <c r="V62"/>
  <c r="U62"/>
  <c r="T62"/>
  <c r="S62"/>
  <c r="P62"/>
  <c r="O62"/>
  <c r="N62"/>
  <c r="M62"/>
  <c r="L62"/>
  <c r="K62"/>
  <c r="J62"/>
  <c r="I62"/>
  <c r="G62"/>
  <c r="F62"/>
  <c r="AL59"/>
  <c r="AK59"/>
  <c r="AJ59"/>
  <c r="AI59"/>
  <c r="AH59"/>
  <c r="AG59"/>
  <c r="AF59"/>
  <c r="AE59"/>
  <c r="AD59"/>
  <c r="Z59"/>
  <c r="Y59"/>
  <c r="X59"/>
  <c r="W59"/>
  <c r="V59"/>
  <c r="U59"/>
  <c r="T59"/>
  <c r="S59"/>
  <c r="R59"/>
  <c r="Q59"/>
  <c r="P59"/>
  <c r="O59"/>
  <c r="N59"/>
  <c r="M59"/>
  <c r="L59"/>
  <c r="K59"/>
  <c r="G59"/>
  <c r="F59"/>
  <c r="E59"/>
  <c r="D59"/>
  <c r="C59"/>
  <c r="B59"/>
  <c r="A59"/>
  <c r="AL58"/>
  <c r="AK58"/>
  <c r="AJ58"/>
  <c r="AI58"/>
  <c r="AH58"/>
  <c r="AG58"/>
  <c r="AF58"/>
  <c r="AE58"/>
  <c r="AD58"/>
  <c r="Z58"/>
  <c r="Y58"/>
  <c r="X58"/>
  <c r="W58"/>
  <c r="V58"/>
  <c r="U58"/>
  <c r="T58"/>
  <c r="S58"/>
  <c r="R58"/>
  <c r="Q58"/>
  <c r="P58"/>
  <c r="O58"/>
  <c r="N58"/>
  <c r="M58"/>
  <c r="L58"/>
  <c r="K58"/>
  <c r="G58"/>
  <c r="F58"/>
  <c r="E58"/>
  <c r="D58"/>
  <c r="C58"/>
  <c r="B58"/>
  <c r="A58"/>
  <c r="AL57"/>
  <c r="AK57"/>
  <c r="AJ57"/>
  <c r="AI57"/>
  <c r="AH57"/>
  <c r="AG57"/>
  <c r="AF57"/>
  <c r="AE57"/>
  <c r="AD57"/>
  <c r="Z57"/>
  <c r="Y57"/>
  <c r="X57"/>
  <c r="W57"/>
  <c r="V57"/>
  <c r="U57"/>
  <c r="T57"/>
  <c r="S57"/>
  <c r="P57"/>
  <c r="O57"/>
  <c r="N57"/>
  <c r="M57"/>
  <c r="L57"/>
  <c r="K57"/>
  <c r="J57"/>
  <c r="I57"/>
  <c r="G57"/>
  <c r="F57"/>
  <c r="E57"/>
  <c r="D57"/>
  <c r="C57"/>
  <c r="B57"/>
  <c r="A57"/>
  <c r="AL56"/>
  <c r="AK56"/>
  <c r="AJ56"/>
  <c r="AI56"/>
  <c r="AH56"/>
  <c r="AG56"/>
  <c r="AF56"/>
  <c r="AE56"/>
  <c r="AD56"/>
  <c r="Z56"/>
  <c r="Y56"/>
  <c r="X56"/>
  <c r="W56"/>
  <c r="V56"/>
  <c r="U56"/>
  <c r="T56"/>
  <c r="S56"/>
  <c r="R56"/>
  <c r="Q56"/>
  <c r="P56"/>
  <c r="O56"/>
  <c r="N56"/>
  <c r="M56"/>
  <c r="L56"/>
  <c r="K56"/>
  <c r="G56"/>
  <c r="F56"/>
  <c r="E56"/>
  <c r="E40" i="3" s="1"/>
  <c r="E48" i="5" s="1"/>
  <c r="D56" i="2"/>
  <c r="C56"/>
  <c r="B56"/>
  <c r="A56"/>
  <c r="AL54"/>
  <c r="AK54"/>
  <c r="AJ54"/>
  <c r="AI54"/>
  <c r="AH54"/>
  <c r="AG54"/>
  <c r="AF54"/>
  <c r="AE54"/>
  <c r="AD54"/>
  <c r="Z54"/>
  <c r="Y54"/>
  <c r="X54"/>
  <c r="W54"/>
  <c r="V54"/>
  <c r="U54"/>
  <c r="T54"/>
  <c r="S54"/>
  <c r="R54"/>
  <c r="Q54"/>
  <c r="P54"/>
  <c r="O54"/>
  <c r="N54"/>
  <c r="M54"/>
  <c r="L54"/>
  <c r="K54"/>
  <c r="G54"/>
  <c r="F54"/>
  <c r="E54"/>
  <c r="D54"/>
  <c r="C54"/>
  <c r="B54"/>
  <c r="A54"/>
  <c r="AL53"/>
  <c r="AK53"/>
  <c r="AJ53"/>
  <c r="AI53"/>
  <c r="AH53"/>
  <c r="AG53"/>
  <c r="AF53"/>
  <c r="AE53"/>
  <c r="AD53"/>
  <c r="Z53"/>
  <c r="Y53"/>
  <c r="X53"/>
  <c r="W53"/>
  <c r="V53"/>
  <c r="U53"/>
  <c r="T53"/>
  <c r="S53"/>
  <c r="R53"/>
  <c r="Q53"/>
  <c r="P53"/>
  <c r="O53"/>
  <c r="N53"/>
  <c r="M53"/>
  <c r="L53"/>
  <c r="K53"/>
  <c r="G53"/>
  <c r="F53"/>
  <c r="E53"/>
  <c r="D53"/>
  <c r="C53"/>
  <c r="B53"/>
  <c r="A53"/>
  <c r="AL52"/>
  <c r="AK52"/>
  <c r="AJ52"/>
  <c r="AI52"/>
  <c r="AH52"/>
  <c r="AG52"/>
  <c r="AF52"/>
  <c r="AE52"/>
  <c r="AD52"/>
  <c r="Z52"/>
  <c r="Y52"/>
  <c r="X52"/>
  <c r="W52"/>
  <c r="V52"/>
  <c r="U52"/>
  <c r="T52"/>
  <c r="S52"/>
  <c r="P52"/>
  <c r="O52"/>
  <c r="N52"/>
  <c r="M52"/>
  <c r="L52"/>
  <c r="K52"/>
  <c r="J52"/>
  <c r="I52"/>
  <c r="H52"/>
  <c r="G52"/>
  <c r="F52"/>
  <c r="E52"/>
  <c r="D52"/>
  <c r="C52"/>
  <c r="B52"/>
  <c r="A52"/>
  <c r="AL51"/>
  <c r="AK51"/>
  <c r="AJ51"/>
  <c r="AI51"/>
  <c r="AH51"/>
  <c r="AG51"/>
  <c r="AF51"/>
  <c r="AE51"/>
  <c r="AD51"/>
  <c r="Z51"/>
  <c r="Y51"/>
  <c r="X51"/>
  <c r="W51"/>
  <c r="V51"/>
  <c r="U51"/>
  <c r="T51"/>
  <c r="S51"/>
  <c r="R51"/>
  <c r="Q51"/>
  <c r="P51"/>
  <c r="O51"/>
  <c r="N51"/>
  <c r="M51"/>
  <c r="L51"/>
  <c r="K51"/>
  <c r="G51"/>
  <c r="F51"/>
  <c r="E51"/>
  <c r="D51"/>
  <c r="C51"/>
  <c r="B51"/>
  <c r="A51"/>
  <c r="AL48"/>
  <c r="AK48"/>
  <c r="AJ48"/>
  <c r="AI48"/>
  <c r="AH48"/>
  <c r="AG48"/>
  <c r="AF48"/>
  <c r="AE48"/>
  <c r="AD48"/>
  <c r="Z48"/>
  <c r="Y48"/>
  <c r="X48"/>
  <c r="W48"/>
  <c r="V48"/>
  <c r="U48"/>
  <c r="T48"/>
  <c r="S48"/>
  <c r="R48"/>
  <c r="Q48"/>
  <c r="P48"/>
  <c r="O48"/>
  <c r="N48"/>
  <c r="M48"/>
  <c r="L48"/>
  <c r="K48"/>
  <c r="G48"/>
  <c r="F48"/>
  <c r="D48"/>
  <c r="C48"/>
  <c r="B48"/>
  <c r="A48"/>
  <c r="W39"/>
  <c r="J22" i="3"/>
  <c r="J29" s="1"/>
  <c r="AL37" i="2"/>
  <c r="AK37"/>
  <c r="AJ37"/>
  <c r="AI37"/>
  <c r="AH37"/>
  <c r="AG37"/>
  <c r="AF37"/>
  <c r="AE37"/>
  <c r="AD37"/>
  <c r="Z37"/>
  <c r="Y37"/>
  <c r="X37"/>
  <c r="W37"/>
  <c r="V37"/>
  <c r="U37"/>
  <c r="T37"/>
  <c r="S37"/>
  <c r="R37"/>
  <c r="Q37"/>
  <c r="P37"/>
  <c r="O37"/>
  <c r="N37"/>
  <c r="M37"/>
  <c r="L37"/>
  <c r="K37"/>
  <c r="G37"/>
  <c r="F37"/>
  <c r="D37"/>
  <c r="C37"/>
  <c r="B37"/>
  <c r="A37"/>
  <c r="J35"/>
  <c r="I35"/>
  <c r="AL32"/>
  <c r="AK32"/>
  <c r="AJ32"/>
  <c r="AI32"/>
  <c r="AH32"/>
  <c r="AG32"/>
  <c r="AF32"/>
  <c r="AE32"/>
  <c r="AD32"/>
  <c r="Z32"/>
  <c r="Y32"/>
  <c r="X32"/>
  <c r="W32"/>
  <c r="V32"/>
  <c r="U32"/>
  <c r="T32"/>
  <c r="S32"/>
  <c r="P32"/>
  <c r="O32"/>
  <c r="N32"/>
  <c r="M32"/>
  <c r="L32"/>
  <c r="K32"/>
  <c r="G32"/>
  <c r="E32"/>
  <c r="D32"/>
  <c r="C32"/>
  <c r="B32"/>
  <c r="A32"/>
  <c r="AL30"/>
  <c r="AK30"/>
  <c r="AJ30"/>
  <c r="AI30"/>
  <c r="AH30"/>
  <c r="AG30"/>
  <c r="AF30"/>
  <c r="AE30"/>
  <c r="AD30"/>
  <c r="Z30"/>
  <c r="Y30"/>
  <c r="X30"/>
  <c r="W30"/>
  <c r="V30"/>
  <c r="U30"/>
  <c r="T30"/>
  <c r="S30"/>
  <c r="P30"/>
  <c r="O30"/>
  <c r="N30"/>
  <c r="M30"/>
  <c r="L30"/>
  <c r="K30"/>
  <c r="G30"/>
  <c r="E30"/>
  <c r="D30"/>
  <c r="C30"/>
  <c r="B30"/>
  <c r="A30"/>
  <c r="AL29"/>
  <c r="AK29"/>
  <c r="AJ29"/>
  <c r="AI29"/>
  <c r="AH29"/>
  <c r="AG29"/>
  <c r="AF29"/>
  <c r="AE29"/>
  <c r="AD29"/>
  <c r="Z29"/>
  <c r="Y29"/>
  <c r="X29"/>
  <c r="W29"/>
  <c r="V29"/>
  <c r="U29"/>
  <c r="T29"/>
  <c r="S29"/>
  <c r="P29"/>
  <c r="O29"/>
  <c r="N29"/>
  <c r="M29"/>
  <c r="L29"/>
  <c r="K29"/>
  <c r="G29"/>
  <c r="E29"/>
  <c r="D29"/>
  <c r="C29"/>
  <c r="B29"/>
  <c r="A29"/>
  <c r="AL28"/>
  <c r="AK28"/>
  <c r="AJ28"/>
  <c r="AI28"/>
  <c r="AH28"/>
  <c r="AG28"/>
  <c r="AF28"/>
  <c r="AE28"/>
  <c r="AD28"/>
  <c r="Z28"/>
  <c r="Y28"/>
  <c r="X28"/>
  <c r="W28"/>
  <c r="V28"/>
  <c r="U28"/>
  <c r="T28"/>
  <c r="S28"/>
  <c r="P28"/>
  <c r="O28"/>
  <c r="N28"/>
  <c r="M28"/>
  <c r="L28"/>
  <c r="K28"/>
  <c r="J28"/>
  <c r="I28"/>
  <c r="G28"/>
  <c r="E28"/>
  <c r="D28"/>
  <c r="C28"/>
  <c r="B28"/>
  <c r="A28"/>
  <c r="AL25"/>
  <c r="AK25"/>
  <c r="AJ25"/>
  <c r="AI25"/>
  <c r="AH25"/>
  <c r="AG25"/>
  <c r="AF25"/>
  <c r="AE25"/>
  <c r="AD25"/>
  <c r="Z25"/>
  <c r="Y25"/>
  <c r="X25"/>
  <c r="W25"/>
  <c r="V25"/>
  <c r="U25"/>
  <c r="T25"/>
  <c r="S25"/>
  <c r="P25"/>
  <c r="O25"/>
  <c r="N25"/>
  <c r="M25"/>
  <c r="L25"/>
  <c r="K25"/>
  <c r="G25"/>
  <c r="F25"/>
  <c r="E25"/>
  <c r="D25"/>
  <c r="C25"/>
  <c r="B25"/>
  <c r="A25"/>
  <c r="AL24"/>
  <c r="AK24"/>
  <c r="AJ24"/>
  <c r="AI24"/>
  <c r="AH24"/>
  <c r="AG24"/>
  <c r="AF24"/>
  <c r="AE24"/>
  <c r="AD24"/>
  <c r="Z24"/>
  <c r="Y24"/>
  <c r="X24"/>
  <c r="W24"/>
  <c r="V24"/>
  <c r="U24"/>
  <c r="T24"/>
  <c r="S24"/>
  <c r="P24"/>
  <c r="O24"/>
  <c r="N24"/>
  <c r="M24"/>
  <c r="L24"/>
  <c r="K24"/>
  <c r="G24"/>
  <c r="F24"/>
  <c r="E24"/>
  <c r="D24"/>
  <c r="C24"/>
  <c r="B24"/>
  <c r="A24"/>
  <c r="AL23"/>
  <c r="AK23"/>
  <c r="AJ23"/>
  <c r="AI23"/>
  <c r="AH23"/>
  <c r="AG23"/>
  <c r="AF23"/>
  <c r="AE23"/>
  <c r="AD23"/>
  <c r="Z23"/>
  <c r="Y23"/>
  <c r="X23"/>
  <c r="W23"/>
  <c r="V23"/>
  <c r="U23"/>
  <c r="T23"/>
  <c r="S23"/>
  <c r="P23"/>
  <c r="O23"/>
  <c r="N23"/>
  <c r="M23"/>
  <c r="L23"/>
  <c r="K23"/>
  <c r="G23"/>
  <c r="F23"/>
  <c r="E23"/>
  <c r="D23"/>
  <c r="C23"/>
  <c r="B23"/>
  <c r="A23"/>
  <c r="AL22"/>
  <c r="AK22"/>
  <c r="AJ22"/>
  <c r="AI22"/>
  <c r="AH22"/>
  <c r="AG22"/>
  <c r="AF22"/>
  <c r="AE22"/>
  <c r="AD22"/>
  <c r="Z22"/>
  <c r="Y22"/>
  <c r="X22"/>
  <c r="W22"/>
  <c r="V22"/>
  <c r="U22"/>
  <c r="T22"/>
  <c r="S22"/>
  <c r="P22"/>
  <c r="O22"/>
  <c r="N22"/>
  <c r="M22"/>
  <c r="L22"/>
  <c r="K22"/>
  <c r="J22"/>
  <c r="I22"/>
  <c r="G22"/>
  <c r="F22"/>
  <c r="E22"/>
  <c r="D22"/>
  <c r="C22"/>
  <c r="B22"/>
  <c r="A22"/>
  <c r="AL18"/>
  <c r="AK18"/>
  <c r="AJ18"/>
  <c r="AI18"/>
  <c r="AH18"/>
  <c r="AG18"/>
  <c r="AF18"/>
  <c r="AE18"/>
  <c r="AD18"/>
  <c r="Z18"/>
  <c r="Y18"/>
  <c r="X18"/>
  <c r="W18"/>
  <c r="V18"/>
  <c r="U18"/>
  <c r="T18"/>
  <c r="S18"/>
  <c r="P18"/>
  <c r="O18"/>
  <c r="N18"/>
  <c r="M18"/>
  <c r="L18"/>
  <c r="K18"/>
  <c r="G18"/>
  <c r="F18"/>
  <c r="E18"/>
  <c r="D18"/>
  <c r="C18"/>
  <c r="B18"/>
  <c r="A18"/>
  <c r="AL17"/>
  <c r="AK17"/>
  <c r="AJ17"/>
  <c r="AI17"/>
  <c r="AH17"/>
  <c r="AG17"/>
  <c r="AF17"/>
  <c r="AE17"/>
  <c r="AD17"/>
  <c r="Z17"/>
  <c r="Y17"/>
  <c r="X17"/>
  <c r="W17"/>
  <c r="V17"/>
  <c r="U17"/>
  <c r="T17"/>
  <c r="S17"/>
  <c r="P17"/>
  <c r="O17"/>
  <c r="N17"/>
  <c r="M17"/>
  <c r="L17"/>
  <c r="K17"/>
  <c r="G17"/>
  <c r="F17"/>
  <c r="E17"/>
  <c r="D17"/>
  <c r="C17"/>
  <c r="B17"/>
  <c r="A17"/>
  <c r="J16"/>
  <c r="I16"/>
  <c r="G16"/>
  <c r="F16"/>
  <c r="E16"/>
  <c r="D16"/>
  <c r="C16"/>
  <c r="B16"/>
  <c r="A16"/>
  <c r="AL14"/>
  <c r="AK14"/>
  <c r="AJ14"/>
  <c r="AI14"/>
  <c r="AH14"/>
  <c r="AG14"/>
  <c r="AF14"/>
  <c r="AE14"/>
  <c r="AD14"/>
  <c r="Z14"/>
  <c r="Y14"/>
  <c r="X14"/>
  <c r="W14"/>
  <c r="V14"/>
  <c r="U14"/>
  <c r="T14"/>
  <c r="S14"/>
  <c r="P14"/>
  <c r="O14"/>
  <c r="N14"/>
  <c r="M14"/>
  <c r="L14"/>
  <c r="K14"/>
  <c r="G14"/>
  <c r="F14"/>
  <c r="D14"/>
  <c r="C14"/>
  <c r="B14"/>
  <c r="A14"/>
  <c r="AL13"/>
  <c r="AK13"/>
  <c r="AJ13"/>
  <c r="AI13"/>
  <c r="AH13"/>
  <c r="AG13"/>
  <c r="AF13"/>
  <c r="AE13"/>
  <c r="AD13"/>
  <c r="Z13"/>
  <c r="Y13"/>
  <c r="X13"/>
  <c r="W13"/>
  <c r="V13"/>
  <c r="U13"/>
  <c r="T13"/>
  <c r="S13"/>
  <c r="P13"/>
  <c r="O13"/>
  <c r="N13"/>
  <c r="M13"/>
  <c r="L13"/>
  <c r="K13"/>
  <c r="G13"/>
  <c r="F13"/>
  <c r="D13"/>
  <c r="C13"/>
  <c r="B13"/>
  <c r="A13"/>
  <c r="AL12"/>
  <c r="AK12"/>
  <c r="AJ12"/>
  <c r="AI12"/>
  <c r="AH12"/>
  <c r="AG12"/>
  <c r="AF12"/>
  <c r="AE12"/>
  <c r="AD12"/>
  <c r="Z12"/>
  <c r="Y12"/>
  <c r="X12"/>
  <c r="W12"/>
  <c r="V12"/>
  <c r="U12"/>
  <c r="T12"/>
  <c r="S12"/>
  <c r="P12"/>
  <c r="O12"/>
  <c r="N12"/>
  <c r="M12"/>
  <c r="L12"/>
  <c r="K12"/>
  <c r="G12"/>
  <c r="F12"/>
  <c r="D12"/>
  <c r="C12"/>
  <c r="B12"/>
  <c r="A12"/>
  <c r="J11"/>
  <c r="I11"/>
  <c r="I6" s="1"/>
  <c r="G11"/>
  <c r="F11"/>
  <c r="E11"/>
  <c r="D11"/>
  <c r="C11"/>
  <c r="B11"/>
  <c r="A11"/>
  <c r="J6"/>
  <c r="AL104" i="1"/>
  <c r="AJ104"/>
  <c r="AF104"/>
  <c r="Y104"/>
  <c r="U104"/>
  <c r="R104"/>
  <c r="Q104"/>
  <c r="P104"/>
  <c r="O104"/>
  <c r="N104"/>
  <c r="M104"/>
  <c r="L104"/>
  <c r="K104"/>
  <c r="G104"/>
  <c r="F104"/>
  <c r="E104"/>
  <c r="D104"/>
  <c r="C104"/>
  <c r="B104"/>
  <c r="A104"/>
  <c r="AL103"/>
  <c r="AK103"/>
  <c r="AJ103"/>
  <c r="AG103"/>
  <c r="AF103"/>
  <c r="Z103"/>
  <c r="U103"/>
  <c r="R103"/>
  <c r="Q103"/>
  <c r="P103"/>
  <c r="O103"/>
  <c r="N103"/>
  <c r="M103"/>
  <c r="L103"/>
  <c r="K103"/>
  <c r="H103"/>
  <c r="G103"/>
  <c r="F103"/>
  <c r="E103"/>
  <c r="D103"/>
  <c r="C103"/>
  <c r="B103"/>
  <c r="A103"/>
  <c r="AL100"/>
  <c r="AK100"/>
  <c r="AJ100"/>
  <c r="AI100"/>
  <c r="AH100"/>
  <c r="AG100"/>
  <c r="AF100"/>
  <c r="AE100"/>
  <c r="AD100"/>
  <c r="Z100"/>
  <c r="Y100"/>
  <c r="X100"/>
  <c r="W100"/>
  <c r="V100"/>
  <c r="U100"/>
  <c r="T100"/>
  <c r="S100"/>
  <c r="R100"/>
  <c r="Q100"/>
  <c r="P100"/>
  <c r="O100"/>
  <c r="N100"/>
  <c r="M100"/>
  <c r="L100"/>
  <c r="K100"/>
  <c r="J100"/>
  <c r="I100"/>
  <c r="G100"/>
  <c r="E100"/>
  <c r="D100"/>
  <c r="C100"/>
  <c r="A100"/>
  <c r="AL99"/>
  <c r="AK99"/>
  <c r="AI99"/>
  <c r="AH99"/>
  <c r="AG99"/>
  <c r="AE99"/>
  <c r="AD99"/>
  <c r="Z99"/>
  <c r="X99"/>
  <c r="W99"/>
  <c r="V99"/>
  <c r="T99"/>
  <c r="S99"/>
  <c r="R99"/>
  <c r="P99"/>
  <c r="O99"/>
  <c r="N99"/>
  <c r="M99"/>
  <c r="L99"/>
  <c r="K99"/>
  <c r="J99"/>
  <c r="I99"/>
  <c r="G99"/>
  <c r="F99"/>
  <c r="E99"/>
  <c r="D99"/>
  <c r="C99"/>
  <c r="B99"/>
  <c r="A99"/>
  <c r="AL98"/>
  <c r="AK98"/>
  <c r="AJ98"/>
  <c r="AI98"/>
  <c r="AH98"/>
  <c r="AG98"/>
  <c r="AF98"/>
  <c r="AE98"/>
  <c r="AD98"/>
  <c r="Z98"/>
  <c r="Y98"/>
  <c r="X98"/>
  <c r="W98"/>
  <c r="V98"/>
  <c r="U98"/>
  <c r="T98"/>
  <c r="S98"/>
  <c r="R98"/>
  <c r="Q98"/>
  <c r="P98"/>
  <c r="O98"/>
  <c r="N98"/>
  <c r="M98"/>
  <c r="L98"/>
  <c r="K98"/>
  <c r="J98"/>
  <c r="J97" s="1"/>
  <c r="I98"/>
  <c r="I97" s="1"/>
  <c r="G98"/>
  <c r="E98"/>
  <c r="D98"/>
  <c r="C98"/>
  <c r="A98"/>
  <c r="AL97"/>
  <c r="AK97"/>
  <c r="AJ97"/>
  <c r="AI97"/>
  <c r="AH97"/>
  <c r="AG97"/>
  <c r="AF97"/>
  <c r="AE97"/>
  <c r="AD97"/>
  <c r="Z97"/>
  <c r="Y97"/>
  <c r="X97"/>
  <c r="W97"/>
  <c r="V97"/>
  <c r="U97"/>
  <c r="T97"/>
  <c r="S97"/>
  <c r="P97"/>
  <c r="O97"/>
  <c r="N97"/>
  <c r="M97"/>
  <c r="L97"/>
  <c r="K97"/>
  <c r="G97"/>
  <c r="F97"/>
  <c r="E97"/>
  <c r="D97"/>
  <c r="C97"/>
  <c r="B97"/>
  <c r="A97"/>
  <c r="AK96"/>
  <c r="AJ96"/>
  <c r="AI96"/>
  <c r="AG96"/>
  <c r="AF96"/>
  <c r="AE96"/>
  <c r="Z96"/>
  <c r="Y96"/>
  <c r="X96"/>
  <c r="V96"/>
  <c r="U96"/>
  <c r="T96"/>
  <c r="R96"/>
  <c r="Q96"/>
  <c r="P96"/>
  <c r="N96"/>
  <c r="M96"/>
  <c r="L96"/>
  <c r="J96"/>
  <c r="I96"/>
  <c r="G96"/>
  <c r="F96"/>
  <c r="E96"/>
  <c r="D96"/>
  <c r="C96"/>
  <c r="B96"/>
  <c r="A96"/>
  <c r="AL95"/>
  <c r="AK95"/>
  <c r="AJ95"/>
  <c r="AI95"/>
  <c r="AH95"/>
  <c r="AG95"/>
  <c r="AF95"/>
  <c r="AE95"/>
  <c r="AD95"/>
  <c r="Z95"/>
  <c r="Y95"/>
  <c r="X95"/>
  <c r="W95"/>
  <c r="V95"/>
  <c r="U95"/>
  <c r="T95"/>
  <c r="S95"/>
  <c r="R95"/>
  <c r="Q95"/>
  <c r="P95"/>
  <c r="O95"/>
  <c r="N95"/>
  <c r="M95"/>
  <c r="L95"/>
  <c r="K95"/>
  <c r="J95"/>
  <c r="I95"/>
  <c r="G95"/>
  <c r="F95"/>
  <c r="E95"/>
  <c r="C95"/>
  <c r="B95"/>
  <c r="A95"/>
  <c r="AL94"/>
  <c r="AK94"/>
  <c r="AJ94"/>
  <c r="AI94"/>
  <c r="AH94"/>
  <c r="AG94"/>
  <c r="AF94"/>
  <c r="AE94"/>
  <c r="AD94"/>
  <c r="Z94"/>
  <c r="Y94"/>
  <c r="X94"/>
  <c r="W94"/>
  <c r="V94"/>
  <c r="U94"/>
  <c r="T94"/>
  <c r="S94"/>
  <c r="P94"/>
  <c r="O94"/>
  <c r="N94"/>
  <c r="M94"/>
  <c r="L94"/>
  <c r="K94"/>
  <c r="J94"/>
  <c r="I94"/>
  <c r="G94"/>
  <c r="F94"/>
  <c r="E94"/>
  <c r="D94"/>
  <c r="C94"/>
  <c r="B94"/>
  <c r="A94"/>
  <c r="AL93"/>
  <c r="AK93"/>
  <c r="AJ93"/>
  <c r="AI93"/>
  <c r="AH93"/>
  <c r="AG93"/>
  <c r="AF93"/>
  <c r="AE93"/>
  <c r="AD93"/>
  <c r="Z93"/>
  <c r="Y93"/>
  <c r="X93"/>
  <c r="W93"/>
  <c r="V93"/>
  <c r="U93"/>
  <c r="T93"/>
  <c r="S93"/>
  <c r="P93"/>
  <c r="O93"/>
  <c r="N93"/>
  <c r="L93"/>
  <c r="K93"/>
  <c r="J93"/>
  <c r="I93"/>
  <c r="G93"/>
  <c r="F93"/>
  <c r="E93"/>
  <c r="D93"/>
  <c r="C93"/>
  <c r="B93"/>
  <c r="A93"/>
  <c r="AL92"/>
  <c r="AK92"/>
  <c r="AJ92"/>
  <c r="AI92"/>
  <c r="AH92"/>
  <c r="AG92"/>
  <c r="AF92"/>
  <c r="AE92"/>
  <c r="AD92"/>
  <c r="Z92"/>
  <c r="Y92"/>
  <c r="X92"/>
  <c r="W92"/>
  <c r="V92"/>
  <c r="U92"/>
  <c r="T92"/>
  <c r="S92"/>
  <c r="R92"/>
  <c r="Q92"/>
  <c r="P92"/>
  <c r="O92"/>
  <c r="N92"/>
  <c r="M92"/>
  <c r="L92"/>
  <c r="K92"/>
  <c r="G92"/>
  <c r="F92"/>
  <c r="E92"/>
  <c r="D92"/>
  <c r="C92"/>
  <c r="B92"/>
  <c r="A92"/>
  <c r="AL91"/>
  <c r="AK91"/>
  <c r="AJ91"/>
  <c r="AI91"/>
  <c r="AH91"/>
  <c r="AG91"/>
  <c r="AF91"/>
  <c r="AE91"/>
  <c r="AD91"/>
  <c r="Z91"/>
  <c r="Y91"/>
  <c r="X91"/>
  <c r="W91"/>
  <c r="V91"/>
  <c r="U91"/>
  <c r="T91"/>
  <c r="S91"/>
  <c r="R91"/>
  <c r="Q91"/>
  <c r="P91"/>
  <c r="O91"/>
  <c r="N91"/>
  <c r="M91"/>
  <c r="L91"/>
  <c r="K91"/>
  <c r="G91"/>
  <c r="F91"/>
  <c r="E91"/>
  <c r="D91"/>
  <c r="C91"/>
  <c r="B91"/>
  <c r="A91"/>
  <c r="AL90"/>
  <c r="AK90"/>
  <c r="AJ90"/>
  <c r="AI90"/>
  <c r="AH90"/>
  <c r="AG90"/>
  <c r="AF90"/>
  <c r="AE90"/>
  <c r="AD90"/>
  <c r="Z90"/>
  <c r="Y90"/>
  <c r="X90"/>
  <c r="W90"/>
  <c r="V90"/>
  <c r="U90"/>
  <c r="T90"/>
  <c r="S90"/>
  <c r="R90"/>
  <c r="Q90"/>
  <c r="P90"/>
  <c r="O90"/>
  <c r="N90"/>
  <c r="M90"/>
  <c r="L90"/>
  <c r="K90"/>
  <c r="G90"/>
  <c r="F90"/>
  <c r="E90"/>
  <c r="D90"/>
  <c r="C90"/>
  <c r="B90"/>
  <c r="A90"/>
  <c r="AL89"/>
  <c r="AK89"/>
  <c r="AJ89"/>
  <c r="AI89"/>
  <c r="AH89"/>
  <c r="AG89"/>
  <c r="AF89"/>
  <c r="AE89"/>
  <c r="AD89"/>
  <c r="Z89"/>
  <c r="Y89"/>
  <c r="X89"/>
  <c r="W89"/>
  <c r="V89"/>
  <c r="U89"/>
  <c r="T89"/>
  <c r="S89"/>
  <c r="R89"/>
  <c r="Q89"/>
  <c r="P89"/>
  <c r="O89"/>
  <c r="N89"/>
  <c r="M89"/>
  <c r="L89"/>
  <c r="K89"/>
  <c r="G89"/>
  <c r="F89"/>
  <c r="E89"/>
  <c r="D89"/>
  <c r="C89"/>
  <c r="B89"/>
  <c r="A89"/>
  <c r="AL88"/>
  <c r="AK88"/>
  <c r="AJ88"/>
  <c r="AI88"/>
  <c r="AH88"/>
  <c r="AG88"/>
  <c r="AF88"/>
  <c r="AE88"/>
  <c r="AD88"/>
  <c r="Z88"/>
  <c r="Y88"/>
  <c r="X88"/>
  <c r="W88"/>
  <c r="V88"/>
  <c r="U88"/>
  <c r="T88"/>
  <c r="S88"/>
  <c r="P88"/>
  <c r="O88"/>
  <c r="N88"/>
  <c r="M88"/>
  <c r="L88"/>
  <c r="K88"/>
  <c r="J88"/>
  <c r="I88"/>
  <c r="G88"/>
  <c r="F88"/>
  <c r="E88"/>
  <c r="D88"/>
  <c r="C88"/>
  <c r="B88"/>
  <c r="A88"/>
  <c r="AL85"/>
  <c r="R85"/>
  <c r="Q85"/>
  <c r="P85"/>
  <c r="O85"/>
  <c r="N85"/>
  <c r="M85"/>
  <c r="L85"/>
  <c r="K85"/>
  <c r="H85"/>
  <c r="G85"/>
  <c r="F85"/>
  <c r="E85"/>
  <c r="D85"/>
  <c r="C85"/>
  <c r="B85"/>
  <c r="A85"/>
  <c r="AL84"/>
  <c r="AK84"/>
  <c r="AJ84"/>
  <c r="AG84"/>
  <c r="AF84"/>
  <c r="Z84"/>
  <c r="U84"/>
  <c r="P84"/>
  <c r="O84"/>
  <c r="N84"/>
  <c r="M84"/>
  <c r="L84"/>
  <c r="K84"/>
  <c r="H84"/>
  <c r="G84"/>
  <c r="F84"/>
  <c r="E84"/>
  <c r="D84"/>
  <c r="C84"/>
  <c r="B84"/>
  <c r="A84"/>
  <c r="AL80"/>
  <c r="AL86" i="5" s="1"/>
  <c r="AK80" i="1"/>
  <c r="AK86" i="5" s="1"/>
  <c r="AJ80" i="1"/>
  <c r="AJ86" i="5" s="1"/>
  <c r="AI80" i="1"/>
  <c r="AI86" i="5" s="1"/>
  <c r="AH80" i="1"/>
  <c r="AH86" i="5" s="1"/>
  <c r="AG80" i="1"/>
  <c r="AG86" i="5" s="1"/>
  <c r="AF80" i="1"/>
  <c r="AF86" i="5" s="1"/>
  <c r="AE80" i="1"/>
  <c r="AE86" i="5" s="1"/>
  <c r="AD80" i="1"/>
  <c r="AD86" i="5" s="1"/>
  <c r="Z80" i="1"/>
  <c r="Z86" i="5" s="1"/>
  <c r="Y80" i="1"/>
  <c r="Y86" i="5" s="1"/>
  <c r="X80" i="1"/>
  <c r="X86" i="5" s="1"/>
  <c r="W80" i="1"/>
  <c r="W86" i="5" s="1"/>
  <c r="V80" i="1"/>
  <c r="V86" i="5" s="1"/>
  <c r="U80" i="1"/>
  <c r="U86" i="5" s="1"/>
  <c r="T80" i="1"/>
  <c r="T86" i="5" s="1"/>
  <c r="S80" i="1"/>
  <c r="S86" i="5" s="1"/>
  <c r="R80" i="1"/>
  <c r="R86" i="5" s="1"/>
  <c r="Q80" i="1"/>
  <c r="Q86" i="5" s="1"/>
  <c r="P80" i="1"/>
  <c r="P86" i="5" s="1"/>
  <c r="O80" i="1"/>
  <c r="O86" i="5" s="1"/>
  <c r="N80" i="1"/>
  <c r="N86" i="5" s="1"/>
  <c r="M80" i="1"/>
  <c r="M86" i="5" s="1"/>
  <c r="L80" i="1"/>
  <c r="L86" i="5" s="1"/>
  <c r="K80" i="1"/>
  <c r="K86" i="5" s="1"/>
  <c r="G80" i="1"/>
  <c r="G86" i="5" s="1"/>
  <c r="F80" i="1"/>
  <c r="F86" i="5" s="1"/>
  <c r="E80" i="1"/>
  <c r="E86" i="5" s="1"/>
  <c r="D80" i="1"/>
  <c r="D86" i="5" s="1"/>
  <c r="C80" i="1"/>
  <c r="C86" i="5" s="1"/>
  <c r="B80" i="1"/>
  <c r="B86" i="5" s="1"/>
  <c r="A80" i="1"/>
  <c r="A86" i="5" s="1"/>
  <c r="AL79" i="1"/>
  <c r="AL85" i="5" s="1"/>
  <c r="AK79" i="1"/>
  <c r="AK85" i="5" s="1"/>
  <c r="AJ79" i="1"/>
  <c r="AJ85" i="5" s="1"/>
  <c r="AI79" i="1"/>
  <c r="AI85" i="5" s="1"/>
  <c r="AH79" i="1"/>
  <c r="AH85" i="5" s="1"/>
  <c r="AG79" i="1"/>
  <c r="AG85" i="5" s="1"/>
  <c r="AF79" i="1"/>
  <c r="AF85" i="5" s="1"/>
  <c r="AE79" i="1"/>
  <c r="AE85" i="5" s="1"/>
  <c r="AD79" i="1"/>
  <c r="AD85" i="5" s="1"/>
  <c r="Z79" i="1"/>
  <c r="Z85" i="5" s="1"/>
  <c r="Y79" i="1"/>
  <c r="Y85" i="5" s="1"/>
  <c r="X79" i="1"/>
  <c r="X85" i="5" s="1"/>
  <c r="W79" i="1"/>
  <c r="W85" i="5" s="1"/>
  <c r="V79" i="1"/>
  <c r="V85" i="5" s="1"/>
  <c r="U79" i="1"/>
  <c r="U85" i="5" s="1"/>
  <c r="T79" i="1"/>
  <c r="T85" i="5" s="1"/>
  <c r="S79" i="1"/>
  <c r="S85" i="5" s="1"/>
  <c r="R79" i="1"/>
  <c r="R85" i="5" s="1"/>
  <c r="Q79" i="1"/>
  <c r="Q85" i="5" s="1"/>
  <c r="P79" i="1"/>
  <c r="P85" i="5" s="1"/>
  <c r="O79" i="1"/>
  <c r="O85" i="5" s="1"/>
  <c r="N79" i="1"/>
  <c r="N85" i="5" s="1"/>
  <c r="M79" i="1"/>
  <c r="M85" i="5" s="1"/>
  <c r="L79" i="1"/>
  <c r="L85" i="5" s="1"/>
  <c r="K79" i="1"/>
  <c r="K85" i="5" s="1"/>
  <c r="G79" i="1"/>
  <c r="G85" i="5" s="1"/>
  <c r="F79" i="1"/>
  <c r="F85" i="5" s="1"/>
  <c r="E79" i="1"/>
  <c r="E85" i="5" s="1"/>
  <c r="D79" i="1"/>
  <c r="D85" i="5" s="1"/>
  <c r="C79" i="1"/>
  <c r="C85" i="5" s="1"/>
  <c r="B79" i="1"/>
  <c r="B85" i="5" s="1"/>
  <c r="A79" i="1"/>
  <c r="A85" i="5" s="1"/>
  <c r="AL77" i="1"/>
  <c r="AL83" i="5" s="1"/>
  <c r="AK77" i="1"/>
  <c r="AK83" i="5" s="1"/>
  <c r="AJ77" i="1"/>
  <c r="AJ83" i="5" s="1"/>
  <c r="AI77" i="1"/>
  <c r="AI83" i="5" s="1"/>
  <c r="AH77" i="1"/>
  <c r="AH83" i="5" s="1"/>
  <c r="AG77" i="1"/>
  <c r="AG83" i="5" s="1"/>
  <c r="AF77" i="1"/>
  <c r="AF83" i="5" s="1"/>
  <c r="AE77" i="1"/>
  <c r="AE83" i="5" s="1"/>
  <c r="AD77" i="1"/>
  <c r="AD83" i="5" s="1"/>
  <c r="Z77" i="1"/>
  <c r="Z83" i="5" s="1"/>
  <c r="Y77" i="1"/>
  <c r="Y83" i="5" s="1"/>
  <c r="X77" i="1"/>
  <c r="X83" i="5" s="1"/>
  <c r="W77" i="1"/>
  <c r="W83" i="5" s="1"/>
  <c r="V77" i="1"/>
  <c r="V83" i="5" s="1"/>
  <c r="U77" i="1"/>
  <c r="U83" i="5" s="1"/>
  <c r="T77" i="1"/>
  <c r="T83" i="5" s="1"/>
  <c r="S77" i="1"/>
  <c r="S83" i="5" s="1"/>
  <c r="R77" i="1"/>
  <c r="R83" i="5" s="1"/>
  <c r="Q77" i="1"/>
  <c r="Q83" i="5" s="1"/>
  <c r="P77" i="1"/>
  <c r="P83" i="5" s="1"/>
  <c r="O77" i="1"/>
  <c r="O83" i="5" s="1"/>
  <c r="N77" i="1"/>
  <c r="N83" i="5" s="1"/>
  <c r="M77" i="1"/>
  <c r="M83" i="5" s="1"/>
  <c r="L77" i="1"/>
  <c r="L83" i="5" s="1"/>
  <c r="K77" i="1"/>
  <c r="K83" i="5" s="1"/>
  <c r="G77" i="1"/>
  <c r="G83" i="5" s="1"/>
  <c r="F77" i="1"/>
  <c r="F83" i="5" s="1"/>
  <c r="E77" i="1"/>
  <c r="E83" i="5" s="1"/>
  <c r="D77" i="1"/>
  <c r="D83" i="5" s="1"/>
  <c r="C77" i="1"/>
  <c r="C83" i="5" s="1"/>
  <c r="B77" i="1"/>
  <c r="B83" i="5" s="1"/>
  <c r="A77" i="1"/>
  <c r="A83" i="5" s="1"/>
  <c r="AL76" i="1"/>
  <c r="AL82" i="5" s="1"/>
  <c r="AK76" i="1"/>
  <c r="AK82" i="5" s="1"/>
  <c r="AJ76" i="1"/>
  <c r="AJ82" i="5" s="1"/>
  <c r="AI76" i="1"/>
  <c r="AI82" i="5" s="1"/>
  <c r="AH76" i="1"/>
  <c r="AH82" i="5" s="1"/>
  <c r="AG76" i="1"/>
  <c r="AG82" i="5" s="1"/>
  <c r="AF76" i="1"/>
  <c r="AF82" i="5" s="1"/>
  <c r="AE76" i="1"/>
  <c r="AE82" i="5" s="1"/>
  <c r="AD76" i="1"/>
  <c r="AD82" i="5" s="1"/>
  <c r="Z76" i="1"/>
  <c r="Z82" i="5" s="1"/>
  <c r="Y76" i="1"/>
  <c r="Y82" i="5" s="1"/>
  <c r="X76" i="1"/>
  <c r="X82" i="5" s="1"/>
  <c r="W76" i="1"/>
  <c r="W82" i="5" s="1"/>
  <c r="V76" i="1"/>
  <c r="V82" i="5" s="1"/>
  <c r="U76" i="1"/>
  <c r="U82" i="5" s="1"/>
  <c r="T76" i="1"/>
  <c r="T82" i="5" s="1"/>
  <c r="S76" i="1"/>
  <c r="S82" i="5" s="1"/>
  <c r="R76" i="1"/>
  <c r="R82" i="5" s="1"/>
  <c r="Q76" i="1"/>
  <c r="Q82" i="5" s="1"/>
  <c r="P76" i="1"/>
  <c r="P82" i="5" s="1"/>
  <c r="O76" i="1"/>
  <c r="O82" i="5" s="1"/>
  <c r="N76" i="1"/>
  <c r="N82" i="5" s="1"/>
  <c r="M76" i="1"/>
  <c r="M82" i="5" s="1"/>
  <c r="L76" i="1"/>
  <c r="L82" i="5" s="1"/>
  <c r="K76" i="1"/>
  <c r="K82" i="5" s="1"/>
  <c r="G76" i="1"/>
  <c r="G82" i="5" s="1"/>
  <c r="F76" i="1"/>
  <c r="F82" i="5" s="1"/>
  <c r="E76" i="1"/>
  <c r="E82" i="5" s="1"/>
  <c r="D76" i="1"/>
  <c r="D82" i="5" s="1"/>
  <c r="C76" i="1"/>
  <c r="C82" i="5" s="1"/>
  <c r="B76" i="1"/>
  <c r="B82" i="5" s="1"/>
  <c r="A76" i="1"/>
  <c r="A82" i="5" s="1"/>
  <c r="AL75" i="1"/>
  <c r="AL81" i="5" s="1"/>
  <c r="AK75" i="1"/>
  <c r="AK81" i="5" s="1"/>
  <c r="AJ75" i="1"/>
  <c r="AJ81" i="5" s="1"/>
  <c r="AI75" i="1"/>
  <c r="AI81" i="5" s="1"/>
  <c r="AH75" i="1"/>
  <c r="AH81" i="5" s="1"/>
  <c r="AG75" i="1"/>
  <c r="AG81" i="5" s="1"/>
  <c r="AF75" i="1"/>
  <c r="AF81" i="5" s="1"/>
  <c r="AE75" i="1"/>
  <c r="AE81" i="5" s="1"/>
  <c r="AD75" i="1"/>
  <c r="AD81" i="5" s="1"/>
  <c r="Z75" i="1"/>
  <c r="Z81" i="5" s="1"/>
  <c r="Y75" i="1"/>
  <c r="Y81" i="5" s="1"/>
  <c r="X75" i="1"/>
  <c r="X81" i="5" s="1"/>
  <c r="W75" i="1"/>
  <c r="W81" i="5" s="1"/>
  <c r="V75" i="1"/>
  <c r="V81" i="5" s="1"/>
  <c r="U75" i="1"/>
  <c r="U81" i="5" s="1"/>
  <c r="T75" i="1"/>
  <c r="T81" i="5" s="1"/>
  <c r="S75" i="1"/>
  <c r="S81" i="5" s="1"/>
  <c r="R75" i="1"/>
  <c r="R81" i="5" s="1"/>
  <c r="Q75" i="1"/>
  <c r="Q81" i="5" s="1"/>
  <c r="P75" i="1"/>
  <c r="P81" i="5" s="1"/>
  <c r="O75" i="1"/>
  <c r="O81" i="5" s="1"/>
  <c r="N75" i="1"/>
  <c r="N81" i="5" s="1"/>
  <c r="M75" i="1"/>
  <c r="M81" i="5" s="1"/>
  <c r="L75" i="1"/>
  <c r="L81" i="5" s="1"/>
  <c r="K75" i="1"/>
  <c r="K81" i="5" s="1"/>
  <c r="G75" i="1"/>
  <c r="G81" i="5" s="1"/>
  <c r="F75" i="1"/>
  <c r="F81" i="5" s="1"/>
  <c r="E75" i="1"/>
  <c r="E81" i="5" s="1"/>
  <c r="D75" i="1"/>
  <c r="D81" i="5" s="1"/>
  <c r="C75" i="1"/>
  <c r="C81" i="5" s="1"/>
  <c r="B75" i="1"/>
  <c r="B81" i="5" s="1"/>
  <c r="A75" i="1"/>
  <c r="A81" i="5" s="1"/>
  <c r="J74" i="1"/>
  <c r="J87" i="4" s="1"/>
  <c r="J78" s="1"/>
  <c r="I74" i="1"/>
  <c r="I87" i="4" s="1"/>
  <c r="I78" s="1"/>
  <c r="AL73" i="1"/>
  <c r="AK73"/>
  <c r="AJ73"/>
  <c r="AI73"/>
  <c r="AH73"/>
  <c r="AG73"/>
  <c r="AF73"/>
  <c r="AE73"/>
  <c r="AD73"/>
  <c r="Z73"/>
  <c r="Y73"/>
  <c r="X73"/>
  <c r="W73"/>
  <c r="V73"/>
  <c r="U73"/>
  <c r="T73"/>
  <c r="S73"/>
  <c r="R73"/>
  <c r="Q73"/>
  <c r="P73"/>
  <c r="O73"/>
  <c r="N73"/>
  <c r="M73"/>
  <c r="L73"/>
  <c r="K73"/>
  <c r="G73"/>
  <c r="F73"/>
  <c r="E73"/>
  <c r="D73"/>
  <c r="C73"/>
  <c r="B73"/>
  <c r="A73"/>
  <c r="A72"/>
  <c r="AL71"/>
  <c r="AK71"/>
  <c r="AJ71"/>
  <c r="AI71"/>
  <c r="AH71"/>
  <c r="AG71"/>
  <c r="AF71"/>
  <c r="AE71"/>
  <c r="AD71"/>
  <c r="Z71"/>
  <c r="Y71"/>
  <c r="X71"/>
  <c r="W71"/>
  <c r="V71"/>
  <c r="U71"/>
  <c r="T71"/>
  <c r="S71"/>
  <c r="R71"/>
  <c r="Q71"/>
  <c r="P71"/>
  <c r="O71"/>
  <c r="N71"/>
  <c r="M71"/>
  <c r="L71"/>
  <c r="K71"/>
  <c r="H71"/>
  <c r="G71"/>
  <c r="F71"/>
  <c r="E71"/>
  <c r="D71"/>
  <c r="C71"/>
  <c r="B71"/>
  <c r="A71"/>
  <c r="AL70"/>
  <c r="AK70"/>
  <c r="AJ70"/>
  <c r="AI70"/>
  <c r="AH70"/>
  <c r="AG70"/>
  <c r="AF70"/>
  <c r="AE70"/>
  <c r="AD70"/>
  <c r="Z70"/>
  <c r="Y70"/>
  <c r="X70"/>
  <c r="W70"/>
  <c r="V70"/>
  <c r="U70"/>
  <c r="T70"/>
  <c r="S70"/>
  <c r="R70"/>
  <c r="Q70"/>
  <c r="P70"/>
  <c r="O70"/>
  <c r="N70"/>
  <c r="M70"/>
  <c r="L70"/>
  <c r="K70"/>
  <c r="J70"/>
  <c r="I70"/>
  <c r="H70"/>
  <c r="G70"/>
  <c r="F70"/>
  <c r="E70"/>
  <c r="D70"/>
  <c r="C70"/>
  <c r="B70"/>
  <c r="A70"/>
  <c r="AL69"/>
  <c r="AK69"/>
  <c r="AJ69"/>
  <c r="AI69"/>
  <c r="AH69"/>
  <c r="AG69"/>
  <c r="AF69"/>
  <c r="AE69"/>
  <c r="AD69"/>
  <c r="Z69"/>
  <c r="Y69"/>
  <c r="X69"/>
  <c r="W69"/>
  <c r="V69"/>
  <c r="U69"/>
  <c r="T69"/>
  <c r="S69"/>
  <c r="R69"/>
  <c r="Q69"/>
  <c r="P69"/>
  <c r="O69"/>
  <c r="N69"/>
  <c r="M69"/>
  <c r="L69"/>
  <c r="K69"/>
  <c r="J69"/>
  <c r="I69"/>
  <c r="H69"/>
  <c r="G69"/>
  <c r="F69"/>
  <c r="E69"/>
  <c r="D69"/>
  <c r="C69"/>
  <c r="B69"/>
  <c r="A69"/>
  <c r="AL68"/>
  <c r="AK68"/>
  <c r="AJ68"/>
  <c r="AI68"/>
  <c r="AH68"/>
  <c r="AG68"/>
  <c r="AF68"/>
  <c r="AE68"/>
  <c r="AD68"/>
  <c r="Z68"/>
  <c r="Y68"/>
  <c r="X68"/>
  <c r="W68"/>
  <c r="V68"/>
  <c r="U68"/>
  <c r="T68"/>
  <c r="S68"/>
  <c r="R68"/>
  <c r="Q68"/>
  <c r="P68"/>
  <c r="O68"/>
  <c r="N68"/>
  <c r="M68"/>
  <c r="L68"/>
  <c r="K68"/>
  <c r="J68"/>
  <c r="I68"/>
  <c r="H68"/>
  <c r="G68"/>
  <c r="F68"/>
  <c r="E68"/>
  <c r="D68"/>
  <c r="C68"/>
  <c r="B68"/>
  <c r="A68"/>
  <c r="AL67"/>
  <c r="AK67"/>
  <c r="AJ67"/>
  <c r="AI67"/>
  <c r="AH67"/>
  <c r="AG67"/>
  <c r="AF67"/>
  <c r="AE67"/>
  <c r="AD67"/>
  <c r="Z67"/>
  <c r="Y67"/>
  <c r="X67"/>
  <c r="W67"/>
  <c r="V67"/>
  <c r="U67"/>
  <c r="T67"/>
  <c r="S67"/>
  <c r="R67"/>
  <c r="Q67"/>
  <c r="P67"/>
  <c r="O67"/>
  <c r="N67"/>
  <c r="M67"/>
  <c r="L67"/>
  <c r="K67"/>
  <c r="H67"/>
  <c r="G67"/>
  <c r="F67"/>
  <c r="E67"/>
  <c r="D67"/>
  <c r="C67"/>
  <c r="B67"/>
  <c r="A67"/>
  <c r="AL66"/>
  <c r="AK66"/>
  <c r="AJ66"/>
  <c r="AI66"/>
  <c r="AH66"/>
  <c r="AG66"/>
  <c r="AF66"/>
  <c r="AE66"/>
  <c r="AD66"/>
  <c r="Z66"/>
  <c r="Y66"/>
  <c r="X66"/>
  <c r="W66"/>
  <c r="V66"/>
  <c r="U66"/>
  <c r="T66"/>
  <c r="S66"/>
  <c r="P66"/>
  <c r="O66"/>
  <c r="N66"/>
  <c r="M66"/>
  <c r="L66"/>
  <c r="K66"/>
  <c r="H66"/>
  <c r="G66"/>
  <c r="F66"/>
  <c r="E66"/>
  <c r="D66"/>
  <c r="C66"/>
  <c r="B66"/>
  <c r="A66"/>
  <c r="AL61"/>
  <c r="AK61"/>
  <c r="AJ61"/>
  <c r="AI61"/>
  <c r="AH61"/>
  <c r="AG61"/>
  <c r="AF61"/>
  <c r="AE61"/>
  <c r="AD61"/>
  <c r="Z61"/>
  <c r="Y61"/>
  <c r="X61"/>
  <c r="W61"/>
  <c r="V61"/>
  <c r="U61"/>
  <c r="T61"/>
  <c r="S61"/>
  <c r="R61"/>
  <c r="Q61"/>
  <c r="P61"/>
  <c r="O61"/>
  <c r="N61"/>
  <c r="M61"/>
  <c r="L61"/>
  <c r="K61"/>
  <c r="J61"/>
  <c r="I61"/>
  <c r="H61"/>
  <c r="G61"/>
  <c r="F61"/>
  <c r="E61"/>
  <c r="D61"/>
  <c r="C61"/>
  <c r="B61"/>
  <c r="A61"/>
  <c r="AL60"/>
  <c r="AK60"/>
  <c r="AJ60"/>
  <c r="AI60"/>
  <c r="AH60"/>
  <c r="AG60"/>
  <c r="AF60"/>
  <c r="AE60"/>
  <c r="AD60"/>
  <c r="Z60"/>
  <c r="Y60"/>
  <c r="X60"/>
  <c r="W60"/>
  <c r="V60"/>
  <c r="U60"/>
  <c r="T60"/>
  <c r="S60"/>
  <c r="R60"/>
  <c r="Q60"/>
  <c r="P60"/>
  <c r="O60"/>
  <c r="N60"/>
  <c r="M60"/>
  <c r="L60"/>
  <c r="K60"/>
  <c r="H60"/>
  <c r="G60"/>
  <c r="F60"/>
  <c r="E60"/>
  <c r="D60"/>
  <c r="C60"/>
  <c r="B60"/>
  <c r="A60"/>
  <c r="AL58"/>
  <c r="AK58"/>
  <c r="AJ58"/>
  <c r="AI58"/>
  <c r="AH58"/>
  <c r="AG58"/>
  <c r="AF58"/>
  <c r="AE58"/>
  <c r="AD58"/>
  <c r="Z58"/>
  <c r="Y58"/>
  <c r="X58"/>
  <c r="W58"/>
  <c r="V58"/>
  <c r="U58"/>
  <c r="T58"/>
  <c r="S58"/>
  <c r="R58"/>
  <c r="Q58"/>
  <c r="P58"/>
  <c r="O58"/>
  <c r="N58"/>
  <c r="M58"/>
  <c r="L58"/>
  <c r="K58"/>
  <c r="G58"/>
  <c r="F58"/>
  <c r="E58"/>
  <c r="D58"/>
  <c r="C58"/>
  <c r="B58"/>
  <c r="A58"/>
  <c r="AL57"/>
  <c r="AK57"/>
  <c r="AJ57"/>
  <c r="AI57"/>
  <c r="AH57"/>
  <c r="AG57"/>
  <c r="AF57"/>
  <c r="AE57"/>
  <c r="AD57"/>
  <c r="Z57"/>
  <c r="Y57"/>
  <c r="X57"/>
  <c r="W57"/>
  <c r="V57"/>
  <c r="U57"/>
  <c r="T57"/>
  <c r="S57"/>
  <c r="R57"/>
  <c r="Q57"/>
  <c r="P57"/>
  <c r="O57"/>
  <c r="N57"/>
  <c r="M57"/>
  <c r="L57"/>
  <c r="K57"/>
  <c r="G57"/>
  <c r="F57"/>
  <c r="E57"/>
  <c r="D57"/>
  <c r="C57"/>
  <c r="B57"/>
  <c r="A57"/>
  <c r="A54"/>
  <c r="A53"/>
  <c r="J49"/>
  <c r="AL40"/>
  <c r="AK40"/>
  <c r="AJ40"/>
  <c r="AI40"/>
  <c r="AH40"/>
  <c r="AG40"/>
  <c r="AF40"/>
  <c r="AE40"/>
  <c r="AD40"/>
  <c r="Z40"/>
  <c r="Y40"/>
  <c r="X40"/>
  <c r="W40"/>
  <c r="V40"/>
  <c r="U40"/>
  <c r="T40"/>
  <c r="S40"/>
  <c r="P40"/>
  <c r="O40"/>
  <c r="N40"/>
  <c r="M40"/>
  <c r="L40"/>
  <c r="K40"/>
  <c r="J40"/>
  <c r="I40"/>
  <c r="H40"/>
  <c r="G40"/>
  <c r="F40"/>
  <c r="E40"/>
  <c r="D40"/>
  <c r="C40"/>
  <c r="B40"/>
  <c r="A40"/>
  <c r="AL39" i="5"/>
  <c r="AK39"/>
  <c r="AJ39"/>
  <c r="AI39"/>
  <c r="AH39"/>
  <c r="AG39"/>
  <c r="AF39"/>
  <c r="AE39"/>
  <c r="AD39"/>
  <c r="Z39"/>
  <c r="Y39"/>
  <c r="X39"/>
  <c r="W39"/>
  <c r="V39"/>
  <c r="U39"/>
  <c r="T39"/>
  <c r="S39"/>
  <c r="P39"/>
  <c r="O39"/>
  <c r="N39"/>
  <c r="M39"/>
  <c r="L39"/>
  <c r="K39"/>
  <c r="G39"/>
  <c r="F39"/>
  <c r="E39"/>
  <c r="D39"/>
  <c r="C39"/>
  <c r="B39"/>
  <c r="A39"/>
  <c r="AL38" i="1"/>
  <c r="AL38" i="5" s="1"/>
  <c r="AK38" i="1"/>
  <c r="AK38" i="5" s="1"/>
  <c r="AJ38" i="1"/>
  <c r="AJ38" i="5" s="1"/>
  <c r="AI38" i="1"/>
  <c r="AI38" i="5" s="1"/>
  <c r="AH38" i="1"/>
  <c r="AH38" i="5" s="1"/>
  <c r="AG38" i="1"/>
  <c r="AG38" i="5" s="1"/>
  <c r="AF38" i="1"/>
  <c r="AF38" i="5" s="1"/>
  <c r="AE38" i="1"/>
  <c r="AE38" i="5" s="1"/>
  <c r="AD38" i="1"/>
  <c r="AD38" i="5" s="1"/>
  <c r="Z38" i="1"/>
  <c r="Z38" i="5" s="1"/>
  <c r="Y38" i="1"/>
  <c r="Y38" i="5" s="1"/>
  <c r="X38" i="1"/>
  <c r="X38" i="5" s="1"/>
  <c r="W38" i="1"/>
  <c r="W38" i="5" s="1"/>
  <c r="V38" i="1"/>
  <c r="V38" i="5" s="1"/>
  <c r="U38" i="1"/>
  <c r="U38" i="5" s="1"/>
  <c r="T38" i="1"/>
  <c r="T38" i="5" s="1"/>
  <c r="S38" i="1"/>
  <c r="S38" i="5" s="1"/>
  <c r="P38" i="1"/>
  <c r="P38" i="5" s="1"/>
  <c r="O38" i="1"/>
  <c r="O38" i="5" s="1"/>
  <c r="N38" i="1"/>
  <c r="N38" i="5" s="1"/>
  <c r="M38" i="1"/>
  <c r="M38" i="5" s="1"/>
  <c r="L38" i="1"/>
  <c r="L38" i="5" s="1"/>
  <c r="K38" i="1"/>
  <c r="K38" i="5" s="1"/>
  <c r="G38" i="1"/>
  <c r="G38" i="5" s="1"/>
  <c r="F38" i="1"/>
  <c r="F38" i="5" s="1"/>
  <c r="D38" i="1"/>
  <c r="D38" i="5" s="1"/>
  <c r="C38" i="1"/>
  <c r="C38" i="5" s="1"/>
  <c r="B38" i="1"/>
  <c r="B38" i="5" s="1"/>
  <c r="A38" i="1"/>
  <c r="A38" i="5" s="1"/>
  <c r="AL35" i="1"/>
  <c r="AK35"/>
  <c r="AJ35"/>
  <c r="AI35"/>
  <c r="AH35"/>
  <c r="AG35"/>
  <c r="AF35"/>
  <c r="AE35"/>
  <c r="AD35"/>
  <c r="Z35"/>
  <c r="Y35"/>
  <c r="X35"/>
  <c r="W35"/>
  <c r="V35"/>
  <c r="U35"/>
  <c r="T35"/>
  <c r="S35"/>
  <c r="P35"/>
  <c r="O35"/>
  <c r="N35"/>
  <c r="M35"/>
  <c r="L35"/>
  <c r="K35"/>
  <c r="G35"/>
  <c r="F35"/>
  <c r="E35"/>
  <c r="D35"/>
  <c r="C35"/>
  <c r="B35"/>
  <c r="A35"/>
  <c r="AL34"/>
  <c r="AK34"/>
  <c r="AJ34"/>
  <c r="AI34"/>
  <c r="AH34"/>
  <c r="AG34"/>
  <c r="AF34"/>
  <c r="AE34"/>
  <c r="AD34"/>
  <c r="Z34"/>
  <c r="Y34"/>
  <c r="X34"/>
  <c r="W34"/>
  <c r="V34"/>
  <c r="U34"/>
  <c r="T34"/>
  <c r="S34"/>
  <c r="P34"/>
  <c r="O34"/>
  <c r="N34"/>
  <c r="M34"/>
  <c r="L34"/>
  <c r="K34"/>
  <c r="G34"/>
  <c r="F34"/>
  <c r="E34"/>
  <c r="D34"/>
  <c r="C34"/>
  <c r="B34"/>
  <c r="A34"/>
  <c r="AK33"/>
  <c r="AJ33"/>
  <c r="AI33"/>
  <c r="AH33"/>
  <c r="AG33"/>
  <c r="AF33"/>
  <c r="AE33"/>
  <c r="AD33"/>
  <c r="Z33"/>
  <c r="Y33"/>
  <c r="X33"/>
  <c r="W33"/>
  <c r="V33"/>
  <c r="U33"/>
  <c r="T33"/>
  <c r="S33"/>
  <c r="P33"/>
  <c r="O33"/>
  <c r="N33"/>
  <c r="M33"/>
  <c r="L33"/>
  <c r="K33"/>
  <c r="J33"/>
  <c r="I33"/>
  <c r="H33"/>
  <c r="G33"/>
  <c r="F33"/>
  <c r="E33"/>
  <c r="D33"/>
  <c r="C33"/>
  <c r="B33"/>
  <c r="A33"/>
  <c r="AK31"/>
  <c r="AJ31"/>
  <c r="AI31"/>
  <c r="AH31"/>
  <c r="AG31"/>
  <c r="AF31"/>
  <c r="AE31"/>
  <c r="AD31"/>
  <c r="Z31"/>
  <c r="Y31"/>
  <c r="X31"/>
  <c r="W31"/>
  <c r="V31"/>
  <c r="U31"/>
  <c r="T31"/>
  <c r="S31"/>
  <c r="P31"/>
  <c r="O31"/>
  <c r="N31"/>
  <c r="M31"/>
  <c r="L31"/>
  <c r="K31"/>
  <c r="J31"/>
  <c r="I31"/>
  <c r="H31"/>
  <c r="G31"/>
  <c r="F31"/>
  <c r="E31"/>
  <c r="D31"/>
  <c r="C31"/>
  <c r="B31"/>
  <c r="A31"/>
  <c r="AK30"/>
  <c r="AJ30"/>
  <c r="AI30"/>
  <c r="AH30"/>
  <c r="AG30"/>
  <c r="AF30"/>
  <c r="AE30"/>
  <c r="AD30"/>
  <c r="Z30"/>
  <c r="Y30"/>
  <c r="X30"/>
  <c r="W30"/>
  <c r="V30"/>
  <c r="U30"/>
  <c r="T30"/>
  <c r="S30"/>
  <c r="P30"/>
  <c r="O30"/>
  <c r="N30"/>
  <c r="M30"/>
  <c r="L30"/>
  <c r="K30"/>
  <c r="J30"/>
  <c r="I30"/>
  <c r="H30"/>
  <c r="G30"/>
  <c r="F30"/>
  <c r="E30"/>
  <c r="D30"/>
  <c r="C30"/>
  <c r="B30"/>
  <c r="A30"/>
  <c r="AK29"/>
  <c r="AJ29"/>
  <c r="AI29"/>
  <c r="AH29"/>
  <c r="AG29"/>
  <c r="AF29"/>
  <c r="AE29"/>
  <c r="AD29"/>
  <c r="Z29"/>
  <c r="Y29"/>
  <c r="X29"/>
  <c r="W29"/>
  <c r="V29"/>
  <c r="U29"/>
  <c r="T29"/>
  <c r="S29"/>
  <c r="P29"/>
  <c r="O29"/>
  <c r="N29"/>
  <c r="M29"/>
  <c r="L29"/>
  <c r="K29"/>
  <c r="J29"/>
  <c r="I29"/>
  <c r="H29"/>
  <c r="G29"/>
  <c r="F29"/>
  <c r="E29"/>
  <c r="D29"/>
  <c r="C29"/>
  <c r="B29"/>
  <c r="A29"/>
  <c r="AL28"/>
  <c r="AK28"/>
  <c r="AJ28"/>
  <c r="AI28"/>
  <c r="AH28"/>
  <c r="AG28"/>
  <c r="AF28"/>
  <c r="AE28"/>
  <c r="AD28"/>
  <c r="Z28"/>
  <c r="Y28"/>
  <c r="X28"/>
  <c r="W28"/>
  <c r="V28"/>
  <c r="U28"/>
  <c r="T28"/>
  <c r="S28"/>
  <c r="P28"/>
  <c r="O28"/>
  <c r="N28"/>
  <c r="M28"/>
  <c r="L28"/>
  <c r="K28"/>
  <c r="J28"/>
  <c r="I28"/>
  <c r="H28"/>
  <c r="G28"/>
  <c r="F28"/>
  <c r="E28"/>
  <c r="D28"/>
  <c r="C28"/>
  <c r="B28"/>
  <c r="A28"/>
  <c r="E23"/>
  <c r="E24" i="5" s="1"/>
  <c r="AL19" i="1"/>
  <c r="AK19"/>
  <c r="AJ19"/>
  <c r="AI19"/>
  <c r="AH19"/>
  <c r="AG19"/>
  <c r="AF19"/>
  <c r="AE19"/>
  <c r="AD19"/>
  <c r="Z19"/>
  <c r="Y19"/>
  <c r="X19"/>
  <c r="W19"/>
  <c r="V19"/>
  <c r="U19"/>
  <c r="T19"/>
  <c r="S19"/>
  <c r="P19"/>
  <c r="O19"/>
  <c r="N19"/>
  <c r="M19"/>
  <c r="L19"/>
  <c r="K19"/>
  <c r="G19"/>
  <c r="F19"/>
  <c r="E19"/>
  <c r="D19"/>
  <c r="C19"/>
  <c r="B19"/>
  <c r="A19"/>
  <c r="AL18"/>
  <c r="AK18"/>
  <c r="AJ18"/>
  <c r="AI18"/>
  <c r="AH18"/>
  <c r="AG18"/>
  <c r="AF18"/>
  <c r="AE18"/>
  <c r="AD18"/>
  <c r="Z18"/>
  <c r="Y18"/>
  <c r="X18"/>
  <c r="W18"/>
  <c r="V18"/>
  <c r="U18"/>
  <c r="T18"/>
  <c r="S18"/>
  <c r="P18"/>
  <c r="O18"/>
  <c r="N18"/>
  <c r="M18"/>
  <c r="L18"/>
  <c r="K18"/>
  <c r="G18"/>
  <c r="F18"/>
  <c r="E18"/>
  <c r="D18"/>
  <c r="C18"/>
  <c r="B18"/>
  <c r="A18"/>
  <c r="AL16"/>
  <c r="AK16"/>
  <c r="AJ16"/>
  <c r="AI16"/>
  <c r="AH16"/>
  <c r="AG16"/>
  <c r="AF16"/>
  <c r="AE16"/>
  <c r="AD16"/>
  <c r="Z16"/>
  <c r="Y16"/>
  <c r="X16"/>
  <c r="W16"/>
  <c r="V16"/>
  <c r="U16"/>
  <c r="T16"/>
  <c r="S16"/>
  <c r="P16"/>
  <c r="O16"/>
  <c r="N16"/>
  <c r="M16"/>
  <c r="L16"/>
  <c r="K16"/>
  <c r="G16"/>
  <c r="F16"/>
  <c r="E16"/>
  <c r="D16"/>
  <c r="C16"/>
  <c r="B16"/>
  <c r="A16"/>
  <c r="AL15"/>
  <c r="AK15"/>
  <c r="AJ15"/>
  <c r="AI15"/>
  <c r="AH15"/>
  <c r="AG15"/>
  <c r="AF15"/>
  <c r="AE15"/>
  <c r="AD15"/>
  <c r="Z15"/>
  <c r="Y15"/>
  <c r="X15"/>
  <c r="W15"/>
  <c r="V15"/>
  <c r="U15"/>
  <c r="T15"/>
  <c r="S15"/>
  <c r="P15"/>
  <c r="O15"/>
  <c r="N15"/>
  <c r="M15"/>
  <c r="L15"/>
  <c r="K15"/>
  <c r="G15"/>
  <c r="F15"/>
  <c r="E15"/>
  <c r="D15"/>
  <c r="C15"/>
  <c r="B15"/>
  <c r="A15"/>
  <c r="AL14"/>
  <c r="AK14"/>
  <c r="AJ14"/>
  <c r="AI14"/>
  <c r="AH14"/>
  <c r="AG14"/>
  <c r="AF14"/>
  <c r="AE14"/>
  <c r="AD14"/>
  <c r="Z14"/>
  <c r="Y14"/>
  <c r="X14"/>
  <c r="W14"/>
  <c r="V14"/>
  <c r="U14"/>
  <c r="T14"/>
  <c r="S14"/>
  <c r="P14"/>
  <c r="O14"/>
  <c r="N14"/>
  <c r="M14"/>
  <c r="L14"/>
  <c r="K14"/>
  <c r="G14"/>
  <c r="F14"/>
  <c r="E14"/>
  <c r="D14"/>
  <c r="C14"/>
  <c r="B14"/>
  <c r="A14"/>
  <c r="AL13"/>
  <c r="AK13"/>
  <c r="AJ13"/>
  <c r="AI13"/>
  <c r="AH13"/>
  <c r="AG13"/>
  <c r="AF13"/>
  <c r="AE13"/>
  <c r="AD13"/>
  <c r="Z13"/>
  <c r="Y13"/>
  <c r="X13"/>
  <c r="W13"/>
  <c r="V13"/>
  <c r="U13"/>
  <c r="T13"/>
  <c r="S13"/>
  <c r="P13"/>
  <c r="O13"/>
  <c r="N13"/>
  <c r="M13"/>
  <c r="L13"/>
  <c r="K13"/>
  <c r="I13"/>
  <c r="G13"/>
  <c r="F13"/>
  <c r="E13"/>
  <c r="D13"/>
  <c r="C13"/>
  <c r="B13"/>
  <c r="A13"/>
  <c r="AL9"/>
  <c r="AK9"/>
  <c r="AJ9"/>
  <c r="AI9"/>
  <c r="AH9"/>
  <c r="AG9"/>
  <c r="AF9"/>
  <c r="AE9"/>
  <c r="AD9"/>
  <c r="Z9"/>
  <c r="Y9"/>
  <c r="X9"/>
  <c r="W9"/>
  <c r="V9"/>
  <c r="U9"/>
  <c r="T9"/>
  <c r="S9"/>
  <c r="P9"/>
  <c r="O9"/>
  <c r="N9"/>
  <c r="M9"/>
  <c r="L9"/>
  <c r="K9"/>
  <c r="J9"/>
  <c r="I9"/>
  <c r="G9"/>
  <c r="F9"/>
  <c r="E9"/>
  <c r="D9"/>
  <c r="C9"/>
  <c r="B9"/>
  <c r="A9"/>
  <c r="AL8"/>
  <c r="AK8"/>
  <c r="AJ8"/>
  <c r="AI8"/>
  <c r="AH8"/>
  <c r="AG8"/>
  <c r="AF8"/>
  <c r="AE8"/>
  <c r="AD8"/>
  <c r="Z8"/>
  <c r="Y8"/>
  <c r="X8"/>
  <c r="W8"/>
  <c r="V8"/>
  <c r="U8"/>
  <c r="T8"/>
  <c r="S8"/>
  <c r="P8"/>
  <c r="O8"/>
  <c r="N8"/>
  <c r="M8"/>
  <c r="L8"/>
  <c r="K8"/>
  <c r="J8"/>
  <c r="I8"/>
  <c r="G8"/>
  <c r="F8"/>
  <c r="E8"/>
  <c r="D8"/>
  <c r="C8"/>
  <c r="B8"/>
  <c r="A8"/>
  <c r="AL7"/>
  <c r="AK7"/>
  <c r="AJ7"/>
  <c r="AH7"/>
  <c r="AG7"/>
  <c r="AF7"/>
  <c r="AE7"/>
  <c r="AD7"/>
  <c r="Z7"/>
  <c r="Y7"/>
  <c r="X7"/>
  <c r="W7"/>
  <c r="V7"/>
  <c r="U7"/>
  <c r="T7"/>
  <c r="S7"/>
  <c r="P7"/>
  <c r="O7"/>
  <c r="N7"/>
  <c r="M7"/>
  <c r="L7"/>
  <c r="K7"/>
  <c r="J7"/>
  <c r="I7"/>
  <c r="G7"/>
  <c r="F7"/>
  <c r="E7"/>
  <c r="D7"/>
  <c r="C7"/>
  <c r="B7"/>
  <c r="A7"/>
  <c r="W104" l="1"/>
  <c r="AH104"/>
  <c r="S104"/>
  <c r="AD104"/>
  <c r="AB15"/>
  <c r="AB14" i="2"/>
  <c r="I6" i="4"/>
  <c r="I63" s="1"/>
  <c r="I164"/>
  <c r="J126"/>
  <c r="J164" s="1"/>
  <c r="AA85" i="1"/>
  <c r="AA31" i="6"/>
  <c r="AB18" i="1"/>
  <c r="J93" i="5"/>
  <c r="AB12" i="2"/>
  <c r="J6" i="5"/>
  <c r="J27" i="2"/>
  <c r="J103" i="4"/>
  <c r="AB69" i="1"/>
  <c r="AB35"/>
  <c r="AB33"/>
  <c r="J50" i="2"/>
  <c r="J38"/>
  <c r="AB119" i="4"/>
  <c r="AB7" i="5"/>
  <c r="AB6" i="6"/>
  <c r="AB40" i="5"/>
  <c r="AB16" i="7"/>
  <c r="AB19" i="6"/>
  <c r="AB14" i="8"/>
  <c r="AB34" i="6"/>
  <c r="AB49" i="5"/>
  <c r="AB40" i="6"/>
  <c r="AB55" i="5"/>
  <c r="AB30" i="1"/>
  <c r="AB16"/>
  <c r="AB38"/>
  <c r="AB38" i="5" s="1"/>
  <c r="AB91" i="1"/>
  <c r="AB10" i="5"/>
  <c r="AB9" i="6"/>
  <c r="AB25"/>
  <c r="AB44" i="5"/>
  <c r="AB36" i="6"/>
  <c r="AB51" i="5"/>
  <c r="AB21"/>
  <c r="U33" i="8"/>
  <c r="U30" i="6"/>
  <c r="U35" i="8" s="1"/>
  <c r="AF33"/>
  <c r="AF30" i="6"/>
  <c r="AF35" i="8" s="1"/>
  <c r="AJ33"/>
  <c r="AJ30" i="6"/>
  <c r="AJ35" i="8" s="1"/>
  <c r="AB24" i="2"/>
  <c r="AB9" i="5"/>
  <c r="AB8" i="6"/>
  <c r="AB37"/>
  <c r="AB52" i="5"/>
  <c r="AB30" i="7"/>
  <c r="I6" i="5"/>
  <c r="I28" s="1"/>
  <c r="I50" i="2"/>
  <c r="I38"/>
  <c r="Z33" i="8"/>
  <c r="Z30" i="6"/>
  <c r="Z35" i="8" s="1"/>
  <c r="AG33"/>
  <c r="AG30" i="6"/>
  <c r="AG35" i="8" s="1"/>
  <c r="AK33"/>
  <c r="AK30" i="6"/>
  <c r="AK35" i="8" s="1"/>
  <c r="AB9" i="1"/>
  <c r="AB40"/>
  <c r="AB70"/>
  <c r="AB27" i="3"/>
  <c r="AB8" i="5"/>
  <c r="AB7" i="6"/>
  <c r="AB39"/>
  <c r="AB54" i="5"/>
  <c r="AB50" i="1"/>
  <c r="AB32" i="3"/>
  <c r="AB49" i="1"/>
  <c r="AB31" i="3"/>
  <c r="AB51" i="1"/>
  <c r="AB33" i="3"/>
  <c r="AB45" i="1"/>
  <c r="AB23" i="3"/>
  <c r="W48" i="1"/>
  <c r="W30" i="3"/>
  <c r="A15" i="7"/>
  <c r="A13" i="8"/>
  <c r="A18" i="6"/>
  <c r="C15" i="7"/>
  <c r="C13" i="8"/>
  <c r="C18" i="6"/>
  <c r="G15" i="7"/>
  <c r="G13" i="8"/>
  <c r="G18" i="6"/>
  <c r="J13" i="8"/>
  <c r="J18" i="6"/>
  <c r="J15" i="7"/>
  <c r="L13" i="8"/>
  <c r="L18" i="6"/>
  <c r="L15" i="7"/>
  <c r="N13" i="8"/>
  <c r="N18" i="6"/>
  <c r="N15" i="7"/>
  <c r="P13" i="8"/>
  <c r="P18" i="6"/>
  <c r="P15" i="7"/>
  <c r="T26" i="3"/>
  <c r="T84" i="1" s="1"/>
  <c r="T13" i="8"/>
  <c r="T18" i="6"/>
  <c r="T15" i="7"/>
  <c r="V26" i="3"/>
  <c r="V103" i="1" s="1"/>
  <c r="V13" i="8"/>
  <c r="V18" i="6"/>
  <c r="V15" i="7"/>
  <c r="X26" i="3"/>
  <c r="X103" i="1" s="1"/>
  <c r="X13" i="8"/>
  <c r="X18" i="6"/>
  <c r="X15" i="7"/>
  <c r="Z13" i="8"/>
  <c r="Z18" i="6"/>
  <c r="Z15" i="7"/>
  <c r="AE26" i="3"/>
  <c r="AE103" i="1" s="1"/>
  <c r="AE15" i="7"/>
  <c r="AE13" i="8"/>
  <c r="AE18" i="6"/>
  <c r="AG15" i="7"/>
  <c r="AG13" i="8"/>
  <c r="AG18" i="6"/>
  <c r="AI26" i="3"/>
  <c r="AI103" i="1" s="1"/>
  <c r="AI15" i="7"/>
  <c r="AI13" i="8"/>
  <c r="AI18" i="6"/>
  <c r="AK15" i="7"/>
  <c r="AK13" i="8"/>
  <c r="AK18" i="6"/>
  <c r="E40" i="5"/>
  <c r="E14" i="8"/>
  <c r="E16" i="7"/>
  <c r="E19" i="6"/>
  <c r="B15" i="8"/>
  <c r="B20" i="6"/>
  <c r="B17" i="7"/>
  <c r="D15" i="8"/>
  <c r="D20" i="6"/>
  <c r="D17" i="7"/>
  <c r="F15" i="8"/>
  <c r="F20" i="6"/>
  <c r="F17" i="7"/>
  <c r="H15" i="8"/>
  <c r="H20" i="6"/>
  <c r="H17" i="7"/>
  <c r="J15" i="8"/>
  <c r="J20" i="6"/>
  <c r="J17" i="7"/>
  <c r="L15" i="8"/>
  <c r="L20" i="6"/>
  <c r="L17" i="7"/>
  <c r="N15" i="8"/>
  <c r="N20" i="6"/>
  <c r="N17" i="7"/>
  <c r="P15" i="8"/>
  <c r="P20" i="6"/>
  <c r="P17" i="7"/>
  <c r="T28" i="3"/>
  <c r="T31" i="6" s="1"/>
  <c r="T15" i="8"/>
  <c r="T20" i="6"/>
  <c r="T17" i="7"/>
  <c r="V28" i="3"/>
  <c r="V31" i="6" s="1"/>
  <c r="V15" i="8"/>
  <c r="V20" i="6"/>
  <c r="V17" i="7"/>
  <c r="X28" i="3"/>
  <c r="X31" i="6" s="1"/>
  <c r="X15" i="8"/>
  <c r="X20" i="6"/>
  <c r="X17" i="7"/>
  <c r="Z28" i="3"/>
  <c r="Z31" i="6" s="1"/>
  <c r="Z15" i="8"/>
  <c r="Z20" i="6"/>
  <c r="Z17" i="7"/>
  <c r="AE28" i="3"/>
  <c r="AE31" i="6" s="1"/>
  <c r="AE17" i="7"/>
  <c r="AE15" i="8"/>
  <c r="AE20" i="6"/>
  <c r="AG28" i="3"/>
  <c r="AG31" i="6" s="1"/>
  <c r="AG17" i="7"/>
  <c r="AG15" i="8"/>
  <c r="AG20" i="6"/>
  <c r="AI28" i="3"/>
  <c r="AI31" i="6" s="1"/>
  <c r="AI17" i="7"/>
  <c r="AI15" i="8"/>
  <c r="AI20" i="6"/>
  <c r="AK28" i="3"/>
  <c r="AK31" i="6" s="1"/>
  <c r="AK17" i="7"/>
  <c r="AK15" i="8"/>
  <c r="AK20" i="6"/>
  <c r="E25"/>
  <c r="E44" i="5"/>
  <c r="AA17" i="7"/>
  <c r="AA15" i="8"/>
  <c r="AA20" i="6"/>
  <c r="AC15" i="7"/>
  <c r="AC13" i="8"/>
  <c r="AC18" i="6"/>
  <c r="B13" i="8"/>
  <c r="B18" i="6"/>
  <c r="B15" i="7"/>
  <c r="D13" i="8"/>
  <c r="D18" i="6"/>
  <c r="D15" i="7"/>
  <c r="I15"/>
  <c r="I13" i="8"/>
  <c r="I18" i="6"/>
  <c r="K15" i="7"/>
  <c r="K13" i="8"/>
  <c r="K18" i="6"/>
  <c r="M15" i="7"/>
  <c r="M13" i="8"/>
  <c r="M18" i="6"/>
  <c r="O15" i="7"/>
  <c r="O13" i="8"/>
  <c r="O18" i="6"/>
  <c r="S26" i="3"/>
  <c r="S15" i="7"/>
  <c r="S13" i="8"/>
  <c r="S18" i="6"/>
  <c r="U15" i="7"/>
  <c r="U13" i="8"/>
  <c r="U18" i="6"/>
  <c r="W26" i="3"/>
  <c r="W15" i="7"/>
  <c r="W13" i="8"/>
  <c r="W18" i="6"/>
  <c r="Y26" i="3"/>
  <c r="Y84" i="1" s="1"/>
  <c r="Y15" i="7"/>
  <c r="Y13" i="8"/>
  <c r="Y18" i="6"/>
  <c r="AD26" i="3"/>
  <c r="AD13" i="8"/>
  <c r="AD18" i="6"/>
  <c r="AD15" i="7"/>
  <c r="AF13" i="8"/>
  <c r="AF18" i="6"/>
  <c r="AF15" i="7"/>
  <c r="AH26" i="3"/>
  <c r="AH13" i="8"/>
  <c r="AH18" i="6"/>
  <c r="AH15" i="7"/>
  <c r="AJ13" i="8"/>
  <c r="AJ18" i="6"/>
  <c r="AJ15" i="7"/>
  <c r="AL13" i="8"/>
  <c r="AL18" i="6"/>
  <c r="AL15" i="7"/>
  <c r="A17"/>
  <c r="A15" i="8"/>
  <c r="A20" i="6"/>
  <c r="C17" i="7"/>
  <c r="C15" i="8"/>
  <c r="C20" i="6"/>
  <c r="E17" i="7"/>
  <c r="E15" i="8"/>
  <c r="E20" i="6"/>
  <c r="G17" i="7"/>
  <c r="G15" i="8"/>
  <c r="G20" i="6"/>
  <c r="I17" i="7"/>
  <c r="I15" i="8"/>
  <c r="I20" i="6"/>
  <c r="K17" i="7"/>
  <c r="K15" i="8"/>
  <c r="K20" i="6"/>
  <c r="M17" i="7"/>
  <c r="M15" i="8"/>
  <c r="M20" i="6"/>
  <c r="O17" i="7"/>
  <c r="O15" i="8"/>
  <c r="O20" i="6"/>
  <c r="S17" i="7"/>
  <c r="S15" i="8"/>
  <c r="S20" i="6"/>
  <c r="U17" i="7"/>
  <c r="U15" i="8"/>
  <c r="U20" i="6"/>
  <c r="W17" i="7"/>
  <c r="W15" i="8"/>
  <c r="W20" i="6"/>
  <c r="Y17" i="7"/>
  <c r="Y15" i="8"/>
  <c r="Y20" i="6"/>
  <c r="AD15" i="8"/>
  <c r="AD20" i="6"/>
  <c r="AD17" i="7"/>
  <c r="AF15" i="8"/>
  <c r="AF20" i="6"/>
  <c r="AF17" i="7"/>
  <c r="AH15" i="8"/>
  <c r="AH20" i="6"/>
  <c r="AH17" i="7"/>
  <c r="AJ15" i="8"/>
  <c r="AJ20" i="6"/>
  <c r="AJ17" i="7"/>
  <c r="AL15" i="8"/>
  <c r="AL20" i="6"/>
  <c r="AL17" i="7"/>
  <c r="AB122" i="4"/>
  <c r="AB99"/>
  <c r="AB13" i="8"/>
  <c r="AB18" i="6"/>
  <c r="AB15" i="7"/>
  <c r="AA15"/>
  <c r="AA13" i="8"/>
  <c r="AA18" i="6"/>
  <c r="AC17" i="7"/>
  <c r="AC15" i="8"/>
  <c r="AC20" i="6"/>
  <c r="AB22" i="7"/>
  <c r="T104" i="1"/>
  <c r="V104"/>
  <c r="X104"/>
  <c r="Z104"/>
  <c r="AE104"/>
  <c r="AG104"/>
  <c r="AI104"/>
  <c r="AK104"/>
  <c r="AA24" i="7"/>
  <c r="AB29"/>
  <c r="I27" i="2"/>
  <c r="I21"/>
  <c r="I87" i="1"/>
  <c r="AB53"/>
  <c r="J87"/>
  <c r="J21" i="2"/>
  <c r="I22" i="3"/>
  <c r="AB48" i="1"/>
  <c r="J47"/>
  <c r="J56" s="1"/>
  <c r="I59"/>
  <c r="I46"/>
  <c r="I56"/>
  <c r="J66"/>
  <c r="J65" s="1"/>
  <c r="J80" i="5"/>
  <c r="J71" s="1"/>
  <c r="AB39"/>
  <c r="J6" i="1"/>
  <c r="J12" s="1"/>
  <c r="I6"/>
  <c r="I27" s="1"/>
  <c r="AB19" i="3"/>
  <c r="AB24" i="5"/>
  <c r="AA25" i="7"/>
  <c r="AA90" i="5"/>
  <c r="I80"/>
  <c r="I71" s="1"/>
  <c r="AB121" i="4"/>
  <c r="AB132"/>
  <c r="I23"/>
  <c r="I36"/>
  <c r="I52"/>
  <c r="J136"/>
  <c r="J145"/>
  <c r="J154"/>
  <c r="AB61" i="5"/>
  <c r="AB60"/>
  <c r="AB65"/>
  <c r="AB64"/>
  <c r="AB68"/>
  <c r="AB67"/>
  <c r="AB74"/>
  <c r="J23" i="4"/>
  <c r="J36"/>
  <c r="J52"/>
  <c r="I136"/>
  <c r="I145"/>
  <c r="I154"/>
  <c r="AB118"/>
  <c r="AI84" i="1"/>
  <c r="T85"/>
  <c r="V85"/>
  <c r="X85"/>
  <c r="Z25" i="7"/>
  <c r="Z85" i="1"/>
  <c r="AE85"/>
  <c r="AG25" i="7"/>
  <c r="AG85" i="1"/>
  <c r="AI85"/>
  <c r="AK25" i="7"/>
  <c r="AK85" i="1"/>
  <c r="AA103"/>
  <c r="AA84"/>
  <c r="AA36" i="8"/>
  <c r="AA27" i="7"/>
  <c r="AB103" i="1"/>
  <c r="AB84"/>
  <c r="AA34" i="8"/>
  <c r="I66" i="1"/>
  <c r="I65" s="1"/>
  <c r="J66" i="5"/>
  <c r="S103" i="1"/>
  <c r="S84"/>
  <c r="W103"/>
  <c r="W84"/>
  <c r="Y103"/>
  <c r="AD103"/>
  <c r="AD84"/>
  <c r="AH103"/>
  <c r="AH84"/>
  <c r="J28" i="5"/>
  <c r="J14"/>
  <c r="J38" i="3"/>
  <c r="V84" i="1"/>
  <c r="T33" i="8"/>
  <c r="T24" i="7"/>
  <c r="V33" i="8"/>
  <c r="V24" i="7"/>
  <c r="X33" i="8"/>
  <c r="X24" i="7"/>
  <c r="AE33" i="8"/>
  <c r="AE24" i="7"/>
  <c r="AI33" i="8"/>
  <c r="AI24" i="7"/>
  <c r="Z34" i="8"/>
  <c r="AG34"/>
  <c r="AK34"/>
  <c r="B36"/>
  <c r="B27" i="7"/>
  <c r="D36" i="8"/>
  <c r="D27" i="7"/>
  <c r="F36" i="8"/>
  <c r="F27" i="7"/>
  <c r="H36" i="8"/>
  <c r="H27" i="7"/>
  <c r="L36" i="8"/>
  <c r="L27" i="7"/>
  <c r="N36" i="8"/>
  <c r="N27" i="7"/>
  <c r="P36" i="8"/>
  <c r="P27" i="7"/>
  <c r="R36" i="8"/>
  <c r="R27" i="7"/>
  <c r="T36" i="8"/>
  <c r="T27" i="7"/>
  <c r="V36" i="8"/>
  <c r="V27" i="7"/>
  <c r="X36" i="8"/>
  <c r="X27" i="7"/>
  <c r="Z36" i="8"/>
  <c r="Z27" i="7"/>
  <c r="AE36" i="8"/>
  <c r="AE27" i="7"/>
  <c r="AG36" i="8"/>
  <c r="AG27" i="7"/>
  <c r="AI36" i="8"/>
  <c r="AI27" i="7"/>
  <c r="AK36" i="8"/>
  <c r="AK27" i="7"/>
  <c r="E17" i="3"/>
  <c r="J63" i="5"/>
  <c r="T90"/>
  <c r="V90"/>
  <c r="X90"/>
  <c r="Z90"/>
  <c r="AE90"/>
  <c r="AG90"/>
  <c r="AI90"/>
  <c r="AK90"/>
  <c r="S33" i="8"/>
  <c r="S24" i="7"/>
  <c r="W33" i="8"/>
  <c r="W24" i="7"/>
  <c r="Y33" i="8"/>
  <c r="Y24" i="7"/>
  <c r="AD33" i="8"/>
  <c r="AD24" i="7"/>
  <c r="AH33" i="8"/>
  <c r="AH24" i="7"/>
  <c r="A36" i="8"/>
  <c r="A27" i="7"/>
  <c r="C36" i="8"/>
  <c r="C27" i="7"/>
  <c r="E36" i="8"/>
  <c r="E27" i="7"/>
  <c r="G36" i="8"/>
  <c r="G27" i="7"/>
  <c r="K36" i="8"/>
  <c r="K27" i="7"/>
  <c r="M36" i="8"/>
  <c r="M27" i="7"/>
  <c r="O36" i="8"/>
  <c r="O27" i="7"/>
  <c r="Q36" i="8"/>
  <c r="Q27" i="7"/>
  <c r="E38" i="1"/>
  <c r="E38" i="5" s="1"/>
  <c r="S28" i="3"/>
  <c r="S31" i="6" s="1"/>
  <c r="S36" i="8" s="1"/>
  <c r="U28" i="3"/>
  <c r="U31" i="6" s="1"/>
  <c r="U36" i="8" s="1"/>
  <c r="W28" i="3"/>
  <c r="W31" i="6" s="1"/>
  <c r="W36" i="8" s="1"/>
  <c r="Y28" i="3"/>
  <c r="Y31" i="6" s="1"/>
  <c r="Y36" i="8" s="1"/>
  <c r="AD28" i="3"/>
  <c r="AD31" i="6" s="1"/>
  <c r="AD36" i="8" s="1"/>
  <c r="AF28" i="3"/>
  <c r="AF31" i="6" s="1"/>
  <c r="AH28" i="3"/>
  <c r="AH31" i="6" s="1"/>
  <c r="AJ28" i="3"/>
  <c r="AJ31" i="6" s="1"/>
  <c r="I63" i="5"/>
  <c r="I66"/>
  <c r="J33" i="6"/>
  <c r="B24" i="7"/>
  <c r="D24"/>
  <c r="F24"/>
  <c r="H24"/>
  <c r="J24"/>
  <c r="J21" s="1"/>
  <c r="L24"/>
  <c r="N24"/>
  <c r="P24"/>
  <c r="Z24"/>
  <c r="AG24"/>
  <c r="AK24"/>
  <c r="A25"/>
  <c r="C25"/>
  <c r="E25"/>
  <c r="G25"/>
  <c r="I25"/>
  <c r="K25"/>
  <c r="M25"/>
  <c r="O25"/>
  <c r="Q25"/>
  <c r="AL25"/>
  <c r="B26"/>
  <c r="D26"/>
  <c r="F26"/>
  <c r="H26"/>
  <c r="L26"/>
  <c r="N26"/>
  <c r="P26"/>
  <c r="R26"/>
  <c r="T26"/>
  <c r="V26"/>
  <c r="X26"/>
  <c r="AE26"/>
  <c r="AG26"/>
  <c r="AI26"/>
  <c r="I27"/>
  <c r="I33" i="6"/>
  <c r="A24" i="7"/>
  <c r="C24"/>
  <c r="E24"/>
  <c r="G24"/>
  <c r="I24"/>
  <c r="I21" s="1"/>
  <c r="K24"/>
  <c r="M24"/>
  <c r="O24"/>
  <c r="U24"/>
  <c r="AF24"/>
  <c r="AJ24"/>
  <c r="AL24"/>
  <c r="B25"/>
  <c r="D25"/>
  <c r="F25"/>
  <c r="H25"/>
  <c r="J25"/>
  <c r="L25"/>
  <c r="N25"/>
  <c r="P25"/>
  <c r="R25"/>
  <c r="A26"/>
  <c r="C26"/>
  <c r="E26"/>
  <c r="G26"/>
  <c r="K26"/>
  <c r="M26"/>
  <c r="O26"/>
  <c r="Q26"/>
  <c r="S26"/>
  <c r="U26"/>
  <c r="W26"/>
  <c r="Y26"/>
  <c r="AD26"/>
  <c r="AF26"/>
  <c r="AH26"/>
  <c r="AJ26"/>
  <c r="AL26"/>
  <c r="J27"/>
  <c r="E29"/>
  <c r="T103" i="1" l="1"/>
  <c r="AK26" i="7"/>
  <c r="Z26"/>
  <c r="I14" i="5"/>
  <c r="X84" i="1"/>
  <c r="J59"/>
  <c r="AE84"/>
  <c r="Y27" i="7"/>
  <c r="J44" i="1"/>
  <c r="I61" i="2"/>
  <c r="I70"/>
  <c r="AB30" i="6"/>
  <c r="AB104" i="1"/>
  <c r="U27" i="7"/>
  <c r="I12" i="1"/>
  <c r="J61" i="2"/>
  <c r="J70"/>
  <c r="E15" i="7"/>
  <c r="E13" i="8"/>
  <c r="E18" i="6"/>
  <c r="AD29"/>
  <c r="AD59" i="5"/>
  <c r="AD91"/>
  <c r="Y29" i="6"/>
  <c r="Y91" i="5"/>
  <c r="Y59"/>
  <c r="W29" i="6"/>
  <c r="W91" i="5"/>
  <c r="W59"/>
  <c r="AE29" i="6"/>
  <c r="AE25" i="7" s="1"/>
  <c r="AE91" i="5"/>
  <c r="AE59"/>
  <c r="AD27" i="7"/>
  <c r="W27"/>
  <c r="S27"/>
  <c r="AB15" i="8"/>
  <c r="AB20" i="6"/>
  <c r="AB17" i="7"/>
  <c r="AH29" i="6"/>
  <c r="AH59" i="5"/>
  <c r="AH91"/>
  <c r="S29" i="6"/>
  <c r="S91" i="5"/>
  <c r="S59"/>
  <c r="AI29" i="6"/>
  <c r="AI25" i="7" s="1"/>
  <c r="AI91" i="5"/>
  <c r="AI59"/>
  <c r="X29" i="6"/>
  <c r="X25" i="7" s="1"/>
  <c r="X59" i="5"/>
  <c r="X91"/>
  <c r="V29" i="6"/>
  <c r="V59" i="5"/>
  <c r="V91"/>
  <c r="T29" i="6"/>
  <c r="T25" i="7" s="1"/>
  <c r="T59" i="5"/>
  <c r="T91"/>
  <c r="J46" i="1"/>
  <c r="I38" i="3"/>
  <c r="I29"/>
  <c r="I35" i="8" s="1"/>
  <c r="AE34"/>
  <c r="J27" i="1"/>
  <c r="AB28" i="3"/>
  <c r="AB31" i="6" s="1"/>
  <c r="AB27" i="7" s="1"/>
  <c r="I33"/>
  <c r="I28"/>
  <c r="AJ90" i="5"/>
  <c r="AJ85" i="1"/>
  <c r="AF90" i="5"/>
  <c r="AF85" i="1"/>
  <c r="Y90" i="5"/>
  <c r="Y85" i="1"/>
  <c r="U90" i="5"/>
  <c r="U85" i="1"/>
  <c r="AL36" i="8"/>
  <c r="AL27" i="7"/>
  <c r="AJ36" i="8"/>
  <c r="AJ27" i="7"/>
  <c r="AH36" i="8"/>
  <c r="AH27" i="7"/>
  <c r="AF36" i="8"/>
  <c r="AF27" i="7"/>
  <c r="I26"/>
  <c r="J33"/>
  <c r="J28"/>
  <c r="AH90" i="5"/>
  <c r="AH85" i="1"/>
  <c r="AD90" i="5"/>
  <c r="AD85" i="1"/>
  <c r="W90" i="5"/>
  <c r="W85" i="1"/>
  <c r="S90" i="5"/>
  <c r="S85" i="1"/>
  <c r="J35" i="8"/>
  <c r="J26" i="7"/>
  <c r="X34" i="8" l="1"/>
  <c r="AI34"/>
  <c r="AB35"/>
  <c r="AB26" i="7"/>
  <c r="T34" i="8"/>
  <c r="AB36"/>
  <c r="V25" i="7"/>
  <c r="V34" i="8"/>
  <c r="AB85" i="1"/>
  <c r="AB90" i="5"/>
  <c r="S34" i="8"/>
  <c r="S25" i="7"/>
  <c r="W34" i="8"/>
  <c r="W25" i="7"/>
  <c r="AD34" i="8"/>
  <c r="AD25" i="7"/>
  <c r="AH34" i="8"/>
  <c r="AH25" i="7"/>
  <c r="U34" i="8"/>
  <c r="U25" i="7"/>
  <c r="Y34" i="8"/>
  <c r="Y25" i="7"/>
  <c r="AF34" i="8"/>
  <c r="AF25" i="7"/>
  <c r="AJ34" i="8"/>
  <c r="AJ25" i="7"/>
  <c r="AB25" l="1"/>
  <c r="AB34" i="8"/>
  <c r="AC89" i="5"/>
</calcChain>
</file>

<file path=xl/sharedStrings.xml><?xml version="1.0" encoding="utf-8"?>
<sst xmlns="http://schemas.openxmlformats.org/spreadsheetml/2006/main" count="4098" uniqueCount="1134">
  <si>
    <t>CODE
LISTE</t>
  </si>
  <si>
    <t>N°UE</t>
  </si>
  <si>
    <t>Intitulé de l'enseignement</t>
  </si>
  <si>
    <t>Code Apogée de l'ELP
contrat 2012</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</si>
  <si>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</si>
  <si>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</si>
  <si>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</si>
  <si>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</si>
  <si>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</si>
  <si>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</si>
  <si>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</si>
  <si>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</si>
  <si>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</si>
  <si>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t>Volume horaire</t>
  </si>
  <si>
    <t>MODALITES EPREUVE(S) REMPLACEMENT SESSION 1
(dont nature et durée épreuves)</t>
  </si>
  <si>
    <t>Session 1</t>
  </si>
  <si>
    <t>MODALITES EPREUVE(S) REMPLACEMENT SESSION DE RATTRAPAGE
Préciser : 
1) nature (DM ou Test en ligne ou QCM) et durée épreuve
2) si dépôt copie ou test en ligne sur CELENE
3) si temps limité
4) détail nature devoir CELENE parmi la liste suivante : devoir-PDF / devoir-PDF-compilatio / devoir-audio / devoir-web / devoir-feuille-calcul / devoir-texte-ligne / devoir-archive / QCM</t>
  </si>
  <si>
    <t>Effectifs prévisionnels session 2</t>
  </si>
  <si>
    <t>Session de rattrapage</t>
  </si>
  <si>
    <t>Descriptif</t>
  </si>
  <si>
    <t>CM</t>
  </si>
  <si>
    <t>TD</t>
  </si>
  <si>
    <t>TP</t>
  </si>
  <si>
    <t>RNE</t>
  </si>
  <si>
    <t>RSE</t>
  </si>
  <si>
    <t>quotité (%)</t>
  </si>
  <si>
    <t>modalité</t>
  </si>
  <si>
    <t>nature</t>
  </si>
  <si>
    <t>durée</t>
  </si>
  <si>
    <t>LOLAHL01</t>
  </si>
  <si>
    <t>LL1Pi1</t>
  </si>
  <si>
    <t>PORTAIL 1 : SDL - LLCER (Anglais ou Espagnol)</t>
  </si>
  <si>
    <t>LCLA1H01</t>
  </si>
  <si>
    <t>LLA1HL</t>
  </si>
  <si>
    <t>Semestre 1 PORTAIL 1 : SDL - LLCER</t>
  </si>
  <si>
    <t xml:space="preserve"> </t>
  </si>
  <si>
    <t>SEMESTRE</t>
  </si>
  <si>
    <t>TRONC COMMUN</t>
  </si>
  <si>
    <t>CHOIX LANGUE LLCER</t>
  </si>
  <si>
    <t>LOLA1H06</t>
  </si>
  <si>
    <t>LLA1HL01</t>
  </si>
  <si>
    <t>SEMESTRE 1 PORTAIL 1 : SDL-LLCER ANGLAIS</t>
  </si>
  <si>
    <t>PARCOURS</t>
  </si>
  <si>
    <t>Civilisation</t>
  </si>
  <si>
    <t>LCLA1H05</t>
  </si>
  <si>
    <t>LLA1LAN4</t>
  </si>
  <si>
    <t>Choix Langue vivante S1 - ANG</t>
  </si>
  <si>
    <t>OBLIG CHOIX</t>
  </si>
  <si>
    <t>1 UE / 2 ECTS</t>
  </si>
  <si>
    <t>LLA1ALL</t>
  </si>
  <si>
    <t>Allemand S1</t>
  </si>
  <si>
    <t>LOL1H4A
LOL1B6A
LOL1C7A</t>
  </si>
  <si>
    <t>Portails 1 (SDL-LLCER), 3 (SDL-LETTRES), 5 (LETTRES-LLCER), 6 (HISTOIRE-LETTRES), 7 (HISTOIRE-GEO) et 8 (HISTOIRE-DROIT)</t>
  </si>
  <si>
    <t>LEA</t>
  </si>
  <si>
    <t>FLEURY Alain</t>
  </si>
  <si>
    <t>CC</t>
  </si>
  <si>
    <t>écrit et oral</t>
  </si>
  <si>
    <t>1h30</t>
  </si>
  <si>
    <t>CT</t>
  </si>
  <si>
    <t>écrit</t>
  </si>
  <si>
    <t>2h00</t>
  </si>
  <si>
    <t>oral 15 min par skype sur un sujet traité en cours.
mercredi 27 juin de 10h00 à 18h00. Contacter enseignant au préalable par téléphone</t>
  </si>
  <si>
    <t>oral</t>
  </si>
  <si>
    <t>15 min.</t>
  </si>
  <si>
    <t>LLA1L1A</t>
  </si>
  <si>
    <t xml:space="preserve">Liste de lecture S1 Anglais (non présentiel - 1hTD pour 8 étudiants)  </t>
  </si>
  <si>
    <t>CHOIX TRONC COMMUN</t>
  </si>
  <si>
    <t>Portails 1 (SDL-LLCER), 4 (LANGUES) et 5 (LETTRES-LLCER)</t>
  </si>
  <si>
    <t>LLCER</t>
  </si>
  <si>
    <t>CLOISEAU Gilles</t>
  </si>
  <si>
    <t>DM temps limité 16/06; Dépôt du sujet sur célène 08h et remise des DM-PDF jusqu'à 23h59 sur célène</t>
  </si>
  <si>
    <t>LLA1ESP</t>
  </si>
  <si>
    <t>Espagnol S1</t>
  </si>
  <si>
    <t>LOL1D7C
LOL1E4F
LOL1H4C
LOL1G7C</t>
  </si>
  <si>
    <t>Portails 3 (SDL-LETTRES), 5 (LETTRES-LLCER ), 6 (HISTOIRE-LETTRES), 7 (HISTOIRE-GEO) et 8 (HISTOIRE-DROIT)</t>
  </si>
  <si>
    <t>FASQUEL Samuel</t>
  </si>
  <si>
    <t>14</t>
  </si>
  <si>
    <t>Oral par Skype, WhatsApp ou appel téléphonique dans une date à convenir avec votre enseignant référent.</t>
  </si>
  <si>
    <t>LOLA1H07</t>
  </si>
  <si>
    <t>LLA1HL02</t>
  </si>
  <si>
    <t>SEMESTRE 1 PORTAIL 1 : SDL-LLCER ESPAGNOL</t>
  </si>
  <si>
    <t>LCLA1H06</t>
  </si>
  <si>
    <t>LLA1LAN5</t>
  </si>
  <si>
    <t>Choix Langue vivante S1 - ESP</t>
  </si>
  <si>
    <t/>
  </si>
  <si>
    <t>LLA1L1B</t>
  </si>
  <si>
    <t xml:space="preserve">Liste de lecture S1 Espagnol (non présentiel - 1hTD pour 8 étudiants)  </t>
  </si>
  <si>
    <t>MORCILLO Françoise</t>
  </si>
  <si>
    <t>dossier</t>
  </si>
  <si>
    <t>PAS DE CHANGEMENT</t>
  </si>
  <si>
    <t>LCLA2HL1</t>
  </si>
  <si>
    <t>LLA2HL</t>
  </si>
  <si>
    <t xml:space="preserve">Semestre 2 - PORTAIL 1 SDL-LLCER </t>
  </si>
  <si>
    <t>TRONC COMMUN PORTAIL 2 SDL-LLCER</t>
  </si>
  <si>
    <t>Semestre 2 - PORTAIL 1 SDL-LLCER / MAJEURE SDL</t>
  </si>
  <si>
    <t>TRONC COMMUN MAJEURE SDL PORTAIL 2 SDL-LLCER</t>
  </si>
  <si>
    <t>LOLA2HL5</t>
  </si>
  <si>
    <t>LLA2HL01</t>
  </si>
  <si>
    <t>Semestre 2 - PORTAIL 1 SDL-LLCER / MAJEURE SDL + ANGLAIS</t>
  </si>
  <si>
    <t>LOLA2HL7</t>
  </si>
  <si>
    <t>LLA2HL03</t>
  </si>
  <si>
    <t>Semestre 2 - PORTAIL 1 SDL-LLCER / MAJEURE SDL + ESPAGNOL</t>
  </si>
  <si>
    <t>PORTAIL SDL - LLCER (1)</t>
  </si>
  <si>
    <t>Semestre 2 Total PORTAIL SDL - LLCER (1) Choix SDL - portail 1</t>
  </si>
  <si>
    <t>Semestre 2 - PORTAIL 1 SDL-LLCER / MAJEURE LLCER</t>
  </si>
  <si>
    <t>TRONC COMMUN MAJEURE LLCER PORTAIL 2 SDL-LLCER</t>
  </si>
  <si>
    <t>LOLA2HL2</t>
  </si>
  <si>
    <t>LLA2HL02</t>
  </si>
  <si>
    <t>Semestre 2 - PORTAIL 1 SDL-LLCER / MAJEURE LLCER ANGLAIS</t>
  </si>
  <si>
    <t>LOLA2L16</t>
  </si>
  <si>
    <t>LLA2B31</t>
  </si>
  <si>
    <r>
      <rPr>
        <b/>
        <sz val="10"/>
        <color rgb="FFFF0000"/>
        <rFont val="Arial"/>
        <family val="2"/>
        <charset val="1"/>
      </rPr>
      <t xml:space="preserve">Civilisation et culture </t>
    </r>
    <r>
      <rPr>
        <b/>
        <sz val="10"/>
        <rFont val="Arial"/>
        <family val="2"/>
        <charset val="1"/>
      </rPr>
      <t>anglophone</t>
    </r>
    <r>
      <rPr>
        <b/>
        <sz val="10"/>
        <color rgb="FFFF0000"/>
        <rFont val="Arial"/>
        <family val="2"/>
        <charset val="1"/>
      </rPr>
      <t>s</t>
    </r>
    <r>
      <rPr>
        <b/>
        <sz val="10"/>
        <rFont val="Arial"/>
        <family val="2"/>
        <charset val="1"/>
      </rPr>
      <t xml:space="preserve"> S2</t>
    </r>
  </si>
  <si>
    <t>BLOC/CHAPEAU</t>
  </si>
  <si>
    <t>LCLA2L17</t>
  </si>
  <si>
    <t>LLA2B3F</t>
  </si>
  <si>
    <t>Choix Grandes étapes / Lecture de films</t>
  </si>
  <si>
    <t>BLOC</t>
  </si>
  <si>
    <t>1 UE / 3 ECTS</t>
  </si>
  <si>
    <t>LCLA2LA5</t>
  </si>
  <si>
    <t>LLA2LAN5</t>
  </si>
  <si>
    <t>Choix Langue vivante S2 - ANG</t>
  </si>
  <si>
    <t>Portails 1 (SDL-LLCER majeure LLCER ANG) et 5 (LETTRES-LLCER majeure LLCER ANG)</t>
  </si>
  <si>
    <t>LLA2L1A</t>
  </si>
  <si>
    <t>Liste de lecture S2 Anglais (non  présentiel  - 1h TD pour 8 étudiants)</t>
  </si>
  <si>
    <t>Portail 1 (SDL-LLCER Majeure Anglais) et 5 (LETTRES-LLCER Majeure Anglais)</t>
  </si>
  <si>
    <t>CT/écrit à distance/temps libre</t>
  </si>
  <si>
    <t>DM temps limité 25 juin; dépôt du sujet sur célène 8h et remise des DM-PDF sur célène  23h59</t>
  </si>
  <si>
    <t>Semestre 2 Total PORTAIL SDL - LLCER (1) Choix LLCER Anglais - portail 1</t>
  </si>
  <si>
    <t>LOLA2HL4</t>
  </si>
  <si>
    <t>LLA2HL04</t>
  </si>
  <si>
    <t>Semestre 2 - PORTAIL 1 SDL-LLCER / MAJEURE LLCER ESPAGNOL</t>
  </si>
  <si>
    <t>LCLA2LA6</t>
  </si>
  <si>
    <t>LLA2LAN6</t>
  </si>
  <si>
    <t>Choix Langue vivante S2 - Espagnol</t>
  </si>
  <si>
    <t>Portails 1 (SDL-LLCER majeure LLCER ESP) et 5 (LETTRES-LLCER majeure LLCER ESP)</t>
  </si>
  <si>
    <t>Semestre 2 Total PORTAIL SDL - LLCER (1) Choix LLCER Espagnol - portail 1</t>
  </si>
  <si>
    <t>LOLAHJ01</t>
  </si>
  <si>
    <t>LL1Pi2</t>
  </si>
  <si>
    <t>PORTAIL 2 : SDL - LEA (Langue A : Anglais - Langue B : Allemand ou Espagnol)</t>
  </si>
  <si>
    <t>LCLA1H03</t>
  </si>
  <si>
    <t>LLA1HJ</t>
  </si>
  <si>
    <t xml:space="preserve">Semestre 1  PORTAIL 2 : SDL - LEA </t>
  </si>
  <si>
    <t>LLA1H11</t>
  </si>
  <si>
    <t>Introduction à la linguistique S1 SDL</t>
  </si>
  <si>
    <t>LOL1H90
LLA1H10</t>
  </si>
  <si>
    <t>Portails 1 (SDL-LLCER), 2 (SDL-LEA) et 3 (SDL-Lettres)</t>
  </si>
  <si>
    <t>SDL</t>
  </si>
  <si>
    <t>SKROVEC Marie</t>
  </si>
  <si>
    <t>07</t>
  </si>
  <si>
    <t>20 min.</t>
  </si>
  <si>
    <t>Ecrit, DM, 2h</t>
  </si>
  <si>
    <t>LLA1H40</t>
  </si>
  <si>
    <t>Langage et communication  S2</t>
  </si>
  <si>
    <t>LOL1H81
LLA2H30</t>
  </si>
  <si>
    <t>CANCE Caroline</t>
  </si>
  <si>
    <t>LLA1H50</t>
  </si>
  <si>
    <t>Normes et variations</t>
  </si>
  <si>
    <t>LOL1H30
LLA2H40</t>
  </si>
  <si>
    <t>GUERIN Emmanuelle</t>
  </si>
  <si>
    <t>10 min.</t>
  </si>
  <si>
    <t>Ecrit, 30 min</t>
  </si>
  <si>
    <t>CHOIX LANGUE B : ALLEMAND ou ESPAGNOL</t>
  </si>
  <si>
    <t>LOLA1H04</t>
  </si>
  <si>
    <t>LLA1HJ02</t>
  </si>
  <si>
    <t>SEMESTRE 1 PORTAIL 2 : SDL-LEA ANGLAIS-ESPAGNOL</t>
  </si>
  <si>
    <t>LOL1HHH
LOL1JESP</t>
  </si>
  <si>
    <t>LOLA1H03</t>
  </si>
  <si>
    <t>LLA1HJ01</t>
  </si>
  <si>
    <t>SEMESTRE 1 PORTAIL 2 : SDL-LEA ANGLAIS-ALLEMAND</t>
  </si>
  <si>
    <t>LOL1HHH
LOL1JALL</t>
  </si>
  <si>
    <t>vendredi 19 juin , 10h - 11h30, Anne Delouis</t>
  </si>
  <si>
    <t>mardi 23 juin 10h00 - 11h30 - (A. Fleury), par mail</t>
  </si>
  <si>
    <t>Expression écrite/orale : pour mercredi le 17 juin entre 10h00 et 18h00 me contacter sur ma messagerie : frank.charles@univ-orleans.fr</t>
  </si>
  <si>
    <t>Semestre 1  Total PORTAIL SDL - LEA (Langue A : Anglais - Langue B : Allemand ou Espagnol) (2)</t>
  </si>
  <si>
    <t>LCLA2HJ1</t>
  </si>
  <si>
    <t>LLA2HJ</t>
  </si>
  <si>
    <t>Semestre 2 PORTAIL 2 SDL - LEA (Langue A : Anglais - Langue B : Allemand ou Espagnol)</t>
  </si>
  <si>
    <t>LOL2HHH
LOL2JALL
LOL2JESP
LOL2JJAP</t>
  </si>
  <si>
    <t>TRONC COMMUN PORTAIL</t>
  </si>
  <si>
    <t>LLA2H20</t>
  </si>
  <si>
    <t>Linguistique et diversité des langues</t>
  </si>
  <si>
    <t>LOL2H70</t>
  </si>
  <si>
    <t>Portails 1 (SDL-LLCER majeure SDL), 2 (SDL-LEA majeure SDL) et 3 (SDL-Lettres majeure SDL)</t>
  </si>
  <si>
    <t>PLOOG Katja</t>
  </si>
  <si>
    <t>100 % CC</t>
  </si>
  <si>
    <t>100 % CT Oral</t>
  </si>
  <si>
    <t>Ecrit, 1h</t>
  </si>
  <si>
    <t>LOLA2HJ1</t>
  </si>
  <si>
    <t>LLA2HJ01</t>
  </si>
  <si>
    <t>Semestre 2 - PORTAIL 2 SDL-LEA / MAJEURE SDL</t>
  </si>
  <si>
    <t>LOL2HHH</t>
  </si>
  <si>
    <t>LLA2H11</t>
  </si>
  <si>
    <t>Phonétique articulatoire et acoustique</t>
  </si>
  <si>
    <t>LOL2H10</t>
  </si>
  <si>
    <t>ENGUEHARD Guillaume</t>
  </si>
  <si>
    <t>Test Célène, 1h</t>
  </si>
  <si>
    <t>LLA2H51</t>
  </si>
  <si>
    <t xml:space="preserve">Orthophonie  </t>
  </si>
  <si>
    <t>LOL1H20</t>
  </si>
  <si>
    <t>Ecrit, 1h30</t>
  </si>
  <si>
    <t>LLA2H80</t>
  </si>
  <si>
    <t>Introduction à la syntaxe S1 SDL</t>
  </si>
  <si>
    <t>LOL1H11</t>
  </si>
  <si>
    <t>ABOUDA Lotfi</t>
  </si>
  <si>
    <t>LLA2H90</t>
  </si>
  <si>
    <t>Lexicologie  S1 SDL</t>
  </si>
  <si>
    <t>LOL2H20</t>
  </si>
  <si>
    <t>HAMMA Badreddine</t>
  </si>
  <si>
    <t>LCLA2GH3</t>
  </si>
  <si>
    <t>LLA2H60</t>
  </si>
  <si>
    <t>Choix Atelier d'écriture / LSF (sélection)</t>
  </si>
  <si>
    <t>LLA2G8C</t>
  </si>
  <si>
    <t xml:space="preserve">Atelier d’écriture 2  </t>
  </si>
  <si>
    <t>LOL1H50</t>
  </si>
  <si>
    <t>LETTRES</t>
  </si>
  <si>
    <t>09</t>
  </si>
  <si>
    <t>100 % CT Ecrit</t>
  </si>
  <si>
    <t>LLA2H6B</t>
  </si>
  <si>
    <t>LSF 1 - Langue des Signes Français (sélection)</t>
  </si>
  <si>
    <t>Statut RSE impossible</t>
  </si>
  <si>
    <t>30 min.</t>
  </si>
  <si>
    <t>Oral, 30 min</t>
  </si>
  <si>
    <t>LCLA2LA4</t>
  </si>
  <si>
    <t>LLA2LAN4</t>
  </si>
  <si>
    <t>Choix Langue B S2 (1 UE parmi 2)</t>
  </si>
  <si>
    <t>OBLIG à Choix</t>
  </si>
  <si>
    <t>o</t>
  </si>
  <si>
    <t>Semestre 2 PORTAIL SDL-LEA / MAJEURE LEA (choix Langue B : Allemand ou Espagnol)</t>
  </si>
  <si>
    <t>TRONC COMMUN MAJEURE LEA PORTAIL 2 SDL-LEA</t>
  </si>
  <si>
    <t>LOLA2HJ2</t>
  </si>
  <si>
    <t>LLA2HJ02</t>
  </si>
  <si>
    <t>Semestre 2 PORTAIL SDL-LEA / MAJEURE LEA ANGLAIS/ALLEMAND</t>
  </si>
  <si>
    <t>LOL2JALL</t>
  </si>
  <si>
    <t>LOLA2L10</t>
  </si>
  <si>
    <t>LLA2J3A</t>
  </si>
  <si>
    <t>Grammaire et traduction Langue B : Allemand S2</t>
  </si>
  <si>
    <t>LOL2J3AA</t>
  </si>
  <si>
    <t>LLA2J3A1</t>
  </si>
  <si>
    <t>Grammaire allemande S2</t>
  </si>
  <si>
    <t>LOL2J3A3</t>
  </si>
  <si>
    <t>DELOUIS Anne</t>
  </si>
  <si>
    <t>100 % CT devoir maison</t>
  </si>
  <si>
    <t>PAS D'EPREUVE CAR PAS D'ETUDIANT EN SESSION 2</t>
  </si>
  <si>
    <t>LLA2J3A2</t>
  </si>
  <si>
    <t>Traduction Allemand S2</t>
  </si>
  <si>
    <t>LOL2J3A4</t>
  </si>
  <si>
    <t>LOLA2L11</t>
  </si>
  <si>
    <t>LLA2J4A</t>
  </si>
  <si>
    <t>Expression écrite et orale Langue B : Allemand S2</t>
  </si>
  <si>
    <t>LOL2J4A</t>
  </si>
  <si>
    <t>LLA2J4A1</t>
  </si>
  <si>
    <t>Compréhension et expression orales Allemand S2</t>
  </si>
  <si>
    <t>LOL2J4A1</t>
  </si>
  <si>
    <t>100% CT ORAL A DISTANCE</t>
  </si>
  <si>
    <t>LLA2J4A2</t>
  </si>
  <si>
    <t>Expression écrite Allemand S2</t>
  </si>
  <si>
    <t>Epreuve orale à distance le 1er juillet de 10h à 18h</t>
  </si>
  <si>
    <t>Civilisation langue B</t>
  </si>
  <si>
    <t>LLA2J5A</t>
  </si>
  <si>
    <t>Introduction à la civilisation allemande S2</t>
  </si>
  <si>
    <t>LOL2J5B1</t>
  </si>
  <si>
    <t>LOLA2HJ3</t>
  </si>
  <si>
    <t>LLA2HJ03</t>
  </si>
  <si>
    <t>Semestre 2 PORTAIL SDL-LEA / MAJEURE LEA ANGLAIS/ESPAGNOL</t>
  </si>
  <si>
    <t>LOL2JESP</t>
  </si>
  <si>
    <t>Semestre 2 PORTAIL SDL - LEA (Langue A : Anglais - Langue B : Allemand ou Espagnol)- Choix LEA (2)</t>
  </si>
  <si>
    <t>LOLAHG01</t>
  </si>
  <si>
    <t>LL1Pi3</t>
  </si>
  <si>
    <t>PORTAIL 3 : SDL - LETTRES</t>
  </si>
  <si>
    <t>LLA1HG</t>
  </si>
  <si>
    <t>Semestre 1  PORTAIL 3 : SDL - LETTRES</t>
  </si>
  <si>
    <t>LOL1GGG
LOL1HHH</t>
  </si>
  <si>
    <t>LLA1G10</t>
  </si>
  <si>
    <t>Romantismes</t>
  </si>
  <si>
    <t>Portails 3 (SDL-LETTRES), 5 (LETTRES-LLCER) et 6 (HISTOIRE-LETTRES)</t>
  </si>
  <si>
    <t>DERUELLE Aude</t>
  </si>
  <si>
    <t>3h00</t>
  </si>
  <si>
    <t>100% CT DM temps libre. Dépôt du sujet sur CELENE le 10/06/2020 ; retour des copies par mail (aude.deruelle@univ-orleans.fr) jusqu'au 17/06/2020.</t>
  </si>
  <si>
    <t>LLA1G21</t>
  </si>
  <si>
    <t>Mythes et littérature</t>
  </si>
  <si>
    <t>LOL1G32</t>
  </si>
  <si>
    <t>CALTOT Pierre-Alain</t>
  </si>
  <si>
    <t>08</t>
  </si>
  <si>
    <t>100% CT DM temps libre. Envoi du sujet par mail le 15/06/2020 ; retour des copies par mail (pierre-alain.caltot@univ-orleans.fr) jusqu'au 17/06/2020</t>
  </si>
  <si>
    <t>LLA1G31</t>
  </si>
  <si>
    <t xml:space="preserve">Littérature des Lumières  </t>
  </si>
  <si>
    <t>LEFAY Sophie</t>
  </si>
  <si>
    <t>100% CT DM temps libre. Dépôt du sujet sur CELENE le 15/06/2020 ; retour des copies sur CELENE jusqu'au 24/06/2020.</t>
  </si>
  <si>
    <t>LLA1G41</t>
  </si>
  <si>
    <t>Méthodologie du travail universitaire en Lettres</t>
  </si>
  <si>
    <t>BARUT Benoît</t>
  </si>
  <si>
    <t>100% CT DM temps libre. Dépôt du sujet sur CELENE le 15/06/2020 ; retour des copies par mail (benoit.barut@univ-orleans.fr) jusqu'au 19/06/2020.</t>
  </si>
  <si>
    <t>LCLA1LAN</t>
  </si>
  <si>
    <t>LLA1LAN1</t>
  </si>
  <si>
    <t>Choix Langue vivante S1</t>
  </si>
  <si>
    <t>Portails 1 (SDL-LLCER), 3 (SDL-LETTRES), 5 (LETTRES-LLCER ), 6 (HISTOIRE-LETTRES), 7 (HISTOIRE-GEO) et 8 (HISTOIRE-DROIT)</t>
  </si>
  <si>
    <t>LLA1ANG</t>
  </si>
  <si>
    <t>Anglais S1</t>
  </si>
  <si>
    <t>LOL1D7B
LOL1H4B
LOL1G7B</t>
  </si>
  <si>
    <t>SOTTEAU Emilie</t>
  </si>
  <si>
    <t>11</t>
  </si>
  <si>
    <t>DM sans temps limité, 
dépôt sujet sur CELENE le 15/06,
copie à rendre au plus tard le 22/06 sur mon adresse email emiliejanton@yahoo.fr</t>
  </si>
  <si>
    <t>Semestre 1  Total PORTAIL SDL - LETTRES (3)</t>
  </si>
  <si>
    <t>LCLA2HG1</t>
  </si>
  <si>
    <t>LLA2HG</t>
  </si>
  <si>
    <t>Semestre 2 - PORTAIL 3 SDL - LETTRES</t>
  </si>
  <si>
    <t>LOL2GG
LOL2HHH</t>
  </si>
  <si>
    <t>LLA2G10</t>
  </si>
  <si>
    <t xml:space="preserve">Littérature contemporaine </t>
  </si>
  <si>
    <t>Portails 3 (SDL-LETTRES), 5 (LETTRES-LLCER ) et 6 (HISTOIRE-LETTRES)</t>
  </si>
  <si>
    <t>BONORD Aude</t>
  </si>
  <si>
    <t>100% CC</t>
  </si>
  <si>
    <t>100% CT (dossier)</t>
  </si>
  <si>
    <t>100% CT DM temps libre. Dépôt du sujet sur CELENE le 30/06/2020 ; retour des copies sur CELENE le 30/06/2020.</t>
  </si>
  <si>
    <t xml:space="preserve">écrit </t>
  </si>
  <si>
    <t>LCLA2LA1</t>
  </si>
  <si>
    <t>LLA2LAN1</t>
  </si>
  <si>
    <t>Choix Langue vivante S2</t>
  </si>
  <si>
    <t>LLA2ALL</t>
  </si>
  <si>
    <t>Allemand S2</t>
  </si>
  <si>
    <t>LOL2B8A
LOL2C7A
LOL2D7A
LOL2DH2A
LOL2E4A
LOL2G8A
LOL2H4A</t>
  </si>
  <si>
    <t>100% CC DONT DEVOIR MAISON</t>
  </si>
  <si>
    <t>100% CT DEVOIR MAISON</t>
  </si>
  <si>
    <t>DM - 1h30 
Transmission sujet (PDF - jour J) et remise copie (PDF - J+2) par mail. Délai = 48h</t>
  </si>
  <si>
    <t>LLA2ANG</t>
  </si>
  <si>
    <t>Anglais S2</t>
  </si>
  <si>
    <t>LOL2C7B
LOL2D7B
LOL2DH2B
LOL2E4B
LOL2G8B
LOL2H4B</t>
  </si>
  <si>
    <t>Portails 3 (SDL-LETTRES), 6 (HISTOIRE-LETTRES), 7 (HISTOIRE-GEO) et 8 (HISTOIRE-DROIT)</t>
  </si>
  <si>
    <t>DM sans temps limité, 
dépôt sujet sur CELENE le 22/06,
copie à rendre au plus tard le 29/06 sur mon adresse email emiliejanton@yahoo.fr</t>
  </si>
  <si>
    <t>LLA2ESP</t>
  </si>
  <si>
    <t>Espagnol S2</t>
  </si>
  <si>
    <t>LOL2D7C
LOL2DH2C
LOL2E4C
LOL2G8C
LOL2H4C</t>
  </si>
  <si>
    <t>100% CC DEVOIR MAISON pour les gpes dont nbre notes CC insuffisant au 16/03</t>
  </si>
  <si>
    <t>100% CT / Ecrit à distance en temps limité</t>
  </si>
  <si>
    <t>LOLA2HG1</t>
  </si>
  <si>
    <t>LLA2HG01</t>
  </si>
  <si>
    <t>Semestre 2 PORTAIL SDL-LETTRES / MAJEURE SDL</t>
  </si>
  <si>
    <t>Lexicologie  S2 SDL</t>
  </si>
  <si>
    <t>LOLA2HG2</t>
  </si>
  <si>
    <t>LLA2HG02</t>
  </si>
  <si>
    <t>Semestre 2 PORTAIL SDL-LETTRES / MAJEURE LETTRES</t>
  </si>
  <si>
    <t>LOL2GG</t>
  </si>
  <si>
    <t>LLA2G20</t>
  </si>
  <si>
    <t>Littérature et histoire</t>
  </si>
  <si>
    <t>LOL1G60
LOL1G61</t>
  </si>
  <si>
    <t>Portails 3 (SDL-LETTRES majeure Lettres), 5 (LETTRES-LLCER majeure Lettres )</t>
  </si>
  <si>
    <t>100% CT DM temps libre. Dépôt du sujet sur CELENE le 25/06/2020 ; retour des copies sur CELENE jusqu'au 03/07/2020.</t>
  </si>
  <si>
    <t>LLA2G30</t>
  </si>
  <si>
    <t>Atelier de lecture: littératures actuelles</t>
  </si>
  <si>
    <t>LOL2G90</t>
  </si>
  <si>
    <t>Portails 3 (SDL-LETTRES majeure Lettres) et 5 (LETTRES-LLCER majeure Lettres )</t>
  </si>
  <si>
    <t>100% CT DM temps libre. Dépôt du sujet sur CELENE le 25/06/2020 ; retour des copies par mail (à ces deux adresses : benoit.barut@univ-orleans.fr et aude.bonord@univ-orleans.fr) jusqu'au 30/06/2020.</t>
  </si>
  <si>
    <t>LLA2G40</t>
  </si>
  <si>
    <t>Littératures francophones</t>
  </si>
  <si>
    <t>LOL3G21</t>
  </si>
  <si>
    <t>Portails 3 (SDL-LETTRES majeure Lettres), 5 (LETTRES-LLCER majeure Lettres ) et 6 (HISTOIRE-LETTRES)</t>
  </si>
  <si>
    <t>RIBEMONT Gabriele</t>
  </si>
  <si>
    <t>100% CT DM temps libre. Dépôt du sujet sur CELENE le 10/06/2020 ; retour des copies par mail (gabriele.ribemont@univ-orleans.fr) jusqu'au 28/06/2020.</t>
  </si>
  <si>
    <t>LCLA2G01</t>
  </si>
  <si>
    <t>LLA2G50</t>
  </si>
  <si>
    <t>Choix  Introduction au cinéma (1 UE parmi 2)</t>
  </si>
  <si>
    <t>LLA2G5A</t>
  </si>
  <si>
    <t>Introduction to Cinema</t>
  </si>
  <si>
    <t>Portails 3 (SDL-LETTRES majeure Lettres), 5 (LETTRES-LLCER majeure Lettres) et 6 (HISTOIRE-LETTRES majeure Lettres)</t>
  </si>
  <si>
    <t>09 et 18</t>
  </si>
  <si>
    <t>NON OUVERT EN 2019/2020</t>
  </si>
  <si>
    <t>LLA2G5B</t>
  </si>
  <si>
    <t>Introduction au cinéma</t>
  </si>
  <si>
    <t>Portails 3 (SDL-LETTRES majeure Lettres), 5 (LETTRES-LLCER majeure Lettres ) et 6 (HISTOIRE-LETTRES majeure Lettres)</t>
  </si>
  <si>
    <t>100% CT DM temps libre. Dépôt du sujet sur CELENE le 25/06/2020 ; retour des copies par mail (benoit.barut@univ-orleans.fr) jusqu'au 03/07/2020.</t>
  </si>
  <si>
    <t>LLA2G60</t>
  </si>
  <si>
    <t>Analyse de l'image</t>
  </si>
  <si>
    <t>100% CT DM temps libre. Dépôt des sujets sur CELENE le 25/06/2020 ; retour des copies sur CELENE (devoir-pdf) jusqu'au 30/06/2020</t>
  </si>
  <si>
    <t>LLA2G70</t>
  </si>
  <si>
    <t>Langue française et projet Voltaire</t>
  </si>
  <si>
    <t>LOL1G42</t>
  </si>
  <si>
    <t>100% CT DM temps libre. Dépôt du sujet sur CELENE le 24/06/2020 ; retour des copies par mail (antonin.besson@univ-orleans.fr) jusqu'au 03/07/2020.</t>
  </si>
  <si>
    <t>LLA2G8B</t>
  </si>
  <si>
    <t>Atelier d'écriture créative S2</t>
  </si>
  <si>
    <t>Portails 3 (SDL-LETTRES majeure Lettres) et L2 LEA ANG-ALLEMAND SIEGEN</t>
  </si>
  <si>
    <t>Dossier</t>
  </si>
  <si>
    <t>100% CT dossier. Dépôt du sujet sur CELENE (espace de Sonia Tesson) le 15/06/2020 ; retour des copies sur CELENE (espace de Sonia Tesson) jusqu'au 19/06/2020.</t>
  </si>
  <si>
    <t>LLA2L1C</t>
  </si>
  <si>
    <t>Liste de lecture S2 - Français</t>
  </si>
  <si>
    <t>Portails 3 (SDL-LETTRES majeure Lettres) et 6 (HISTOIRE-LETTRES majeure Lettres)</t>
  </si>
  <si>
    <t>HAROCHE Geneviève</t>
  </si>
  <si>
    <t>1h00</t>
  </si>
  <si>
    <t>100% CT écrit à distance 3h. Dépôt des sujets sur CELENE le 01/07/2020 ; retour des copies sur CELENE (devoir-pdf) le 01/07/2020.</t>
  </si>
  <si>
    <t>LOLA1LL0</t>
  </si>
  <si>
    <t>LL1Pi4</t>
  </si>
  <si>
    <t>PORTAIL 4 : LANGUES LLCER ANGLAIS - LEA</t>
  </si>
  <si>
    <t>LCLA1L04</t>
  </si>
  <si>
    <t>LLA1LL</t>
  </si>
  <si>
    <t>Semestre 1  PORTAIL 4 : LANGUES LLCER ANGLAIS - LEA</t>
  </si>
  <si>
    <t>LOLA1L10</t>
  </si>
  <si>
    <t>LLA1B10</t>
  </si>
  <si>
    <t>Pratique et structure de la langue : Anglais S1</t>
  </si>
  <si>
    <t>LLA1B1A</t>
  </si>
  <si>
    <t>Linguistique Anglais S1</t>
  </si>
  <si>
    <t>LOL1B2E</t>
  </si>
  <si>
    <t>Portails 1 (SDL-LLCER), 2 (SDL-LEA), 4 (LANGUES) et 5 (LETTRES-LLCER)</t>
  </si>
  <si>
    <t>SERPOLLET Noëlle</t>
  </si>
  <si>
    <t>DM temps libre 16/06-18/06; sujet déposé sue Célène 16/06 9h et envoi des copies par e-mail jusqu'au 18/06 23h</t>
  </si>
  <si>
    <t>LLA1B1B</t>
  </si>
  <si>
    <t>Grammaire anglaise S1</t>
  </si>
  <si>
    <t>LOL1B2A
LOL1J1A</t>
  </si>
  <si>
    <t>SCHMITT Pierre</t>
  </si>
  <si>
    <t>DM Temps limité 16/06 10h30-12h; Sujet déposé sur célène 10h30 ET envoyé par mail. Remise des copies 12h00 par mail à emiliejanton@yahoo.fr</t>
  </si>
  <si>
    <t>LLA1B1C</t>
  </si>
  <si>
    <t>Phonétique - expression et compréhension orales Anglais S1 (Libellé court = Phonétique Anglais S1)</t>
  </si>
  <si>
    <t>LOL1J2B
LOL1B11
ou/et
LOL1B1E
LOL1B1C
LOL1B1D</t>
  </si>
  <si>
    <t>40% Ecrit
40% Oral
20% participation</t>
  </si>
  <si>
    <t>1h00 écrit et 15 min. oral</t>
  </si>
  <si>
    <t>DM temps libre 15/06-18/06; envoi du sujet et remise des copies par mail</t>
  </si>
  <si>
    <t>Civilisation langue A</t>
  </si>
  <si>
    <t>LLA1B20</t>
  </si>
  <si>
    <t>Méthodologie de la civilisation britannique et américaine (Libellé court = Méthodo civi GB et US)</t>
  </si>
  <si>
    <t>LOL1B3B
LOL1J5A</t>
  </si>
  <si>
    <t>LAINE Ariane</t>
  </si>
  <si>
    <t>DM temps libre 16/06-19/06; dépôt du sujet sur célène 16/06 8h et remise des DM-PDF jusq'au 19/06</t>
  </si>
  <si>
    <t>LOLA1L12</t>
  </si>
  <si>
    <t>LLA1J40</t>
  </si>
  <si>
    <t>Matières d'application S1</t>
  </si>
  <si>
    <t>LLA1J4A</t>
  </si>
  <si>
    <t>Actualités économiques et médias</t>
  </si>
  <si>
    <t>LOL1JJ2
LOL1BJ2
LOL1CJ2</t>
  </si>
  <si>
    <t>Portails 2 (SDL-LEA) et 4 (LANGUES)</t>
  </si>
  <si>
    <t>NOEL Isabelle</t>
  </si>
  <si>
    <t>15/06/20 -  QCM en temps limité sur CELENE 8h-9h15</t>
  </si>
  <si>
    <t>LLA1J4B</t>
  </si>
  <si>
    <t>Introduction générale au droit</t>
  </si>
  <si>
    <t>LOL1BJ1
LOL1JJ1
LOL1CJ1</t>
  </si>
  <si>
    <t>GALLET Elodie</t>
  </si>
  <si>
    <t>03</t>
  </si>
  <si>
    <t>vendredi 19 juin 2020  de 15 h à 16 h. QCM sur Celene (M. Lemoine)</t>
  </si>
  <si>
    <t>LCLA1L02</t>
  </si>
  <si>
    <t>LLA1B30</t>
  </si>
  <si>
    <t>Choix Le monde dans les médias</t>
  </si>
  <si>
    <t>LLA1B3A</t>
  </si>
  <si>
    <t>Le monde anglophone dans les médias (obligatoire pour Langue B : Allemand, Japonais et Chinois)</t>
  </si>
  <si>
    <t>LOL1BB2
LOL1CB2
LOL1JB2</t>
  </si>
  <si>
    <t>Portails 1 (SDL-LLCER) et 4 (LANGUES)</t>
  </si>
  <si>
    <t>FRENEE Samantha</t>
  </si>
  <si>
    <t>DM temps libre 15/06-19/06; sujet déposé sur célène 15/06 et remise des copies par e-mail à samantha.frenee@univ-orleans.fr</t>
  </si>
  <si>
    <t>LLA1C3A</t>
  </si>
  <si>
    <t>Le monde hispanophone à travers les médias</t>
  </si>
  <si>
    <t>LOL2CC1
LOL2BC1
LOL2JC1</t>
  </si>
  <si>
    <t>DECOBERT Claire</t>
  </si>
  <si>
    <t>lundi 15 juin    15h-17h , document + question
NESRINE OUAHDANI</t>
  </si>
  <si>
    <r>
      <rPr>
        <b/>
        <sz val="10"/>
        <rFont val="Arial"/>
        <family val="2"/>
        <charset val="1"/>
      </rPr>
      <t xml:space="preserve">CHOIX LANGUE B : </t>
    </r>
    <r>
      <rPr>
        <b/>
        <strike/>
        <sz val="10"/>
        <rFont val="Arial"/>
        <family val="2"/>
        <charset val="1"/>
      </rPr>
      <t>ALLEMAND,</t>
    </r>
    <r>
      <rPr>
        <b/>
        <sz val="10"/>
        <rFont val="Arial"/>
        <family val="2"/>
        <charset val="1"/>
      </rPr>
      <t xml:space="preserve"> ESPAGNOL, JAPONAIS ou CHINOIS (rentrée 2019)</t>
    </r>
  </si>
  <si>
    <t>LOLA1L01</t>
  </si>
  <si>
    <t>LLA1LL01</t>
  </si>
  <si>
    <t>SEMESTRE 1 - PORTAIL 4 : LANGUES ANGLAIS/ALLEMAND</t>
  </si>
  <si>
    <t>LOL1JALL</t>
  </si>
  <si>
    <t>LCLA1L01</t>
  </si>
  <si>
    <t>LLA1B4A</t>
  </si>
  <si>
    <t>Choix Langue, littérature et cultures populaires anglophones S1</t>
  </si>
  <si>
    <t>2 UE / 4 ECTS</t>
  </si>
  <si>
    <t>LLA1B4A1</t>
  </si>
  <si>
    <t>Texte, scène, écran Anglais S1</t>
  </si>
  <si>
    <t>SCAILLET Agnès</t>
  </si>
  <si>
    <t>LLA1B4A2</t>
  </si>
  <si>
    <t xml:space="preserve">Méthodologie littéraire Anglais </t>
  </si>
  <si>
    <t>LOL1B3A</t>
  </si>
  <si>
    <t>Portails 4 (LANGUES) et 5 (LETTRES-LLCER)</t>
  </si>
  <si>
    <t>LOLA1L11</t>
  </si>
  <si>
    <t>LLA1J1A</t>
  </si>
  <si>
    <t>Grammaire et traduction langue B: Allemand S1</t>
  </si>
  <si>
    <t>LOL1J3A</t>
  </si>
  <si>
    <t>LLA1J1A1</t>
  </si>
  <si>
    <t>Grammaire allemande S1</t>
  </si>
  <si>
    <t>LOL1J3A1</t>
  </si>
  <si>
    <t>LLA1J1A2</t>
  </si>
  <si>
    <t>Traduction Allemand S1</t>
  </si>
  <si>
    <t>LOL1J3A2</t>
  </si>
  <si>
    <t>Expression</t>
  </si>
  <si>
    <t>LLA1J2A</t>
  </si>
  <si>
    <t>Expression écrite et orale langue B : Allemand S1</t>
  </si>
  <si>
    <t>LOL1J4A1</t>
  </si>
  <si>
    <t>écrit 1h30, oral 15 min.</t>
  </si>
  <si>
    <t>écrit 2h, oral 15 min.</t>
  </si>
  <si>
    <t>LLA1J3A</t>
  </si>
  <si>
    <t xml:space="preserve">Introduction à la civilisation allemande </t>
  </si>
  <si>
    <t>LOL1J5B1</t>
  </si>
  <si>
    <t>LOLA1L13</t>
  </si>
  <si>
    <t>LLA1LL02</t>
  </si>
  <si>
    <t>SEMESTRE 1  : PORTAIL 4 : LANGUES  ANGLAIS/ESPAGNOL</t>
  </si>
  <si>
    <t>LOL1BBB
LOL1CC
LOL1JESP</t>
  </si>
  <si>
    <t>LCLA1L03</t>
  </si>
  <si>
    <t>LLA1B40</t>
  </si>
  <si>
    <t>Choix Langue, littérature et cultures populaires  S1 (interdit pour langue B Japonais et Chinois)</t>
  </si>
  <si>
    <t>DM temps limité 22/06 10h-14h. Envoi des sujets par mail et remise des copies par mail à agnes.scaillet@univ-orleans.fr OU agnes.scaillet@xanadoo.fr</t>
  </si>
  <si>
    <t>LLA1C4A1</t>
  </si>
  <si>
    <t>Texte, scène, écran Espagnol S1</t>
  </si>
  <si>
    <t>EYMAR Marcos</t>
  </si>
  <si>
    <t>ORAL, à partir du 15 juin, 9h30 : durée de préparation: 30 mn, durée de l'oral: 30 mn, par Skype ou whats'App ou autre, selon étudiants, sujet donné le jour-même. C. GUILLAUME</t>
  </si>
  <si>
    <t>LLA1C4A2</t>
  </si>
  <si>
    <t>Introduction aux études littéraires Espagnol</t>
  </si>
  <si>
    <t>CT au lieu de CC</t>
  </si>
  <si>
    <t xml:space="preserve">Devoir maison.  Sujet transmis le 15 juin par l'enseignant via la messagerie électronique. Copie à rendre le 20 juin par mail à Samuel Fasquel.
</t>
  </si>
  <si>
    <t>LCLA1L05</t>
  </si>
  <si>
    <t>LLA1L10</t>
  </si>
  <si>
    <t xml:space="preserve">Choix Liste de lecture S1 </t>
  </si>
  <si>
    <t>LOLA1L15</t>
  </si>
  <si>
    <t>LLA1C10</t>
  </si>
  <si>
    <t>Pratique et structure de la langue S1 : Espagnol</t>
  </si>
  <si>
    <t>LOL1C10 ?</t>
  </si>
  <si>
    <t>LLA1C1A</t>
  </si>
  <si>
    <t>Version Espagnol S1</t>
  </si>
  <si>
    <t>LOL1C2C
LOL1J3B2</t>
  </si>
  <si>
    <t>BACCON Annie</t>
  </si>
  <si>
    <t>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t>
  </si>
  <si>
    <t>LLA1C1B</t>
  </si>
  <si>
    <t>Grammaire espagnole S1</t>
  </si>
  <si>
    <t>LOL1C2D
LOL1J3B1</t>
  </si>
  <si>
    <t>GINESTA-MUNOZ Magali</t>
  </si>
  <si>
    <t>LLA1C1C</t>
  </si>
  <si>
    <t>Expression et compréhension orales Espagnol S1 (Libellé court = Ecoute &amp; oral Espagnol S1)</t>
  </si>
  <si>
    <r>
      <rPr>
        <i/>
        <sz val="10"/>
        <color rgb="FFFF0000"/>
        <rFont val="Arial"/>
        <family val="2"/>
        <charset val="1"/>
      </rPr>
      <t xml:space="preserve">LOL1C10 ?
</t>
    </r>
    <r>
      <rPr>
        <sz val="10"/>
        <rFont val="Arial"/>
        <family val="2"/>
        <charset val="1"/>
      </rPr>
      <t>LOL1J4B1</t>
    </r>
  </si>
  <si>
    <t>NATANSON Brigitte</t>
  </si>
  <si>
    <t>Jeudi 18 juin,  entretien de 10 minutes (présentation du parcours académique et de l'expérience professionnelle), par Skype ou Whatsapp de 09h à 18h. écrire à david_arbulu@hotmail.com pour déterminer l'heure de passage et le choix du support. David ARBULU.</t>
  </si>
  <si>
    <t>LLA1C20</t>
  </si>
  <si>
    <t xml:space="preserve"> Introduction à la civilisation  de l'Amérique Latine</t>
  </si>
  <si>
    <t>LOL1CC1
LOL1BJ1
LOL1JJ1</t>
  </si>
  <si>
    <t>Devoir maison.  Sujet transmis le 15 juin par mail. Copie à renvoyer par mail  le 22 juin à l'enseignant ayant assuré le TD au premier semestre : catherine.pelage@univ-orleans.fr ou david_arbulu@hotmail.com</t>
  </si>
  <si>
    <t>LOLA1L14</t>
  </si>
  <si>
    <t>LLA1LL03</t>
  </si>
  <si>
    <t>SEMESTRE 1  : PORTAIL 4 : LANGUES ANGLAIS/JAPONAIS</t>
  </si>
  <si>
    <t>LOL1JJAP</t>
  </si>
  <si>
    <t>LOLA1L16</t>
  </si>
  <si>
    <t>LLA1J1N</t>
  </si>
  <si>
    <t>Grammaire et traduction langue B: Japonais S1</t>
  </si>
  <si>
    <t>LLA1J1N1</t>
  </si>
  <si>
    <t>Grammaire japonaise S1</t>
  </si>
  <si>
    <t>LOL1J3C1</t>
  </si>
  <si>
    <t>Portail 4 (LANGUES) et DU Japonais</t>
  </si>
  <si>
    <t>DURRINGER Fabien</t>
  </si>
  <si>
    <t>Mardi 16 juin, "grammaire japonaise", "lexique et kanji", "renforcement japonais 1", "renforcement japonais 2", "civilisation japonaise".  Epreuve unique à distance en temps limité  (5 épreuves de 30 minutes), de 14h à 16h30 (F. Durringer, A. Henninger, C. Kawai, M. Shimosakai)</t>
  </si>
  <si>
    <t>LLA1J1N2</t>
  </si>
  <si>
    <t>Lexique et Kanji Japonais S1</t>
  </si>
  <si>
    <t>LOL1J3C2</t>
  </si>
  <si>
    <t>SHIMOSAKAI Mayumi</t>
  </si>
  <si>
    <t>50% CC
50% CT</t>
  </si>
  <si>
    <t>mixte</t>
  </si>
  <si>
    <t>CC = 30 min
CT =1h00</t>
  </si>
  <si>
    <t>LLA1J2N</t>
  </si>
  <si>
    <t>Expression et compréhension orales Japonais S1  (Libellé court = Ecoute &amp; oral Japonais S1)</t>
  </si>
  <si>
    <t>LOL1J4C1</t>
  </si>
  <si>
    <t>KAWAI Chieko</t>
  </si>
  <si>
    <t>10 min</t>
  </si>
  <si>
    <t>Mercredi 17 juin, japonais "écoute et oral", épreuve orale en ligne, de 9h à 18h. Yasui et Kawai</t>
  </si>
  <si>
    <t>LLA1J3N</t>
  </si>
  <si>
    <t>Introduction à la civilisation japonaise</t>
  </si>
  <si>
    <t>LOL1J5B3</t>
  </si>
  <si>
    <t>Renforcement langue japonaise S1</t>
  </si>
  <si>
    <t>LLA1J5N1</t>
  </si>
  <si>
    <t>Renforcement langue japonaise 1</t>
  </si>
  <si>
    <t>HENNINGER Aline</t>
  </si>
  <si>
    <t>LLA1J5N2</t>
  </si>
  <si>
    <t>Renforcement langue japonaise 2</t>
  </si>
  <si>
    <t>LOLA1Lxx</t>
  </si>
  <si>
    <t>LLA1LL04</t>
  </si>
  <si>
    <t>SEMESTRE 1  : PORTAIL 4 : LANGUES ANGLAIS/CHINOIS</t>
  </si>
  <si>
    <t>LXL1JCHI</t>
  </si>
  <si>
    <t>LLA1J1X</t>
  </si>
  <si>
    <t>Pratique et structure de la langue B : Chinois S1</t>
  </si>
  <si>
    <t>LLA1J1X1</t>
  </si>
  <si>
    <t>Grammaire chinoise S1</t>
  </si>
  <si>
    <t>LXL1J3D1</t>
  </si>
  <si>
    <t>A partir du lundi 15 juin, DM, à déposer sur CELENE au plus tard mercredi le 17 juin à 23H59. X. LUO</t>
  </si>
  <si>
    <t>LLA1J1X2</t>
  </si>
  <si>
    <t>Lexique chinois S1</t>
  </si>
  <si>
    <t>LXL1J3D2</t>
  </si>
  <si>
    <t xml:space="preserve">A partir du jeudi 18, DM, à déposer sur CELENE au plus tard vendredi 19 à 23H59 . GILETSUN </t>
  </si>
  <si>
    <t>LLA1J1X3</t>
  </si>
  <si>
    <t>Expression et compréhension orales Chinois S1 (libellé court = Ecoute et oral Chinois S1)</t>
  </si>
  <si>
    <t>LXL1J4D1</t>
  </si>
  <si>
    <t>A partir du mardi 16 juin,  DM, à déposer sur CELENE au plus tard jeudi le 18 juin à 23H59. X. LUO</t>
  </si>
  <si>
    <t>exercice d'écoute</t>
  </si>
  <si>
    <t>LLA1J2X</t>
  </si>
  <si>
    <t>Civilisation chinoise  S1</t>
  </si>
  <si>
    <t>LXL1J5B3</t>
  </si>
  <si>
    <t xml:space="preserve">A partir du lundi 15 Juin,  DM à déposer sur CELENE   au plus tard le Mardi 23 Juin à 23H59  à X.LUO </t>
  </si>
  <si>
    <t>LLA1J3X</t>
  </si>
  <si>
    <t>Renforcement langue chinoise S1</t>
  </si>
  <si>
    <t>LLA1J3X1</t>
  </si>
  <si>
    <t>Renforcement phonétique Chinois S1</t>
  </si>
  <si>
    <t>A partir du mercredi 17/06, DM, à déposer sur CELENE au plus tard vendredi le 19 à 23H59. X. LUO</t>
  </si>
  <si>
    <t>LLA1J3X2</t>
  </si>
  <si>
    <t>Renforcement écriture Chinois S1</t>
  </si>
  <si>
    <t>A partir du 15 juin, à renvoyer à toussaintwangdan@gmail.com au plus tard le 16 juin à 23h00 D.TOUSSAINT</t>
  </si>
  <si>
    <t>LCLA2L01</t>
  </si>
  <si>
    <t>LLA2LL</t>
  </si>
  <si>
    <t>Semestre 2  - PORTAIL 4 : LANGUES (LLCER - LEA)</t>
  </si>
  <si>
    <t>LOL2BBB
LOL2CC
LOL2JALL
LOL2JESP
LOL2JJAP</t>
  </si>
  <si>
    <t>Semestre 2  - PORTAIL 4 : LANGUES (LLCER - LEA) / MAJEURE LLCER</t>
  </si>
  <si>
    <t>LLA2G90</t>
  </si>
  <si>
    <t>Grammaire et expression françaises (CM en non présentiel)</t>
  </si>
  <si>
    <t>LOL2B60
LOL2C42</t>
  </si>
  <si>
    <t>Portails 2 (SDl-LEA majeure LEA) et 4 (LLCER-LEA)</t>
  </si>
  <si>
    <t>TESSON-MARTEAU Sonia</t>
  </si>
  <si>
    <t>CT/écrit à distance en temps limité</t>
  </si>
  <si>
    <t>À partir du 25 juin et jusqu'au mercredi 01 juillet : sujet de Grammaire et expression françaises déposé sur CELENE ; le rendu de devoir se fera également sur CELENE uniquement (Sonia TESSON).</t>
  </si>
  <si>
    <t>LOLA2L01</t>
  </si>
  <si>
    <t>LLA2LL01</t>
  </si>
  <si>
    <t>Semestre 2  - PORTAIL 4 : LANGUES (LLCER - LEA) / MAJEURE LLCER ANGLAIS</t>
  </si>
  <si>
    <t>LOL2BBB</t>
  </si>
  <si>
    <t>LOLA2L06</t>
  </si>
  <si>
    <t>LLA2B10</t>
  </si>
  <si>
    <t>Pratique et structure de la langue Anglais S2</t>
  </si>
  <si>
    <t>LLA2B1A</t>
  </si>
  <si>
    <t>Phonétique Anglais S2</t>
  </si>
  <si>
    <t>LOL2B1C ?</t>
  </si>
  <si>
    <t>CT/écrit à distance/1h</t>
  </si>
  <si>
    <t>DM temps libre 26/06-30/06; sujet déposé sue Célène 26/06 9h et envoi des copies par e-mail jusqu'au 30/06 23h</t>
  </si>
  <si>
    <t>LLA2B1B</t>
  </si>
  <si>
    <t>Compréhension et expression orales Anglais S2 (groupe de 25)</t>
  </si>
  <si>
    <t xml:space="preserve">LOL2B1C 
et/ou
LOL2B1D
LOL2J2B
</t>
  </si>
  <si>
    <t>CT/enregistrement vidéo à distance/temps libre</t>
  </si>
  <si>
    <t>DM temps libre 22/06-25/06; envoi du sujet et remise des copies par mail</t>
  </si>
  <si>
    <t>LLA2B1C</t>
  </si>
  <si>
    <t>Expression écrite Anglais S2</t>
  </si>
  <si>
    <t>LOL2B2C</t>
  </si>
  <si>
    <t>DUBOIS Florent</t>
  </si>
  <si>
    <t>LLA2B1D</t>
  </si>
  <si>
    <t>Linguistique Anglais S2</t>
  </si>
  <si>
    <t>LOL2B2D</t>
  </si>
  <si>
    <t>CT/écrit à distance/1h30</t>
  </si>
  <si>
    <t>DM temps libre 26/06-30/06; sujet déposé sue Célène 26/06 14h et envoi des copies par e-mail jusqu'au 30/06 23h</t>
  </si>
  <si>
    <t>LLA2B1E</t>
  </si>
  <si>
    <t>Grammaire et traduction  Anglais S2</t>
  </si>
  <si>
    <t>LOL2B2A</t>
  </si>
  <si>
    <t>CT/écrit à distance/Temps libre</t>
  </si>
  <si>
    <t>DM temps limité 29/06 10h30-12h; envoi du sujet par mail 10h30 et remise des copies par mail 12h à agnes.scaillet@univ-orleans.fr OU agnes.scaillet@wanadoo.fr</t>
  </si>
  <si>
    <t>LLA2B20</t>
  </si>
  <si>
    <t>Lecture et analyse littéraire Anglais S2</t>
  </si>
  <si>
    <t>LOL2B3A</t>
  </si>
  <si>
    <t>DM temps libre 15/06-19/06; écrit commun à 1B4A2; sujet déposé sur célène 15/06 et remise des copies par mail à samantha.frenee@univ-orleans.fr</t>
  </si>
  <si>
    <t>LLA2B3D</t>
  </si>
  <si>
    <t>Introduction à la société et aux institutions britanniques</t>
  </si>
  <si>
    <t>LOL2B3B</t>
  </si>
  <si>
    <t>DM temps libre 23/06-28/06; dépôt du sujet sur célène le 23/06 8h et remise des DM-PDF le 28/06 au plus tard</t>
  </si>
  <si>
    <t>LLA2B3E</t>
  </si>
  <si>
    <t>Introduction à la société et aux institutions des Etats-Unis</t>
  </si>
  <si>
    <t>TABUTEAU Eric</t>
  </si>
  <si>
    <t>DM temps libre; dépôt du sujet sur Célène 25/06 à 9h et remise des DM-PDF sur célène jusqu'au 03/07 20h</t>
  </si>
  <si>
    <t>LLA2B4A</t>
  </si>
  <si>
    <t>Traduction journalistique Anglais S2</t>
  </si>
  <si>
    <t>LOL2B2B</t>
  </si>
  <si>
    <t>CT/écrit à distance/3h</t>
  </si>
  <si>
    <t>DM temps limité 26/06; envoi du sujet et consignes par e-mail 26/06 à 10h; remise des copies par e-mail 26/06 14h</t>
  </si>
  <si>
    <t>LLA2B3A</t>
  </si>
  <si>
    <t>Les grandes étapes du monde contemporain Anglais S2</t>
  </si>
  <si>
    <t>LOL2J5A</t>
  </si>
  <si>
    <t>CT/écrit à distance/2h</t>
  </si>
  <si>
    <t>DM temps limité 30/06 9h-12h; dépôt du sujet 9h et remise des DM/PDF 12h au plus tard</t>
  </si>
  <si>
    <t>LLA2B3F1</t>
  </si>
  <si>
    <t>Lecture de films contemporains Anglais S2</t>
  </si>
  <si>
    <t>DM temps limité 26/06 11h-15h. Envoi des sujets par mail 11h et remise des copies par mail 16h à agnes.scaillet@univ-orleans.fr OU agnes.scaillet@wanadoo.fr</t>
  </si>
  <si>
    <t>LOLA2L08</t>
  </si>
  <si>
    <t>LLA2B40</t>
  </si>
  <si>
    <t>Cultures populaires anglophones S2</t>
  </si>
  <si>
    <t>Choix Langue B S2 (1 UE parmi 3)</t>
  </si>
  <si>
    <t>1 UE 2 ECTS</t>
  </si>
  <si>
    <t>Jeudi 2 juillet, entretien de 10 minutes par Skype ou Whatsapp de 9h à 18h, écrire à david_arbulu@hotmail.com pour déterminer le sujet, l'heure de passage et le choix du support. David Arbulu</t>
  </si>
  <si>
    <t>LCLA2L02</t>
  </si>
  <si>
    <t>LLA2L21</t>
  </si>
  <si>
    <t>Choix Civilisation langue B S2</t>
  </si>
  <si>
    <t>Semestre 2  - LANGUES (LLCER - LEA) (4) - Choix LLCER anglais</t>
  </si>
  <si>
    <t>LOLA2L02</t>
  </si>
  <si>
    <t>LLA2LL02</t>
  </si>
  <si>
    <t>Semestre 2  - PORTAIL 4 : LANGUES (LLCER - LEA) / MAJEURE LLCER ESPAGNOL</t>
  </si>
  <si>
    <t>LOL2CC</t>
  </si>
  <si>
    <t>LOLA2C01</t>
  </si>
  <si>
    <t>LLA2C10</t>
  </si>
  <si>
    <t>Pratique et structure de la langue Espagnol S2</t>
  </si>
  <si>
    <t>LLA2C1A</t>
  </si>
  <si>
    <t>Grammaire espagnole S2</t>
  </si>
  <si>
    <t>LOL2B8B
LOL2G8C
LOL2C1E</t>
  </si>
  <si>
    <t>100% CC / écrit à distance / 2h</t>
  </si>
  <si>
    <t>100% CT / écrit à distance / 2h</t>
  </si>
  <si>
    <t>LLA2C1B</t>
  </si>
  <si>
    <t>Compréhension et expression orales Espagnol S2 (groupe de 25)</t>
  </si>
  <si>
    <t>LOL2C1D
LOL2J4B2</t>
  </si>
  <si>
    <t>LLA2C1C</t>
  </si>
  <si>
    <t>Thème Espagnol S2</t>
  </si>
  <si>
    <t>LOL2C1G</t>
  </si>
  <si>
    <t>100% CC / écrit à distance / 1h30</t>
  </si>
  <si>
    <t>100% CT / écrit à distance / 1h30</t>
  </si>
  <si>
    <t>LLA2C1D</t>
  </si>
  <si>
    <t>Version Espagnol S2</t>
  </si>
  <si>
    <t>LOL2C1F</t>
  </si>
  <si>
    <t>100% CC 
selon gpe : écrit à distance /1h30 ou devoir maison</t>
  </si>
  <si>
    <t>LOLA2C02</t>
  </si>
  <si>
    <t>LLA2C20</t>
  </si>
  <si>
    <t>Littérature hispanique S2</t>
  </si>
  <si>
    <t>LLA2C2A</t>
  </si>
  <si>
    <t>Littérature espagnole S2</t>
  </si>
  <si>
    <t>LOL2BC2
LOL2CC2
LOL2JC2</t>
  </si>
  <si>
    <t>100% CC DEVOIR MAISON</t>
  </si>
  <si>
    <t>LLA2C2B</t>
  </si>
  <si>
    <t>Littérature hispano-américaine S2</t>
  </si>
  <si>
    <t>50% CC Devoir maison
50% CT / écrit à distance / 1h30</t>
  </si>
  <si>
    <t>LOLA2C03</t>
  </si>
  <si>
    <t>LLA2C30</t>
  </si>
  <si>
    <t>Civilisation hispanique S2</t>
  </si>
  <si>
    <t>LLA2C3A</t>
  </si>
  <si>
    <t>Introduction à la civilisation espagnole S2</t>
  </si>
  <si>
    <t>LOL2C30
LOL2J5B2</t>
  </si>
  <si>
    <t>Jeudi 25 juin, DM déposé sur Célène le jour-même et à rendre pour le 1 juillet sur Célène</t>
  </si>
  <si>
    <t>LLA2C3B</t>
  </si>
  <si>
    <t>Civilisation latino-américaine S2</t>
  </si>
  <si>
    <t>LOL2BC1
LOL2CC1
LOL2JC1</t>
  </si>
  <si>
    <t>100% CC / écrit à distance / 3h00</t>
  </si>
  <si>
    <t>100% CT / écrit à distance / 3h00</t>
  </si>
  <si>
    <t>ECTS MULTI</t>
  </si>
  <si>
    <t>LLA2C41</t>
  </si>
  <si>
    <t>Initiation à l'étude de l'image Espagnol S2</t>
  </si>
  <si>
    <t>100% CC DEVOIR MAISON + ORAL A DISTANCE</t>
  </si>
  <si>
    <t>LCLA2LA3</t>
  </si>
  <si>
    <t>LLA2LAN3</t>
  </si>
  <si>
    <t>LCLA2L03</t>
  </si>
  <si>
    <t>LLA2L20</t>
  </si>
  <si>
    <t>Choix Civilisation Langue B S2</t>
  </si>
  <si>
    <t>Semestre 2  - LANGUES (LLCER - LEA) (4) - Choix LLCER espagnol</t>
  </si>
  <si>
    <t>Semestre 2  - PORTAIL 4 : LANGUES (LLCER - LEA) / MAJEURE LEA</t>
  </si>
  <si>
    <t>LOLA2L09</t>
  </si>
  <si>
    <t>LLA2J10</t>
  </si>
  <si>
    <t>Grammaire et traduction Anglais S2</t>
  </si>
  <si>
    <t>LOL2J11</t>
  </si>
  <si>
    <t>LLA2J1A</t>
  </si>
  <si>
    <t>Grammaire et expression écrite Anglais S2 LEA</t>
  </si>
  <si>
    <t>LOL2J1C</t>
  </si>
  <si>
    <t>vendredi 26 juin, DM (E. Sotteau) déposé sur CELENE et à rendre pour le 03/07 par mail</t>
  </si>
  <si>
    <t>LLA2J1B</t>
  </si>
  <si>
    <t>Traduction Anglais S2 LEA</t>
  </si>
  <si>
    <t>LOL2J1D</t>
  </si>
  <si>
    <t>vendredi 26 juin,  (E. Sotteau) déposé sur CELENE et à rendre pour le 03/07 par mail</t>
  </si>
  <si>
    <t>à aligner avec LLCE (100 % CT devoir maison)</t>
  </si>
  <si>
    <t>LOLA2L12</t>
  </si>
  <si>
    <t>LLA2J60</t>
  </si>
  <si>
    <t>Matières d'application S2</t>
  </si>
  <si>
    <t>LLA2J6A</t>
  </si>
  <si>
    <t>Introduction au management</t>
  </si>
  <si>
    <t>LOL2BJ2
LOL2CJ2
LOL2JJ2
LOL2JAA3</t>
  </si>
  <si>
    <t>LEFEVRES Laurence</t>
  </si>
  <si>
    <t>06</t>
  </si>
  <si>
    <t>Vendredi 26 juin , QCM, 9h-10 h sur la plateforme evalbox, (Laurence Lefevres)</t>
  </si>
  <si>
    <t>LLA2J6B</t>
  </si>
  <si>
    <t>Introduction à l'économie générale</t>
  </si>
  <si>
    <t>ROBERT Christine</t>
  </si>
  <si>
    <t>05</t>
  </si>
  <si>
    <t>26/06/20   - QCM en temps limité sur CELENE 10h30-11h45, I. NOËL</t>
  </si>
  <si>
    <t>LOLA2L03</t>
  </si>
  <si>
    <t>LLA2LL03</t>
  </si>
  <si>
    <t>Semestre 2  - PORTAIL 4 : LANGUES (LLCER - LEA) / MAJEURE LEA ANGLAIS/ALLEMAND</t>
  </si>
  <si>
    <t>LOLA2L04</t>
  </si>
  <si>
    <t>LLA2LL04</t>
  </si>
  <si>
    <t>Semestre 2  - PORTAIL 4 : LANGUES (LLCER - LEA) / MAJEURE LEA ANGLAIS/ESPAGNOL</t>
  </si>
  <si>
    <t>LOLA2L13</t>
  </si>
  <si>
    <t>LLA2J3C</t>
  </si>
  <si>
    <t>Grammaire et traduction Langue B : Espagnol S2</t>
  </si>
  <si>
    <t>LOL2J3BB</t>
  </si>
  <si>
    <t>LLA2J3C1</t>
  </si>
  <si>
    <t>LOL2J3B3</t>
  </si>
  <si>
    <t>2J4C Jeudi 25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t>
  </si>
  <si>
    <t>LLA2J3C2</t>
  </si>
  <si>
    <t>Traduction Espagnol S2</t>
  </si>
  <si>
    <t>LOL2J3B2</t>
  </si>
  <si>
    <t>LOLA2L14</t>
  </si>
  <si>
    <t>LLA2J4C</t>
  </si>
  <si>
    <t>Expression écrite et orale Langue B : Espagnol S2</t>
  </si>
  <si>
    <t>LOL2J4BB</t>
  </si>
  <si>
    <t>LLA2J4C2</t>
  </si>
  <si>
    <t>Expression écrite Espagnol S2</t>
  </si>
  <si>
    <t>LOL2J4B3</t>
  </si>
  <si>
    <t>100 % CT Devoir maison</t>
  </si>
  <si>
    <t>Jeudi 25 juin, , DM déposé sur Célène le jour-même et à rendre pour le 1 juillet sur Célène.</t>
  </si>
  <si>
    <t>LOLA2L05</t>
  </si>
  <si>
    <t>LLA2LL05</t>
  </si>
  <si>
    <t>Semestre 2  - PORTAIL 4 : LANGUES (LLCER - LEA) / MAJEURE LEA ANGLAIS/JAPONAIS</t>
  </si>
  <si>
    <t>LOL2JJAP</t>
  </si>
  <si>
    <t>LOLA2L15</t>
  </si>
  <si>
    <t>LLA2J3N</t>
  </si>
  <si>
    <t>Grammaire et lexique Japonais S2</t>
  </si>
  <si>
    <t>LOL2J3CC</t>
  </si>
  <si>
    <t>LLA2J3N1</t>
  </si>
  <si>
    <t>Grammaire japonaise S2</t>
  </si>
  <si>
    <t>LOL2J3C3</t>
  </si>
  <si>
    <t>Jeudi 25 juin,"grammaire japonaise", "lexique et kanji", "renforcement japonais 3", "civilisation japonaise".  Epreuve unique à distance en temps limité (4 épreuves de 30 minutes), de 14h à 16h (F. Durringer, C. Kawai, M. Shimosakai)</t>
  </si>
  <si>
    <t>LLA2J3N2</t>
  </si>
  <si>
    <t>Lexique et Kanji Japonais S2</t>
  </si>
  <si>
    <t>LOL2J3C2</t>
  </si>
  <si>
    <t>KAWAÏ Chieko</t>
  </si>
  <si>
    <t>50% CC + 50% CT
CT = Ecrit à distance en temps limité</t>
  </si>
  <si>
    <t>LLA2J4N</t>
  </si>
  <si>
    <t>Compréhension et expression orales Japonais S2</t>
  </si>
  <si>
    <t>LOL2J4C2</t>
  </si>
  <si>
    <t>CT / Oral à distance</t>
  </si>
  <si>
    <t>Mercredi 01 juillet,  épreuve orale en ligne, de 9h à 18h. Yasui et Kawai</t>
  </si>
  <si>
    <t>LLA2J5N</t>
  </si>
  <si>
    <t>Civilisation japonaise S2</t>
  </si>
  <si>
    <t>LOL2J5B3</t>
  </si>
  <si>
    <t>SHIMOSAKAÏ Mayumi</t>
  </si>
  <si>
    <t>Renforcement langue japonaise S2</t>
  </si>
  <si>
    <t>LLA2J6N</t>
  </si>
  <si>
    <t>Renforcement langue japonaise 3</t>
  </si>
  <si>
    <t>LOLA2Lxx</t>
  </si>
  <si>
    <t>LLA2LLxx</t>
  </si>
  <si>
    <t>Semestre 2  - PORTAIL 4 : LANGUES (LLCER - LEA) / MAJEURE LEA ANGLAIS/CHINOIS (rentrée 2019)</t>
  </si>
  <si>
    <t>LOLA2JX</t>
  </si>
  <si>
    <t>LLA2J3X</t>
  </si>
  <si>
    <t>Grammaire et lexique Chinois S2</t>
  </si>
  <si>
    <t>LLA2J3X1</t>
  </si>
  <si>
    <t>Grammaire chinoise S2</t>
  </si>
  <si>
    <t>LXL2J3D3</t>
  </si>
  <si>
    <t>pas de RSE</t>
  </si>
  <si>
    <t>A partir du mardi 30 juin, DM à déposer sur CELENE au plus tard jeudi le 2 juillet à 23H59. X. LUO et X. SUN</t>
  </si>
  <si>
    <t>LLA2J3X2</t>
  </si>
  <si>
    <t>Lexique Chinois S2</t>
  </si>
  <si>
    <t>LXL2J3D2</t>
  </si>
  <si>
    <t>A partir du mercredi 01 juillet,  DM à déposer sur CELENE au plus tard jeudi 02 juillet à 23H59. GILETSUN</t>
  </si>
  <si>
    <t>LLA2J3X3</t>
  </si>
  <si>
    <t>Renforcement langue chinoise 3</t>
  </si>
  <si>
    <t xml:space="preserve">A partir du mercredi 01 juillet, DM à déposer sur CELENE au plus tard vendredi 03 juillet à 23H59. GILETSUN </t>
  </si>
  <si>
    <t>LLA2J4X</t>
  </si>
  <si>
    <t>Expression et compréhension orales Chinois S1 (libellé court = Ecoute et oral)</t>
  </si>
  <si>
    <t>LXL2J4D2</t>
  </si>
  <si>
    <t>100 % CT à distance</t>
  </si>
  <si>
    <t>A partir du lundi 29 juin,  DM à déposer sur CELENE au plus tard mercredi le 1 juillet à 23H59. X. LUO</t>
  </si>
  <si>
    <t>LLA2J5X</t>
  </si>
  <si>
    <t>Civilisation chinoise S2</t>
  </si>
  <si>
    <t>LXL2J5B3</t>
  </si>
  <si>
    <t xml:space="preserve">A partir du Jeudi 25 Juin, DM, à déposer sur CELENE au plus tard le vendredi 3 juillet  à 23H59 à X.LUO </t>
  </si>
  <si>
    <t>Semestre 2  - LANGUES (LLCER - LEA) (4) - Choix LEA</t>
  </si>
  <si>
    <t>LOLA1GL0</t>
  </si>
  <si>
    <t>LL1Pi5</t>
  </si>
  <si>
    <t>LICENCE 1 LLSH : PORTAIL 5  LETTRES - LLCER (Anglais ou Espagnol)</t>
  </si>
  <si>
    <t>LCLA1GL1</t>
  </si>
  <si>
    <t>LLA1GL</t>
  </si>
  <si>
    <t xml:space="preserve">Semestre 1  PORTAIL 5  LETTRES - LLCER </t>
  </si>
  <si>
    <t>LLA1G5A</t>
  </si>
  <si>
    <r>
      <rPr>
        <sz val="10"/>
        <rFont val="Arial"/>
        <family val="2"/>
        <charset val="1"/>
      </rPr>
      <t xml:space="preserve">Atelier d'écriture créative </t>
    </r>
    <r>
      <rPr>
        <sz val="10"/>
        <color rgb="FFFF0000"/>
        <rFont val="Arial"/>
        <family val="2"/>
        <charset val="1"/>
      </rPr>
      <t>S1</t>
    </r>
  </si>
  <si>
    <t>UE TRONC COMMUN</t>
  </si>
  <si>
    <t>Portails 5 (LETTRES-LLCER) et 6 (HISTOIRE-LETTRES)</t>
  </si>
  <si>
    <t>PORTAIL 5 : CHOIX LANGUE LLCER</t>
  </si>
  <si>
    <t>LOLA1GL1</t>
  </si>
  <si>
    <t>LLA1GL01</t>
  </si>
  <si>
    <t>LLCER  ANGLAIS</t>
  </si>
  <si>
    <t>LOLA1GL2</t>
  </si>
  <si>
    <t>LLA1GL02</t>
  </si>
  <si>
    <t>LLCER  ESPAGNOL</t>
  </si>
  <si>
    <t xml:space="preserve">Civilisation </t>
  </si>
  <si>
    <t>1 UE</t>
  </si>
  <si>
    <t>Semestre 1 Total LETTRES/LLCER (anglais ou espagnol) (5)</t>
  </si>
  <si>
    <t>LCLA2GL1</t>
  </si>
  <si>
    <t>LLA2GL</t>
  </si>
  <si>
    <t>Semestre 2 PORTAIL 5 LETTRES-LLCER (anglais ou espagnol)</t>
  </si>
  <si>
    <t>TRONC COMMUN PORTAIL 5 LETTRES-LLCER</t>
  </si>
  <si>
    <t>Semestre 2 PORTAIL 5 LETTRES-LLCER / MAJEURE LETTRES</t>
  </si>
  <si>
    <t>TRONC COMMUN  MAJEURE LETTRES</t>
  </si>
  <si>
    <t>LLA2H70</t>
  </si>
  <si>
    <t>Introduction aux sciences du langage</t>
  </si>
  <si>
    <t>Portails 5 (LETTRES-LLCER majeure LLCER) et 6 (HISTOIRE-LETTRES majeure LLCER)</t>
  </si>
  <si>
    <t>VERON Laélia</t>
  </si>
  <si>
    <t>07 et 09</t>
  </si>
  <si>
    <t>100% CT DM temps libre. Dépôt des sujets sur CELENE le 15/06/2020 ; retour des copies sur CELENE jusqu'au 24/06/2020.</t>
  </si>
  <si>
    <t>LCLA2LA2</t>
  </si>
  <si>
    <t>LLA2LAN2</t>
  </si>
  <si>
    <t>CHOIX LANGUE : ANGLAIS ou ESPAGNOL</t>
  </si>
  <si>
    <t>LOLA2GL1</t>
  </si>
  <si>
    <t>LLA2GL01</t>
  </si>
  <si>
    <t>Semestre 2 PORTAIL 5 LETTRES-LLCER / MAJEURE LETTRES + ANGLAIS</t>
  </si>
  <si>
    <t>LOLA2GL3</t>
  </si>
  <si>
    <t>LLA2GL03</t>
  </si>
  <si>
    <t>Semestre 2 PORTAIL 5 LETTRES-LLCER / MAJEURE LETTRES + ESPAGNOL</t>
  </si>
  <si>
    <t>Semestre 2 LETTRES/LLCER (anglais ou espagnol) (5) - Choix Lettres - portail 5</t>
  </si>
  <si>
    <t xml:space="preserve">Semestre 2 PORTAIL 5 LETTRES-LLCER / MAJEURE LLCER </t>
  </si>
  <si>
    <t>LOLA2GL2</t>
  </si>
  <si>
    <t>LLA2GL02</t>
  </si>
  <si>
    <t>Semestre 2 PORTAIL 5 LETTRES-LLCER / MAJEURE LLCER ANGLAIS</t>
  </si>
  <si>
    <t>Semestre 2 LETTRES/LLCER (anglais ou espagnol) (5) - Choix LLCER Anglais  - portail 5</t>
  </si>
  <si>
    <t>LOLA2GL4</t>
  </si>
  <si>
    <t>LLA2GL04</t>
  </si>
  <si>
    <t>Semestre 2 PORTAIL 5 LETTRES-LLCER / MAJEURE LLCER ESPAGNOL</t>
  </si>
  <si>
    <t>LOLA2C04</t>
  </si>
  <si>
    <t>LLA2C31</t>
  </si>
  <si>
    <t>Civilisation et culture hispaniques S2</t>
  </si>
  <si>
    <r>
      <t>LOLA2C0</t>
    </r>
    <r>
      <rPr>
        <b/>
        <sz val="10"/>
        <color rgb="FFFF0000"/>
        <rFont val="Arial"/>
        <family val="2"/>
        <charset val="1"/>
      </rPr>
      <t>5</t>
    </r>
  </si>
  <si>
    <r>
      <t>LLA2C2</t>
    </r>
    <r>
      <rPr>
        <b/>
        <sz val="10"/>
        <color rgb="FFFF0000"/>
        <rFont val="Arial"/>
        <family val="2"/>
        <charset val="1"/>
      </rPr>
      <t>1</t>
    </r>
  </si>
  <si>
    <r>
      <rPr>
        <b/>
        <sz val="10"/>
        <color rgb="FFFF0000"/>
        <rFont val="Arial"/>
        <family val="2"/>
        <charset val="1"/>
      </rPr>
      <t>Culture</t>
    </r>
    <r>
      <rPr>
        <b/>
        <sz val="10"/>
        <rFont val="Arial"/>
        <family val="2"/>
        <charset val="1"/>
      </rPr>
      <t xml:space="preserve"> hispanique S2</t>
    </r>
  </si>
  <si>
    <t>Semestre 2 LETTRES/LLCER (anglais ou espagnol) (5) - Choix LLCER Espagnol  - portail 5</t>
  </si>
  <si>
    <t>LOLA1EG0</t>
  </si>
  <si>
    <t>LL1Pi6</t>
  </si>
  <si>
    <t>LICENCE 1 LLSH : PORTAIL 6 HISTOIRE-LETTRES</t>
  </si>
  <si>
    <t>LOLA1EG1</t>
  </si>
  <si>
    <t>LLA1EG</t>
  </si>
  <si>
    <t>Semestre 1  PORTAIL 6 HISTOIRE-LETTRES</t>
  </si>
  <si>
    <t xml:space="preserve"> LOL1EE2
LOL1GGG</t>
  </si>
  <si>
    <t>LCLA1EG2</t>
  </si>
  <si>
    <t>LLA1G50</t>
  </si>
  <si>
    <t>Choix Atelier d'écriture S1</t>
  </si>
  <si>
    <t>LLA1E70</t>
  </si>
  <si>
    <t>Atelier d'écriture universitaire S1</t>
  </si>
  <si>
    <t>LOL1D80
LOL1E60
LOL1E61</t>
  </si>
  <si>
    <t>Portails 5 (LETTRES-LLCER), 6 (HISTOIRE-LETTRES) et 7 (HISTOIRE-GEOGRAPHIE)</t>
  </si>
  <si>
    <t>HISTOIRE</t>
  </si>
  <si>
    <t>MOREL Virginie</t>
  </si>
  <si>
    <t>100% CT Devoir maison sans temps  limite. Les échanges (sujet et copies) se feront par mail.</t>
  </si>
  <si>
    <t>LLA1E20</t>
  </si>
  <si>
    <t>Approches de l'histoire ancienne</t>
  </si>
  <si>
    <t>LOL1E12</t>
  </si>
  <si>
    <t>Portails 6 (HISTOIRE-LETTRES) et 8 (HISTOIRE-DROIT = CM uniquement)</t>
  </si>
  <si>
    <t>HAUSHALTER Marie (Contact étudiant)
CASTAGNEZ Noëlline (Responsable)</t>
  </si>
  <si>
    <t>21</t>
  </si>
  <si>
    <t>4h00</t>
  </si>
  <si>
    <t>100% CT= DM devoir maison 
dépôt sujet sur CELENE le 15/06/2020
restitution avant le 23/06/2020</t>
  </si>
  <si>
    <t>LLA1E50</t>
  </si>
  <si>
    <t>Initiation à l'histoire moderne</t>
  </si>
  <si>
    <t>LOL1E22</t>
  </si>
  <si>
    <t>LANOE Catherine</t>
  </si>
  <si>
    <t>22</t>
  </si>
  <si>
    <t>100% CT= DM sans durée, dépôt copie sur Celene au format PDF Compilatio, max 5 pages".  
dépôt sujet sur CELENE le 15/06/2020
restitution avant le 23/06/2020</t>
  </si>
  <si>
    <t>LLA1E60</t>
  </si>
  <si>
    <t>Méthodologie du travail universitaire en Histoire</t>
  </si>
  <si>
    <t>DOL1DH14
LOL1D40
LOL1DH24
LOL1E31</t>
  </si>
  <si>
    <t>Portails 6 (HISTOIRE-LETTRES), 7 (HISTOIRE-GEOGRAPHIE) et 8 (HISTOIRE-DROIT) et DEG</t>
  </si>
  <si>
    <t>SPERONI Christophe</t>
  </si>
  <si>
    <t>21 et 22</t>
  </si>
  <si>
    <t>Semestre 1 Total PORTAIL HISTOIRE - LETTRES (6)</t>
  </si>
  <si>
    <t>LCLA2EG1</t>
  </si>
  <si>
    <t>LLA2EG</t>
  </si>
  <si>
    <t>Semestre 2  PORTAIL 6 HISTOIRE-LETTRES</t>
  </si>
  <si>
    <t xml:space="preserve"> LOL2EE1
LOL2GG</t>
  </si>
  <si>
    <t>TRONC COMMUN PORTAIL 6 HISTOIRE-LETTRES</t>
  </si>
  <si>
    <t>LLA2G2A</t>
  </si>
  <si>
    <t>Histoire et littérature au lieu de Littérature et histoire</t>
  </si>
  <si>
    <r>
      <rPr>
        <strike/>
        <sz val="10"/>
        <color rgb="FFFF0000"/>
        <rFont val="Arial"/>
        <family val="2"/>
        <charset val="1"/>
      </rPr>
      <t xml:space="preserve">Portails 3 (SDL-LETTRES majeure Lettres), 5 (LETTRES-LLCER majeure Lettres ) et </t>
    </r>
    <r>
      <rPr>
        <sz val="10"/>
        <rFont val="Arial"/>
        <family val="2"/>
        <charset val="1"/>
      </rPr>
      <t>6 (HISTOIRE-LETTRES)</t>
    </r>
  </si>
  <si>
    <t>BONORD Aude
LEGOY Corinne</t>
  </si>
  <si>
    <t>09 et 22</t>
  </si>
  <si>
    <t>LLA2E10</t>
  </si>
  <si>
    <t>Approches de l'histoire médiévale</t>
  </si>
  <si>
    <t>DOL2DH13
LOL2DH23
LOL2E10</t>
  </si>
  <si>
    <t>SENSEBY Chantal</t>
  </si>
  <si>
    <t>100% CC = épreuve en ligne en temps limité
le 28/04/2020 - 4h00</t>
  </si>
  <si>
    <t>100% CT = épreuve en ligne en temps limité
le 28/04/2020 - 4h00</t>
  </si>
  <si>
    <t>dernier CC=4h00</t>
  </si>
  <si>
    <t>100% CT = épreuve en ligne en temps limité
le 26/06/2020 - 8h30 à 12h30</t>
  </si>
  <si>
    <t>LOLA2EG2</t>
  </si>
  <si>
    <t>LLA2EG02</t>
  </si>
  <si>
    <t>Semestre 2 PORTAIL  6 HISTOIRE-LETTRES / MAJEURE LETTRES</t>
  </si>
  <si>
    <t>LOLA2EG1</t>
  </si>
  <si>
    <t>LLA2EG01</t>
  </si>
  <si>
    <t>Semestre 2 PORTAIL 6 HISTOIRE - LETTRES / MAJEURE HISTOIRE</t>
  </si>
  <si>
    <t>LOL2EE</t>
  </si>
  <si>
    <t>LLA2E20</t>
  </si>
  <si>
    <t>Approche de l'histoire contemporaine</t>
  </si>
  <si>
    <t>LOL2E21</t>
  </si>
  <si>
    <t>Portails 6 (HISTOIRE-LETTRES), 7 (HISTOIRE-GEOGRAPHIE) et 8 (HISTOIRE-DROIT = CM uniquement)</t>
  </si>
  <si>
    <t>LEGOY Corinne</t>
  </si>
  <si>
    <t>100% CC= DM devoir maison
dépôt sujet sur CELENE le 27/04/2020
restitution avant le 06/05/2020</t>
  </si>
  <si>
    <t>100% CT = DM devoir maison
dépôt sujet sur CELENE le 27/04/2020
restitution avant le 06/05/2020</t>
  </si>
  <si>
    <t>100% CT= DM devoir maison
dépôt sujet sur CELENE le 25/06/2020
restitution avant le 03/07/2020</t>
  </si>
  <si>
    <t>LLA2E30</t>
  </si>
  <si>
    <t>Fondamentaux de l'histoire des religions 1</t>
  </si>
  <si>
    <t>DOL2DH31
LOL2DH25
LOL2E31</t>
  </si>
  <si>
    <t>RENOUX Christian</t>
  </si>
  <si>
    <t>dernier CC=3h00</t>
  </si>
  <si>
    <t>LLA2E40</t>
  </si>
  <si>
    <t>Atelier d'histoire moderne</t>
  </si>
  <si>
    <t>LOL2E6D</t>
  </si>
  <si>
    <t>LANOË Catherine</t>
  </si>
  <si>
    <t>100% CC = DM devoir maison
dépôt sujet sur CELENE le 04/05/2020
restitution avant le 15/05/2020</t>
  </si>
  <si>
    <t>100% CT = DM devoir maison
dépôt sujet sur CELENE le 04/05/2020
restitution avant le 15/05/2020</t>
  </si>
  <si>
    <t>LLA2E50</t>
  </si>
  <si>
    <t>Introduction aux Sciences Humaines et Sociales</t>
  </si>
  <si>
    <t>Portails 6 (HISTOIRE-LETTRES) et 7 (HISTOIRE-GEOGRAPHIE)</t>
  </si>
  <si>
    <t>00 ?</t>
  </si>
  <si>
    <t>LOLA1ED0</t>
  </si>
  <si>
    <t>LL1Pi7</t>
  </si>
  <si>
    <t>LICENCE 1 LLSH : PORTAIL 7 HISTOIRE-GEOGRAPHIE</t>
  </si>
  <si>
    <t>LOLA1ED1</t>
  </si>
  <si>
    <t>LLA1ED</t>
  </si>
  <si>
    <t>Semestre 1  PORTAIL 7 HISTOIRE-GEOGRAPHIE</t>
  </si>
  <si>
    <t xml:space="preserve"> LOL1DD
LOL1EE2</t>
  </si>
  <si>
    <t>LLA1E10</t>
  </si>
  <si>
    <t>Approches de l’histoire moderne</t>
  </si>
  <si>
    <t>DOL1DH13
LOL1DH23
LOL1E22</t>
  </si>
  <si>
    <t>Portails 7 (HISTOIRE-GEOGRAPHIE) et 8 (HISTOIRE-DROIT) et DEG</t>
  </si>
  <si>
    <t>BRETECHE Marion</t>
  </si>
  <si>
    <t>LLA1E30</t>
  </si>
  <si>
    <t>Initiation à l’histoire ancienne</t>
  </si>
  <si>
    <t>CASTAGNEZ Noëlline</t>
  </si>
  <si>
    <t>LLA1D10</t>
  </si>
  <si>
    <t>Introduction à la géographie humaine</t>
  </si>
  <si>
    <t>LOL1D11</t>
  </si>
  <si>
    <t>GEO</t>
  </si>
  <si>
    <t>ROMERO-JUCHET Christine</t>
  </si>
  <si>
    <t>23</t>
  </si>
  <si>
    <t>Ecrit</t>
  </si>
  <si>
    <t>1 DM - envoi PDF par mail - 3 jours pour composer</t>
  </si>
  <si>
    <t>LLA1D20</t>
  </si>
  <si>
    <t>Méthodes de la géographie</t>
  </si>
  <si>
    <t>LOL1D21</t>
  </si>
  <si>
    <t>GUERIT Franck</t>
  </si>
  <si>
    <t>3 CC X 1/3</t>
  </si>
  <si>
    <t>CCI</t>
  </si>
  <si>
    <t>LLA1D30</t>
  </si>
  <si>
    <t>Climat, océan, changement climatique</t>
  </si>
  <si>
    <t>LOL2D10</t>
  </si>
  <si>
    <t>BARTOUT Pascal</t>
  </si>
  <si>
    <t>LLA1D40</t>
  </si>
  <si>
    <t>Géographie culturelle</t>
  </si>
  <si>
    <t>SAJALOLI Bertrand</t>
  </si>
  <si>
    <t>Semestre 1 Total PORTAIL HISTOIRE - GEOGRAPHIE ET AMENAGEMENT (7)</t>
  </si>
  <si>
    <t>LCLA2ED1</t>
  </si>
  <si>
    <t>LLA2ED</t>
  </si>
  <si>
    <t>Semestre 2  PORTAIL 7 HISTOIRE-GEOGRAPHIE</t>
  </si>
  <si>
    <t xml:space="preserve"> LOL2D
LOL2EE1</t>
  </si>
  <si>
    <t>TRONC COMMUN PORTAIL 7 HISTOIRE-GEOGRAPHIE</t>
  </si>
  <si>
    <t>LLA2D10</t>
  </si>
  <si>
    <t xml:space="preserve"> Géographie régionale de la France</t>
  </si>
  <si>
    <t>LOL3D10</t>
  </si>
  <si>
    <t>GIROIR Guillaume</t>
  </si>
  <si>
    <t>100% CC Ecrit</t>
  </si>
  <si>
    <t>100% CC
DEVOIR MAISON</t>
  </si>
  <si>
    <t>2 CC x 25%
50% CT (partiel)</t>
  </si>
  <si>
    <t>Mixte</t>
  </si>
  <si>
    <t>CT écrit 3h00</t>
  </si>
  <si>
    <t>LOLA2ED2</t>
  </si>
  <si>
    <t>LLA2ED02</t>
  </si>
  <si>
    <t>Semestre 2 PORTAIL 7 HISTOIRE-GEOGRAPHIE / MAJEURE HISTOIRE</t>
  </si>
  <si>
    <t>LLA2E60</t>
  </si>
  <si>
    <t>Atelier d'histoire ancienne</t>
  </si>
  <si>
    <t>LOL2E6C</t>
  </si>
  <si>
    <t>HAUSHALTER Marie (Contact étudiant)
BAUZOU Thomas (Responsable UE)</t>
  </si>
  <si>
    <t>30 au lieu de 24</t>
  </si>
  <si>
    <t>écrit au lieu de écrit et oral</t>
  </si>
  <si>
    <t>LOLA2ED1</t>
  </si>
  <si>
    <t>LLA2ED01</t>
  </si>
  <si>
    <t>Semestre 2 PORTAIL 7 HISTOIRE-GEOGRAPHIE / MAJEURE GEOGRAPHIE</t>
  </si>
  <si>
    <t>LOL2D</t>
  </si>
  <si>
    <t>LLA2D20</t>
  </si>
  <si>
    <t>Le relief de la terre : géomorphologie structurale</t>
  </si>
  <si>
    <t>LOL1D51</t>
  </si>
  <si>
    <t>4</t>
  </si>
  <si>
    <t>TOUCHART Laurent</t>
  </si>
  <si>
    <t>Oral</t>
  </si>
  <si>
    <t>15 min</t>
  </si>
  <si>
    <t>LOLA2D01</t>
  </si>
  <si>
    <t>LLA2D30</t>
  </si>
  <si>
    <t>Populations, dynamiques et enjeux (CM et TD)</t>
  </si>
  <si>
    <t>LOL2D30</t>
  </si>
  <si>
    <t>Portail 7 (HISTOIRE-GEOGRAPHIE majeure Géo) et L2 HISTOIRE parc. MEEF (CM uniquement)</t>
  </si>
  <si>
    <t>MOINEAU Damien</t>
  </si>
  <si>
    <t>19 et 23</t>
  </si>
  <si>
    <t>2 CC x 30% 
40% CT Partiel</t>
  </si>
  <si>
    <t>CT écrit 2h00</t>
  </si>
  <si>
    <t>1 DM - Mise en ligne sur CELENE - 3 jours pour composer</t>
  </si>
  <si>
    <t>LLA2D40</t>
  </si>
  <si>
    <t>Géographie économique</t>
  </si>
  <si>
    <t>LOL2D50</t>
  </si>
  <si>
    <t>LLA2D50</t>
  </si>
  <si>
    <t>Conception cartographique</t>
  </si>
  <si>
    <t>LOL2D60</t>
  </si>
  <si>
    <t>NEDJAÏ Rachid</t>
  </si>
  <si>
    <t>50% CC
50 % TD</t>
  </si>
  <si>
    <t>écrit 2h00</t>
  </si>
  <si>
    <t>Semestre 2 PORTAIL HISTOIRE - GEOGRAPHIE ET AMENAGEMENT (7) - Choix Géographie</t>
  </si>
  <si>
    <t>CODE
ELP</t>
  </si>
  <si>
    <t>LL1Pi8</t>
  </si>
  <si>
    <t>LICENCE 1 LLSH : PORTAIL 8 HISTOIRE-DROIT</t>
  </si>
  <si>
    <t>LOLA1DH1</t>
  </si>
  <si>
    <t>LLA1DH</t>
  </si>
  <si>
    <t>Semestre 1 PORTAIL 8 HISTOIRE-DROIT</t>
  </si>
  <si>
    <t xml:space="preserve"> LOL1DHHH
LOL1EE2</t>
  </si>
  <si>
    <t>DLA1DG10</t>
  </si>
  <si>
    <t xml:space="preserve">Introduction au droit </t>
  </si>
  <si>
    <t>DOL1DH10
LOL1DH17</t>
  </si>
  <si>
    <t>DEG</t>
  </si>
  <si>
    <t>CATTALANO-CLOAREC Garance</t>
  </si>
  <si>
    <t>01</t>
  </si>
  <si>
    <t>Voir MCC DEG</t>
  </si>
  <si>
    <t>DLA1DG11</t>
  </si>
  <si>
    <t>Droit constitutionnel 1</t>
  </si>
  <si>
    <t>DOL1DH11
LOL1DH18</t>
  </si>
  <si>
    <t>LAVAL Pierre-François</t>
  </si>
  <si>
    <t>02</t>
  </si>
  <si>
    <t>LCLA1DH3</t>
  </si>
  <si>
    <t>LLA1DH10</t>
  </si>
  <si>
    <t>Choix UE spécialisation (1  enseignement au choix)</t>
  </si>
  <si>
    <t>1 UE - 2 ECTS</t>
  </si>
  <si>
    <t>DLA1DG14</t>
  </si>
  <si>
    <t xml:space="preserve">Sciences politiques </t>
  </si>
  <si>
    <t>DOL1DH12
LOL1DH12</t>
  </si>
  <si>
    <t>DJAMBI Honorat</t>
  </si>
  <si>
    <t>DLA1DG15</t>
  </si>
  <si>
    <t>Droit civil : les personnes</t>
  </si>
  <si>
    <t>MAUCLAIR Stéphanie</t>
  </si>
  <si>
    <t>LLA1E2A</t>
  </si>
  <si>
    <t>Approches de l'histoire ancienne (CM)</t>
  </si>
  <si>
    <t>DOL1DH42
LOL1DH42
LOL1E11</t>
  </si>
  <si>
    <t>Semestre 1 Total PPORTAIL HISTOIRE - DROIT (8)</t>
  </si>
  <si>
    <t>LOLA2DH1</t>
  </si>
  <si>
    <t>LLA2DH</t>
  </si>
  <si>
    <t>Semestre 2 PORTAIL 8 HISTOIRE-DROIT</t>
  </si>
  <si>
    <t xml:space="preserve"> LOL2DHHH</t>
  </si>
  <si>
    <t>DLA2DG10</t>
  </si>
  <si>
    <t>Droit de la famille</t>
  </si>
  <si>
    <t>LOL2DH22</t>
  </si>
  <si>
    <t>CHEYNET DE BEAUPRE Aline</t>
  </si>
  <si>
    <t>DLA2DG11</t>
  </si>
  <si>
    <t>Droit constitutionnel II</t>
  </si>
  <si>
    <t>LOL2DH19</t>
  </si>
  <si>
    <t>POUTHIER Tristan</t>
  </si>
  <si>
    <t>LLA2DH20</t>
  </si>
  <si>
    <t>Histoire des relations internationales depuis 1815</t>
  </si>
  <si>
    <t>LOL2DH14
DOL2DH14</t>
  </si>
  <si>
    <t>100% CT= DM devoir maison
dépôt sujet sur CELENE le 27/04/2020
restitution avant le 06/05/2020</t>
  </si>
  <si>
    <t>LCLA2DH1</t>
  </si>
  <si>
    <t>LLA2DH10</t>
  </si>
  <si>
    <t>Choix UE spécialisation S2 histoire-droit</t>
  </si>
  <si>
    <t>1 UE 3 ECTS</t>
  </si>
  <si>
    <t>DLA2DG13</t>
  </si>
  <si>
    <t>Histoire des institutions politiques</t>
  </si>
  <si>
    <t>LOL2DH26</t>
  </si>
  <si>
    <t>LEVELEUX-TEIXEIRA Corinne</t>
  </si>
  <si>
    <t>DLA2DG12</t>
  </si>
  <si>
    <t>Institutions administratives</t>
  </si>
  <si>
    <t>LOL2DH30</t>
  </si>
  <si>
    <t>GUILLERMINET Cédric</t>
  </si>
  <si>
    <t>LLA2E2A</t>
  </si>
  <si>
    <r>
      <rPr>
        <sz val="10"/>
        <rFont val="Arial"/>
        <family val="2"/>
        <charset val="1"/>
      </rPr>
      <t>Approches de l'histoire contemporaine</t>
    </r>
    <r>
      <rPr>
        <sz val="10"/>
        <rFont val="Calibri"/>
        <family val="2"/>
        <charset val="1"/>
      </rPr>
      <t xml:space="preserve"> (CM)</t>
    </r>
  </si>
  <si>
    <t>LOL2DH24
LOL2E21
LOL4D7C
LOL6D7C</t>
  </si>
</sst>
</file>

<file path=xl/styles.xml><?xml version="1.0" encoding="utf-8"?>
<styleSheet xmlns="http://schemas.openxmlformats.org/spreadsheetml/2006/main">
  <numFmts count="1">
    <numFmt numFmtId="164" formatCode="0\ %"/>
  </numFmts>
  <fonts count="33">
    <font>
      <sz val="11"/>
      <color rgb="FF000000"/>
      <name val="Calibri"/>
      <family val="2"/>
      <charset val="1"/>
    </font>
    <font>
      <sz val="10"/>
      <name val="Arial"/>
      <family val="2"/>
      <charset val="1"/>
    </font>
    <font>
      <b/>
      <sz val="10"/>
      <name val="Arial"/>
      <family val="2"/>
      <charset val="1"/>
    </font>
    <font>
      <sz val="10"/>
      <color rgb="FF000000"/>
      <name val="Arial"/>
      <family val="2"/>
      <charset val="1"/>
    </font>
    <font>
      <sz val="10"/>
      <color rgb="FFFF0000"/>
      <name val="Arial"/>
      <family val="2"/>
      <charset val="1"/>
    </font>
    <font>
      <strike/>
      <sz val="10"/>
      <color rgb="FFFF0000"/>
      <name val="Arial"/>
      <family val="2"/>
      <charset val="1"/>
    </font>
    <font>
      <strike/>
      <sz val="10"/>
      <color rgb="FFCC00FF"/>
      <name val="Arial"/>
      <family val="2"/>
      <charset val="1"/>
    </font>
    <font>
      <sz val="10"/>
      <color rgb="FFCC00FF"/>
      <name val="Arial"/>
      <family val="2"/>
      <charset val="1"/>
    </font>
    <font>
      <b/>
      <sz val="10"/>
      <color rgb="FFFF0000"/>
      <name val="Arial"/>
      <family val="2"/>
      <charset val="1"/>
    </font>
    <font>
      <sz val="10"/>
      <color rgb="FF7030A0"/>
      <name val="Arial"/>
      <family val="2"/>
      <charset val="1"/>
    </font>
    <font>
      <b/>
      <strike/>
      <sz val="10"/>
      <color rgb="FFFF0000"/>
      <name val="Arial"/>
      <family val="2"/>
      <charset val="1"/>
    </font>
    <font>
      <b/>
      <strike/>
      <sz val="10"/>
      <name val="Arial"/>
      <family val="2"/>
      <charset val="1"/>
    </font>
    <font>
      <strike/>
      <sz val="11"/>
      <color rgb="FFFF0000"/>
      <name val="Calibri"/>
      <family val="2"/>
      <charset val="1"/>
    </font>
    <font>
      <i/>
      <sz val="10"/>
      <color rgb="FFFF0000"/>
      <name val="Arial"/>
      <family val="2"/>
      <charset val="1"/>
    </font>
    <font>
      <sz val="10"/>
      <name val="Calibri"/>
      <family val="2"/>
      <charset val="1"/>
    </font>
    <font>
      <sz val="11"/>
      <color rgb="FF000000"/>
      <name val="Calibri"/>
      <family val="2"/>
      <charset val="1"/>
    </font>
    <font>
      <sz val="10"/>
      <color rgb="FF663300"/>
      <name val="Arial"/>
      <family val="2"/>
      <charset val="1"/>
    </font>
    <font>
      <sz val="11"/>
      <color rgb="FF663300"/>
      <name val="Calibri"/>
      <family val="2"/>
      <charset val="1"/>
    </font>
    <font>
      <sz val="10"/>
      <color theme="1"/>
      <name val="Arial"/>
      <family val="2"/>
      <charset val="1"/>
    </font>
    <font>
      <b/>
      <sz val="10"/>
      <color theme="1"/>
      <name val="Arial"/>
      <family val="2"/>
      <charset val="1"/>
    </font>
    <font>
      <sz val="11"/>
      <color theme="1"/>
      <name val="Calibri"/>
      <family val="2"/>
      <charset val="1"/>
    </font>
    <font>
      <sz val="10"/>
      <color rgb="FFFF0000"/>
      <name val="Arial"/>
      <family val="2"/>
    </font>
    <font>
      <sz val="10"/>
      <name val="Arial"/>
      <family val="2"/>
    </font>
    <font>
      <sz val="10"/>
      <color theme="1"/>
      <name val="Arial"/>
      <family val="2"/>
    </font>
    <font>
      <sz val="10"/>
      <color rgb="FF000000"/>
      <name val="Arial"/>
      <family val="2"/>
    </font>
    <font>
      <b/>
      <sz val="10"/>
      <color theme="0"/>
      <name val="Arial"/>
      <family val="2"/>
    </font>
    <font>
      <b/>
      <sz val="10"/>
      <color theme="0"/>
      <name val="Arial"/>
      <family val="2"/>
      <charset val="1"/>
    </font>
    <font>
      <b/>
      <sz val="11"/>
      <color theme="0"/>
      <name val="Arial"/>
      <family val="2"/>
      <charset val="1"/>
    </font>
    <font>
      <sz val="10"/>
      <color theme="0"/>
      <name val="Arial"/>
      <family val="2"/>
      <charset val="1"/>
    </font>
    <font>
      <b/>
      <sz val="10"/>
      <name val="Arial"/>
      <family val="2"/>
    </font>
    <font>
      <b/>
      <sz val="11"/>
      <name val="Arial"/>
      <family val="2"/>
      <charset val="1"/>
    </font>
    <font>
      <b/>
      <sz val="12"/>
      <color rgb="FFFF0000"/>
      <name val="Arial"/>
      <family val="2"/>
    </font>
    <font>
      <sz val="12"/>
      <color rgb="FFFF0000"/>
      <name val="Arial"/>
      <family val="2"/>
    </font>
  </fonts>
  <fills count="40">
    <fill>
      <patternFill patternType="none"/>
    </fill>
    <fill>
      <patternFill patternType="gray125"/>
    </fill>
    <fill>
      <patternFill patternType="solid">
        <fgColor rgb="FFDCE6F2"/>
        <bgColor rgb="FFDBEEF4"/>
      </patternFill>
    </fill>
    <fill>
      <patternFill patternType="solid">
        <fgColor rgb="FFF2DCDB"/>
        <bgColor rgb="FFE6E0EC"/>
      </patternFill>
    </fill>
    <fill>
      <patternFill patternType="solid">
        <fgColor rgb="FFEBF1DE"/>
        <bgColor rgb="FFFDEADA"/>
      </patternFill>
    </fill>
    <fill>
      <patternFill patternType="solid">
        <fgColor rgb="FFE6E0EC"/>
        <bgColor rgb="FFDCE6F2"/>
      </patternFill>
    </fill>
    <fill>
      <patternFill patternType="solid">
        <fgColor rgb="FFDBEEF4"/>
        <bgColor rgb="FFDCE6F2"/>
      </patternFill>
    </fill>
    <fill>
      <patternFill patternType="solid">
        <fgColor rgb="FFFDEADA"/>
        <bgColor rgb="FFFFF3CB"/>
      </patternFill>
    </fill>
    <fill>
      <patternFill patternType="solid">
        <fgColor rgb="FFB9CDE5"/>
        <bgColor rgb="FFCCCCFF"/>
      </patternFill>
    </fill>
    <fill>
      <patternFill patternType="solid">
        <fgColor rgb="FFCCCCFF"/>
        <bgColor rgb="FFB9CDE5"/>
      </patternFill>
    </fill>
    <fill>
      <patternFill patternType="solid">
        <fgColor rgb="FFCCFFCC"/>
        <bgColor rgb="FFCCFFFF"/>
      </patternFill>
    </fill>
    <fill>
      <patternFill patternType="solid">
        <fgColor rgb="FF8497B0"/>
        <bgColor rgb="FF808080"/>
      </patternFill>
    </fill>
    <fill>
      <patternFill patternType="solid">
        <fgColor rgb="FFCCFFFF"/>
        <bgColor rgb="FFDBEEF4"/>
      </patternFill>
    </fill>
    <fill>
      <patternFill patternType="solid">
        <fgColor rgb="FFFFFFFF"/>
        <bgColor rgb="FFEBF1DE"/>
      </patternFill>
    </fill>
    <fill>
      <patternFill patternType="solid">
        <fgColor rgb="FFFFFF00"/>
        <bgColor rgb="FFFFF3CB"/>
      </patternFill>
    </fill>
    <fill>
      <patternFill patternType="solid">
        <fgColor rgb="FFE6B9B8"/>
        <bgColor rgb="FFF8CBAC"/>
      </patternFill>
    </fill>
    <fill>
      <patternFill patternType="solid">
        <fgColor rgb="FFF8CBAC"/>
        <bgColor rgb="FFE6B9B8"/>
      </patternFill>
    </fill>
    <fill>
      <patternFill patternType="solid">
        <fgColor rgb="FFFFF3CB"/>
        <bgColor rgb="FFFDEADA"/>
      </patternFill>
    </fill>
    <fill>
      <patternFill patternType="solid">
        <fgColor rgb="FF66FF99"/>
        <bgColor rgb="FF66FFCC"/>
      </patternFill>
    </fill>
    <fill>
      <patternFill patternType="solid">
        <fgColor rgb="FF66FFCC"/>
        <bgColor rgb="FF66FFFF"/>
      </patternFill>
    </fill>
    <fill>
      <patternFill patternType="solid">
        <fgColor rgb="FF00FFFF"/>
        <bgColor rgb="FF00CCFF"/>
      </patternFill>
    </fill>
    <fill>
      <patternFill patternType="solid">
        <fgColor rgb="FF66FFFF"/>
        <bgColor rgb="FF66FFCC"/>
      </patternFill>
    </fill>
    <fill>
      <patternFill patternType="solid">
        <fgColor rgb="FFEDE9FD"/>
        <bgColor rgb="FFE6E0EC"/>
      </patternFill>
    </fill>
    <fill>
      <patternFill patternType="solid">
        <fgColor rgb="FF0000FF"/>
        <bgColor rgb="FF0000FF"/>
      </patternFill>
    </fill>
    <fill>
      <patternFill patternType="solid">
        <fgColor rgb="FF92D050"/>
        <bgColor rgb="FFB9CDE5"/>
      </patternFill>
    </fill>
    <fill>
      <patternFill patternType="solid">
        <fgColor rgb="FF92D050"/>
        <bgColor rgb="FF808080"/>
      </patternFill>
    </fill>
    <fill>
      <patternFill patternType="solid">
        <fgColor rgb="FF92D050"/>
        <bgColor rgb="FFDBEEF4"/>
      </patternFill>
    </fill>
    <fill>
      <patternFill patternType="solid">
        <fgColor rgb="FF92D050"/>
        <bgColor rgb="FFEBF1DE"/>
      </patternFill>
    </fill>
    <fill>
      <patternFill patternType="solid">
        <fgColor rgb="FF92D050"/>
        <bgColor indexed="64"/>
      </patternFill>
    </fill>
    <fill>
      <patternFill patternType="solid">
        <fgColor rgb="FF92D050"/>
        <bgColor rgb="FFF8CBAC"/>
      </patternFill>
    </fill>
    <fill>
      <patternFill patternType="solid">
        <fgColor rgb="FF92D050"/>
        <bgColor rgb="FFE6B9B8"/>
      </patternFill>
    </fill>
    <fill>
      <patternFill patternType="solid">
        <fgColor rgb="FF92D050"/>
        <bgColor rgb="FFFDEADA"/>
      </patternFill>
    </fill>
    <fill>
      <patternFill patternType="solid">
        <fgColor rgb="FF92D050"/>
        <bgColor rgb="FF00CCFF"/>
      </patternFill>
    </fill>
    <fill>
      <patternFill patternType="solid">
        <fgColor rgb="FF92D050"/>
        <bgColor rgb="FFFFF3CB"/>
      </patternFill>
    </fill>
    <fill>
      <patternFill patternType="solid">
        <fgColor rgb="FF92D050"/>
        <bgColor rgb="FFFFFF00"/>
      </patternFill>
    </fill>
    <fill>
      <patternFill patternType="solid">
        <fgColor rgb="FF92D050"/>
        <bgColor rgb="FFFFFFFF"/>
      </patternFill>
    </fill>
    <fill>
      <patternFill patternType="solid">
        <fgColor rgb="FF92D050"/>
        <bgColor rgb="FF0000FF"/>
      </patternFill>
    </fill>
    <fill>
      <patternFill patternType="solid">
        <fgColor theme="0" tint="-0.14999847407452621"/>
        <bgColor rgb="FFEBF1DE"/>
      </patternFill>
    </fill>
    <fill>
      <patternFill patternType="solid">
        <fgColor rgb="FFFFFF00"/>
        <bgColor rgb="FFCCCCFF"/>
      </patternFill>
    </fill>
    <fill>
      <patternFill patternType="solid">
        <fgColor rgb="FFFFFF0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thin">
        <color auto="1"/>
      </left>
      <right style="medium">
        <color indexed="64"/>
      </right>
      <top style="thin">
        <color auto="1"/>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style="medium">
        <color auto="1"/>
      </right>
      <top style="thin">
        <color auto="1"/>
      </top>
      <bottom/>
      <diagonal/>
    </border>
    <border>
      <left style="medium">
        <color indexed="64"/>
      </left>
      <right style="medium">
        <color auto="1"/>
      </right>
      <top/>
      <bottom/>
      <diagonal/>
    </border>
    <border>
      <left style="medium">
        <color indexed="64"/>
      </left>
      <right style="medium">
        <color auto="1"/>
      </right>
      <top/>
      <bottom style="thin">
        <color auto="1"/>
      </bottom>
      <diagonal/>
    </border>
    <border>
      <left style="medium">
        <color auto="1"/>
      </left>
      <right style="thin">
        <color auto="1"/>
      </right>
      <top style="thin">
        <color auto="1"/>
      </top>
      <bottom/>
      <diagonal/>
    </border>
    <border>
      <left style="thin">
        <color rgb="FF000000"/>
      </left>
      <right/>
      <top style="thin">
        <color rgb="FF000000"/>
      </top>
      <bottom style="thin">
        <color rgb="FF000000"/>
      </bottom>
      <diagonal/>
    </border>
    <border>
      <left style="medium">
        <color indexed="64"/>
      </left>
      <right style="thin">
        <color rgb="FF000000"/>
      </right>
      <top style="thin">
        <color auto="1"/>
      </top>
      <bottom style="thin">
        <color indexed="64"/>
      </bottom>
      <diagonal/>
    </border>
    <border>
      <left style="thin">
        <color auto="1"/>
      </left>
      <right style="medium">
        <color auto="1"/>
      </right>
      <top/>
      <bottom/>
      <diagonal/>
    </border>
    <border>
      <left style="medium">
        <color indexed="64"/>
      </left>
      <right/>
      <top/>
      <bottom style="thin">
        <color rgb="FF000000"/>
      </bottom>
      <diagonal/>
    </border>
    <border>
      <left/>
      <right style="medium">
        <color indexed="64"/>
      </right>
      <top/>
      <bottom style="thin">
        <color rgb="FF000000"/>
      </bottom>
      <diagonal/>
    </border>
  </borders>
  <cellStyleXfs count="10623">
    <xf numFmtId="0" fontId="0" fillId="0" borderId="0"/>
    <xf numFmtId="164" fontId="15" fillId="0"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4"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5"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6"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7"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8"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779">
    <xf numFmtId="0" fontId="0" fillId="0" borderId="0" xfId="0"/>
    <xf numFmtId="0" fontId="1" fillId="0" borderId="0" xfId="1538" applyFont="1" applyAlignment="1">
      <alignment horizontal="center" vertical="center" wrapText="1"/>
    </xf>
    <xf numFmtId="0" fontId="1" fillId="0" borderId="0" xfId="1538" applyFont="1" applyAlignment="1">
      <alignment vertical="center" wrapText="1"/>
    </xf>
    <xf numFmtId="0" fontId="1" fillId="0" borderId="0" xfId="1538" applyFont="1"/>
    <xf numFmtId="1" fontId="2" fillId="11" borderId="1" xfId="1538" applyNumberFormat="1" applyFont="1" applyFill="1" applyBorder="1" applyAlignment="1">
      <alignment horizontal="center" vertical="center" wrapText="1"/>
    </xf>
    <xf numFmtId="0" fontId="2" fillId="11" borderId="1" xfId="1538" applyFont="1" applyFill="1" applyBorder="1" applyAlignment="1">
      <alignment horizontal="left" vertical="center" wrapText="1"/>
    </xf>
    <xf numFmtId="1" fontId="1" fillId="11" borderId="5" xfId="1538" applyNumberFormat="1" applyFont="1" applyFill="1" applyBorder="1" applyAlignment="1">
      <alignment horizontal="center" vertical="center" wrapText="1"/>
    </xf>
    <xf numFmtId="1" fontId="2" fillId="11" borderId="5" xfId="1538" applyNumberFormat="1" applyFont="1" applyFill="1" applyBorder="1" applyAlignment="1">
      <alignment horizontal="center" vertical="center" wrapText="1"/>
    </xf>
    <xf numFmtId="1" fontId="1" fillId="11" borderId="2" xfId="1538" applyNumberFormat="1" applyFont="1" applyFill="1" applyBorder="1" applyAlignment="1">
      <alignment horizontal="center" vertical="center" wrapText="1"/>
    </xf>
    <xf numFmtId="1" fontId="1" fillId="11" borderId="6" xfId="1538" applyNumberFormat="1" applyFont="1" applyFill="1" applyBorder="1" applyAlignment="1">
      <alignment horizontal="center" vertical="center" wrapText="1"/>
    </xf>
    <xf numFmtId="0" fontId="2" fillId="11" borderId="5" xfId="1538" applyFont="1" applyFill="1" applyBorder="1" applyAlignment="1">
      <alignment horizontal="left" vertical="center" wrapText="1"/>
    </xf>
    <xf numFmtId="0" fontId="1" fillId="11" borderId="5" xfId="1538" applyFont="1" applyFill="1" applyBorder="1" applyAlignment="1">
      <alignment horizontal="center" vertical="center" wrapText="1"/>
    </xf>
    <xf numFmtId="1" fontId="1" fillId="11" borderId="1" xfId="1538" applyNumberFormat="1" applyFont="1" applyFill="1" applyBorder="1" applyAlignment="1">
      <alignment horizontal="center" vertical="center" wrapText="1"/>
    </xf>
    <xf numFmtId="1" fontId="2" fillId="12" borderId="1" xfId="1538" applyNumberFormat="1" applyFont="1" applyFill="1" applyBorder="1" applyAlignment="1">
      <alignment horizontal="center" vertical="center" wrapText="1"/>
    </xf>
    <xf numFmtId="1" fontId="2" fillId="12" borderId="2" xfId="1538" applyNumberFormat="1" applyFont="1" applyFill="1" applyBorder="1" applyAlignment="1">
      <alignment horizontal="center" vertical="center" wrapText="1"/>
    </xf>
    <xf numFmtId="0" fontId="2" fillId="12" borderId="1" xfId="1538" applyFont="1" applyFill="1" applyBorder="1" applyAlignment="1">
      <alignment horizontal="left" vertical="center" wrapText="1"/>
    </xf>
    <xf numFmtId="1" fontId="1" fillId="12" borderId="1" xfId="1538" applyNumberFormat="1" applyFont="1" applyFill="1" applyBorder="1" applyAlignment="1">
      <alignment horizontal="center" vertical="center" wrapText="1"/>
    </xf>
    <xf numFmtId="1" fontId="1" fillId="12" borderId="7" xfId="1538" applyNumberFormat="1" applyFont="1" applyFill="1" applyBorder="1" applyAlignment="1">
      <alignment horizontal="center" vertical="center" wrapText="1"/>
    </xf>
    <xf numFmtId="1" fontId="1" fillId="12" borderId="6" xfId="1538" applyNumberFormat="1" applyFont="1" applyFill="1" applyBorder="1" applyAlignment="1">
      <alignment horizontal="center" vertical="center" wrapText="1"/>
    </xf>
    <xf numFmtId="1" fontId="1" fillId="12" borderId="5" xfId="1538" applyNumberFormat="1" applyFont="1" applyFill="1" applyBorder="1" applyAlignment="1">
      <alignment horizontal="center" vertical="center" wrapText="1"/>
    </xf>
    <xf numFmtId="1" fontId="1" fillId="13" borderId="1" xfId="1538" applyNumberFormat="1" applyFont="1" applyFill="1" applyBorder="1" applyAlignment="1">
      <alignment horizontal="center" vertical="center"/>
    </xf>
    <xf numFmtId="0" fontId="3" fillId="0" borderId="2" xfId="1538" applyFont="1" applyBorder="1" applyAlignment="1">
      <alignment horizontal="center" vertical="center"/>
    </xf>
    <xf numFmtId="0" fontId="1" fillId="13" borderId="1" xfId="1538" applyFont="1" applyFill="1" applyBorder="1" applyAlignment="1">
      <alignment vertical="center" wrapText="1"/>
    </xf>
    <xf numFmtId="0" fontId="1" fillId="0" borderId="8" xfId="1538" applyFont="1" applyBorder="1" applyAlignment="1">
      <alignment horizontal="center" vertical="center" wrapText="1"/>
    </xf>
    <xf numFmtId="0" fontId="1" fillId="0" borderId="4" xfId="1538" applyFont="1" applyBorder="1" applyAlignment="1">
      <alignment horizontal="center" vertical="center" wrapText="1"/>
    </xf>
    <xf numFmtId="0" fontId="1" fillId="0" borderId="4" xfId="1538" applyFont="1" applyBorder="1" applyAlignment="1" applyProtection="1">
      <alignment vertical="center" wrapText="1"/>
    </xf>
    <xf numFmtId="1" fontId="1" fillId="0" borderId="4" xfId="1538" applyNumberFormat="1" applyFont="1" applyBorder="1" applyAlignment="1">
      <alignment horizontal="center" vertical="center"/>
    </xf>
    <xf numFmtId="0" fontId="4" fillId="14" borderId="4" xfId="1538" applyFont="1" applyFill="1" applyBorder="1" applyAlignment="1" applyProtection="1">
      <alignment horizontal="center" vertical="center" wrapText="1"/>
    </xf>
    <xf numFmtId="0" fontId="1" fillId="0" borderId="4" xfId="1538" applyFont="1" applyBorder="1" applyAlignment="1" applyProtection="1">
      <alignment horizontal="center" vertical="center" wrapText="1"/>
    </xf>
    <xf numFmtId="49" fontId="1" fillId="0" borderId="4" xfId="1538" applyNumberFormat="1" applyFont="1" applyBorder="1" applyAlignment="1" applyProtection="1">
      <alignment horizontal="center" vertical="center" wrapText="1"/>
    </xf>
    <xf numFmtId="0" fontId="1" fillId="13" borderId="4" xfId="1538" applyFont="1" applyFill="1" applyBorder="1" applyAlignment="1" applyProtection="1">
      <alignment horizontal="center" vertical="center" wrapText="1"/>
    </xf>
    <xf numFmtId="1" fontId="1" fillId="13" borderId="9" xfId="1538" applyNumberFormat="1" applyFont="1" applyFill="1" applyBorder="1" applyAlignment="1">
      <alignment horizontal="center" vertical="center" wrapText="1"/>
    </xf>
    <xf numFmtId="164" fontId="1" fillId="9" borderId="4" xfId="1538" applyNumberFormat="1" applyFont="1" applyFill="1" applyBorder="1" applyAlignment="1">
      <alignment horizontal="center" vertical="center" wrapText="1"/>
    </xf>
    <xf numFmtId="0" fontId="1" fillId="9" borderId="1" xfId="1538" applyFont="1" applyFill="1" applyBorder="1" applyAlignment="1">
      <alignment horizontal="center" vertical="center" wrapText="1"/>
    </xf>
    <xf numFmtId="164" fontId="1" fillId="10" borderId="1" xfId="1" applyFont="1" applyFill="1" applyBorder="1" applyAlignment="1" applyProtection="1">
      <alignment horizontal="center" vertical="center" wrapText="1"/>
    </xf>
    <xf numFmtId="0" fontId="1" fillId="10" borderId="1" xfId="1538" applyFont="1" applyFill="1" applyBorder="1" applyAlignment="1">
      <alignment horizontal="center" vertical="center" wrapText="1"/>
    </xf>
    <xf numFmtId="164" fontId="1" fillId="9" borderId="1" xfId="1538" applyNumberFormat="1" applyFont="1" applyFill="1" applyBorder="1" applyAlignment="1">
      <alignment horizontal="center" vertical="center" wrapText="1"/>
    </xf>
    <xf numFmtId="164" fontId="1" fillId="10" borderId="1" xfId="1538" applyNumberFormat="1" applyFont="1" applyFill="1" applyBorder="1" applyAlignment="1">
      <alignment horizontal="center" vertical="center" wrapText="1"/>
    </xf>
    <xf numFmtId="1" fontId="4" fillId="14" borderId="4" xfId="1538" applyNumberFormat="1" applyFont="1" applyFill="1" applyBorder="1" applyAlignment="1">
      <alignment horizontal="center" vertical="center"/>
    </xf>
    <xf numFmtId="0" fontId="4" fillId="14" borderId="1" xfId="1538" applyFont="1" applyFill="1" applyBorder="1" applyAlignment="1">
      <alignment horizontal="center" vertical="center"/>
    </xf>
    <xf numFmtId="0" fontId="4" fillId="14" borderId="4" xfId="1538" applyFont="1" applyFill="1" applyBorder="1" applyAlignment="1">
      <alignment vertical="center" wrapText="1"/>
    </xf>
    <xf numFmtId="0" fontId="4" fillId="14" borderId="4" xfId="1538" applyFont="1" applyFill="1" applyBorder="1" applyAlignment="1">
      <alignment horizontal="center" vertical="center" wrapText="1"/>
    </xf>
    <xf numFmtId="0" fontId="4" fillId="14" borderId="4" xfId="1538" applyFont="1" applyFill="1" applyBorder="1" applyAlignment="1" applyProtection="1">
      <alignment vertical="center" wrapText="1"/>
    </xf>
    <xf numFmtId="49" fontId="4" fillId="14" borderId="4" xfId="1538" applyNumberFormat="1" applyFont="1" applyFill="1" applyBorder="1" applyAlignment="1" applyProtection="1">
      <alignment horizontal="center" vertical="center" wrapText="1"/>
    </xf>
    <xf numFmtId="1" fontId="4" fillId="14" borderId="9" xfId="1538" applyNumberFormat="1" applyFont="1" applyFill="1" applyBorder="1" applyAlignment="1">
      <alignment horizontal="center" vertical="center" wrapText="1"/>
    </xf>
    <xf numFmtId="164" fontId="4" fillId="14" borderId="4" xfId="1538" applyNumberFormat="1" applyFont="1" applyFill="1" applyBorder="1" applyAlignment="1">
      <alignment horizontal="center" vertical="center" wrapText="1"/>
    </xf>
    <xf numFmtId="0" fontId="4" fillId="14" borderId="1" xfId="1538" applyFont="1" applyFill="1" applyBorder="1" applyAlignment="1">
      <alignment horizontal="center" vertical="center" wrapText="1"/>
    </xf>
    <xf numFmtId="164" fontId="4" fillId="14" borderId="4" xfId="1" applyFont="1" applyFill="1" applyBorder="1" applyAlignment="1" applyProtection="1">
      <alignment horizontal="center" vertical="center" wrapText="1"/>
    </xf>
    <xf numFmtId="164" fontId="4" fillId="14" borderId="1" xfId="1538" applyNumberFormat="1" applyFont="1" applyFill="1" applyBorder="1" applyAlignment="1">
      <alignment horizontal="center" vertical="center" wrapText="1"/>
    </xf>
    <xf numFmtId="0" fontId="4" fillId="0" borderId="0" xfId="1538" applyFont="1"/>
    <xf numFmtId="1" fontId="4" fillId="14" borderId="1" xfId="1538" applyNumberFormat="1" applyFont="1" applyFill="1" applyBorder="1" applyAlignment="1">
      <alignment horizontal="center" vertical="center"/>
    </xf>
    <xf numFmtId="164" fontId="4" fillId="14" borderId="1" xfId="1" applyFont="1" applyFill="1" applyBorder="1" applyAlignment="1" applyProtection="1">
      <alignment horizontal="center" vertical="center" wrapText="1"/>
    </xf>
    <xf numFmtId="1" fontId="5" fillId="14" borderId="1" xfId="1538" applyNumberFormat="1" applyFont="1" applyFill="1" applyBorder="1" applyAlignment="1">
      <alignment horizontal="center" vertical="center"/>
    </xf>
    <xf numFmtId="0" fontId="5" fillId="14" borderId="4" xfId="1538" applyFont="1" applyFill="1" applyBorder="1" applyAlignment="1">
      <alignment vertical="center" wrapText="1"/>
    </xf>
    <xf numFmtId="0" fontId="5" fillId="14" borderId="4" xfId="1538" applyFont="1" applyFill="1" applyBorder="1" applyAlignment="1">
      <alignment horizontal="center" vertical="center" wrapText="1"/>
    </xf>
    <xf numFmtId="0" fontId="5" fillId="14" borderId="4" xfId="1538" applyFont="1" applyFill="1" applyBorder="1" applyAlignment="1" applyProtection="1">
      <alignment vertical="center" wrapText="1"/>
    </xf>
    <xf numFmtId="0" fontId="5" fillId="14" borderId="1" xfId="1538" applyFont="1" applyFill="1" applyBorder="1" applyAlignment="1">
      <alignment horizontal="center" vertical="center" wrapText="1"/>
    </xf>
    <xf numFmtId="1" fontId="5" fillId="14" borderId="4" xfId="1538" applyNumberFormat="1" applyFont="1" applyFill="1" applyBorder="1" applyAlignment="1">
      <alignment horizontal="center" vertical="center"/>
    </xf>
    <xf numFmtId="0" fontId="5" fillId="14" borderId="4" xfId="1538" applyFont="1" applyFill="1" applyBorder="1" applyAlignment="1" applyProtection="1">
      <alignment horizontal="center" vertical="center" wrapText="1"/>
    </xf>
    <xf numFmtId="1" fontId="5" fillId="14" borderId="9" xfId="1538" applyNumberFormat="1" applyFont="1" applyFill="1" applyBorder="1" applyAlignment="1">
      <alignment horizontal="center" vertical="center" wrapText="1"/>
    </xf>
    <xf numFmtId="164" fontId="5" fillId="14" borderId="1" xfId="1" applyFont="1" applyFill="1" applyBorder="1" applyAlignment="1" applyProtection="1">
      <alignment horizontal="center" vertical="center" wrapText="1"/>
    </xf>
    <xf numFmtId="0" fontId="1" fillId="0" borderId="2" xfId="1538" applyFont="1" applyBorder="1" applyAlignment="1">
      <alignment horizontal="center" vertical="center"/>
    </xf>
    <xf numFmtId="0" fontId="1" fillId="0" borderId="1" xfId="1538" applyFont="1" applyBorder="1" applyAlignment="1">
      <alignment horizontal="justify" vertical="center" wrapText="1"/>
    </xf>
    <xf numFmtId="0" fontId="1" fillId="0" borderId="1" xfId="1538" applyFont="1" applyBorder="1" applyAlignment="1">
      <alignment horizontal="center" vertical="center" wrapText="1"/>
    </xf>
    <xf numFmtId="0" fontId="2" fillId="0" borderId="1" xfId="1538" applyFont="1" applyBorder="1" applyAlignment="1">
      <alignment horizontal="center" vertical="center" wrapText="1"/>
    </xf>
    <xf numFmtId="0" fontId="2" fillId="0" borderId="1" xfId="1538" applyFont="1" applyBorder="1" applyAlignment="1" applyProtection="1">
      <alignment vertical="center" wrapText="1"/>
    </xf>
    <xf numFmtId="1" fontId="1" fillId="0" borderId="1" xfId="1538" applyNumberFormat="1" applyFont="1" applyBorder="1" applyAlignment="1">
      <alignment horizontal="center" vertical="center"/>
    </xf>
    <xf numFmtId="0" fontId="1" fillId="0" borderId="1" xfId="1538" applyFont="1" applyBorder="1" applyAlignment="1" applyProtection="1">
      <alignment horizontal="center" vertical="center" wrapText="1"/>
    </xf>
    <xf numFmtId="0" fontId="1" fillId="0" borderId="8" xfId="1538" applyFont="1" applyBorder="1" applyAlignment="1" applyProtection="1">
      <alignment horizontal="center" vertical="center" wrapText="1"/>
    </xf>
    <xf numFmtId="1" fontId="1" fillId="0" borderId="2" xfId="1538" applyNumberFormat="1" applyFont="1" applyBorder="1" applyAlignment="1">
      <alignment horizontal="center" vertical="center" wrapText="1"/>
    </xf>
    <xf numFmtId="0" fontId="1" fillId="0" borderId="1" xfId="1538" applyFont="1" applyBorder="1" applyAlignment="1">
      <alignment horizontal="center" vertical="center"/>
    </xf>
    <xf numFmtId="1" fontId="2" fillId="15" borderId="1" xfId="1538" applyNumberFormat="1" applyFont="1" applyFill="1" applyBorder="1" applyAlignment="1">
      <alignment horizontal="center" vertical="center" wrapText="1"/>
    </xf>
    <xf numFmtId="0" fontId="2" fillId="15" borderId="5" xfId="1538" applyFont="1" applyFill="1" applyBorder="1" applyAlignment="1">
      <alignment horizontal="left" vertical="center" wrapText="1"/>
    </xf>
    <xf numFmtId="1" fontId="1" fillId="15" borderId="5" xfId="1538" applyNumberFormat="1" applyFont="1" applyFill="1" applyBorder="1" applyAlignment="1">
      <alignment horizontal="center" vertical="center" wrapText="1"/>
    </xf>
    <xf numFmtId="1" fontId="2" fillId="15" borderId="5" xfId="1538" applyNumberFormat="1" applyFont="1" applyFill="1" applyBorder="1" applyAlignment="1">
      <alignment horizontal="center" vertical="center" wrapText="1"/>
    </xf>
    <xf numFmtId="1" fontId="1" fillId="15" borderId="2" xfId="1538" applyNumberFormat="1" applyFont="1" applyFill="1" applyBorder="1" applyAlignment="1">
      <alignment horizontal="center" vertical="center" wrapText="1"/>
    </xf>
    <xf numFmtId="1" fontId="1" fillId="15" borderId="6" xfId="1538" applyNumberFormat="1" applyFont="1" applyFill="1" applyBorder="1" applyAlignment="1">
      <alignment horizontal="center" vertical="center" wrapText="1"/>
    </xf>
    <xf numFmtId="1" fontId="2" fillId="16" borderId="1" xfId="1538" applyNumberFormat="1" applyFont="1" applyFill="1" applyBorder="1" applyAlignment="1">
      <alignment horizontal="center" vertical="center" wrapText="1"/>
    </xf>
    <xf numFmtId="0" fontId="2" fillId="16" borderId="5" xfId="1538" applyFont="1" applyFill="1" applyBorder="1" applyAlignment="1">
      <alignment horizontal="left" vertical="center" wrapText="1"/>
    </xf>
    <xf numFmtId="1" fontId="1" fillId="16" borderId="5" xfId="1538" applyNumberFormat="1" applyFont="1" applyFill="1" applyBorder="1" applyAlignment="1">
      <alignment horizontal="center" vertical="center" wrapText="1"/>
    </xf>
    <xf numFmtId="1" fontId="2" fillId="16" borderId="5" xfId="1538" applyNumberFormat="1" applyFont="1" applyFill="1" applyBorder="1" applyAlignment="1">
      <alignment horizontal="center" vertical="center" wrapText="1"/>
    </xf>
    <xf numFmtId="1" fontId="1" fillId="16" borderId="2" xfId="1538" applyNumberFormat="1" applyFont="1" applyFill="1" applyBorder="1" applyAlignment="1">
      <alignment horizontal="center" vertical="center" wrapText="1"/>
    </xf>
    <xf numFmtId="1" fontId="1" fillId="16" borderId="6" xfId="1538" applyNumberFormat="1" applyFont="1" applyFill="1" applyBorder="1" applyAlignment="1">
      <alignment horizontal="center" vertical="center" wrapText="1"/>
    </xf>
    <xf numFmtId="0" fontId="2" fillId="17" borderId="1" xfId="1538" applyFont="1" applyFill="1" applyBorder="1" applyAlignment="1" applyProtection="1">
      <alignment horizontal="center" vertical="center" wrapText="1"/>
    </xf>
    <xf numFmtId="0" fontId="2" fillId="17" borderId="1" xfId="1538" applyFont="1" applyFill="1" applyBorder="1" applyAlignment="1" applyProtection="1">
      <alignment horizontal="left" vertical="center" wrapText="1"/>
    </xf>
    <xf numFmtId="0" fontId="1" fillId="17" borderId="1" xfId="1538" applyFont="1" applyFill="1" applyBorder="1" applyAlignment="1" applyProtection="1">
      <alignment horizontal="center" vertical="center" wrapText="1"/>
    </xf>
    <xf numFmtId="0" fontId="2" fillId="17" borderId="1" xfId="1538" applyFont="1" applyFill="1" applyBorder="1" applyAlignment="1">
      <alignment horizontal="center" vertical="center" wrapText="1"/>
    </xf>
    <xf numFmtId="1" fontId="2" fillId="17" borderId="1" xfId="1538" applyNumberFormat="1" applyFont="1" applyFill="1" applyBorder="1" applyAlignment="1">
      <alignment horizontal="center" vertical="center"/>
    </xf>
    <xf numFmtId="1" fontId="4" fillId="17" borderId="1" xfId="1538" applyNumberFormat="1" applyFont="1" applyFill="1" applyBorder="1" applyAlignment="1">
      <alignment horizontal="center" vertical="center" wrapText="1"/>
    </xf>
    <xf numFmtId="164" fontId="3" fillId="17" borderId="3" xfId="1" applyFont="1" applyFill="1" applyBorder="1" applyAlignment="1" applyProtection="1">
      <alignment horizontal="center" vertical="center" wrapText="1"/>
    </xf>
    <xf numFmtId="0" fontId="3" fillId="17" borderId="1" xfId="1538" applyFont="1" applyFill="1" applyBorder="1" applyAlignment="1">
      <alignment horizontal="center" vertical="center" wrapText="1"/>
    </xf>
    <xf numFmtId="164" fontId="3" fillId="17" borderId="1" xfId="1" applyFont="1" applyFill="1" applyBorder="1" applyAlignment="1" applyProtection="1">
      <alignment horizontal="center" vertical="center" wrapText="1"/>
    </xf>
    <xf numFmtId="164" fontId="3" fillId="17" borderId="1" xfId="1538" applyNumberFormat="1" applyFont="1" applyFill="1" applyBorder="1" applyAlignment="1" applyProtection="1">
      <alignment horizontal="center" vertical="center" wrapText="1"/>
    </xf>
    <xf numFmtId="0" fontId="3" fillId="0" borderId="0" xfId="1538" applyFont="1"/>
    <xf numFmtId="0" fontId="3" fillId="0" borderId="1" xfId="1538" applyFont="1" applyBorder="1" applyAlignment="1">
      <alignment horizontal="center" vertical="center"/>
    </xf>
    <xf numFmtId="0" fontId="1" fillId="13" borderId="4" xfId="1538" applyFont="1" applyFill="1" applyBorder="1" applyAlignment="1">
      <alignment vertical="center" wrapText="1"/>
    </xf>
    <xf numFmtId="0" fontId="1" fillId="9" borderId="4" xfId="1538" applyFont="1" applyFill="1" applyBorder="1" applyAlignment="1">
      <alignment horizontal="center" vertical="center" wrapText="1"/>
    </xf>
    <xf numFmtId="0" fontId="1" fillId="10" borderId="4" xfId="1538" applyFont="1" applyFill="1" applyBorder="1" applyAlignment="1">
      <alignment horizontal="center" vertical="center" wrapText="1"/>
    </xf>
    <xf numFmtId="164" fontId="1" fillId="9" borderId="5" xfId="1538" applyNumberFormat="1" applyFont="1" applyFill="1" applyBorder="1" applyAlignment="1">
      <alignment horizontal="center" vertical="center" wrapText="1"/>
    </xf>
    <xf numFmtId="164" fontId="1" fillId="10" borderId="5" xfId="1538" applyNumberFormat="1" applyFont="1" applyFill="1" applyBorder="1" applyAlignment="1">
      <alignment horizontal="center" vertical="center" wrapText="1"/>
    </xf>
    <xf numFmtId="0" fontId="6" fillId="18" borderId="1" xfId="1538" applyFont="1" applyFill="1" applyBorder="1" applyAlignment="1">
      <alignment horizontal="center" vertical="center" wrapText="1"/>
    </xf>
    <xf numFmtId="0" fontId="1" fillId="0" borderId="6" xfId="1538" applyFont="1" applyBorder="1" applyAlignment="1">
      <alignment horizontal="center" vertical="center"/>
    </xf>
    <xf numFmtId="0" fontId="1" fillId="0" borderId="5" xfId="1538" applyFont="1" applyBorder="1" applyAlignment="1">
      <alignment horizontal="justify" vertical="center" wrapText="1"/>
    </xf>
    <xf numFmtId="0" fontId="1" fillId="0" borderId="5" xfId="1538" applyFont="1" applyBorder="1" applyAlignment="1">
      <alignment horizontal="center" vertical="center" wrapText="1"/>
    </xf>
    <xf numFmtId="0" fontId="2" fillId="0" borderId="5" xfId="1538" applyFont="1" applyBorder="1" applyAlignment="1">
      <alignment horizontal="center" vertical="center" wrapText="1"/>
    </xf>
    <xf numFmtId="0" fontId="2" fillId="0" borderId="5" xfId="1538" applyFont="1" applyBorder="1" applyAlignment="1" applyProtection="1">
      <alignment vertical="center" wrapText="1"/>
    </xf>
    <xf numFmtId="1" fontId="1" fillId="0" borderId="5" xfId="1538" applyNumberFormat="1" applyFont="1" applyBorder="1" applyAlignment="1">
      <alignment horizontal="center" vertical="center"/>
    </xf>
    <xf numFmtId="0" fontId="1" fillId="0" borderId="5" xfId="1538" applyFont="1" applyBorder="1" applyAlignment="1" applyProtection="1">
      <alignment horizontal="center" vertical="center" wrapText="1"/>
    </xf>
    <xf numFmtId="0" fontId="1" fillId="0" borderId="10" xfId="1538" applyFont="1" applyBorder="1" applyAlignment="1" applyProtection="1">
      <alignment horizontal="center" vertical="center" wrapText="1"/>
    </xf>
    <xf numFmtId="0" fontId="1" fillId="0" borderId="11" xfId="1538" applyFont="1" applyBorder="1" applyAlignment="1" applyProtection="1">
      <alignment horizontal="center" vertical="center" wrapText="1"/>
    </xf>
    <xf numFmtId="1" fontId="1" fillId="0" borderId="6" xfId="1538" applyNumberFormat="1" applyFont="1" applyBorder="1" applyAlignment="1">
      <alignment horizontal="center" vertical="center" wrapText="1"/>
    </xf>
    <xf numFmtId="0" fontId="1" fillId="0" borderId="5" xfId="1538" applyFont="1" applyBorder="1" applyAlignment="1">
      <alignment horizontal="center" vertical="center"/>
    </xf>
    <xf numFmtId="0" fontId="8" fillId="14" borderId="1" xfId="1538" applyFont="1" applyFill="1" applyBorder="1" applyAlignment="1" applyProtection="1">
      <alignment horizontal="center" vertical="center" wrapText="1"/>
    </xf>
    <xf numFmtId="0" fontId="9" fillId="19" borderId="1" xfId="1538" applyFont="1" applyFill="1" applyBorder="1" applyAlignment="1">
      <alignment horizontal="center" vertical="center" wrapText="1"/>
    </xf>
    <xf numFmtId="0" fontId="4" fillId="14" borderId="2" xfId="1538" applyFont="1" applyFill="1" applyBorder="1" applyAlignment="1">
      <alignment horizontal="center" vertical="center"/>
    </xf>
    <xf numFmtId="0" fontId="4" fillId="14" borderId="1" xfId="1538" applyFont="1" applyFill="1" applyBorder="1" applyAlignment="1">
      <alignment vertical="center" wrapText="1"/>
    </xf>
    <xf numFmtId="0" fontId="4" fillId="14" borderId="8" xfId="1538" applyFont="1" applyFill="1" applyBorder="1" applyAlignment="1">
      <alignment horizontal="center" vertical="center" wrapText="1"/>
    </xf>
    <xf numFmtId="0" fontId="4" fillId="14" borderId="0" xfId="1538" applyFont="1" applyFill="1"/>
    <xf numFmtId="0" fontId="1" fillId="0" borderId="1" xfId="1538" applyFont="1" applyBorder="1" applyAlignment="1">
      <alignment vertical="center" wrapText="1"/>
    </xf>
    <xf numFmtId="0" fontId="8" fillId="17" borderId="1" xfId="1538" applyFont="1" applyFill="1" applyBorder="1" applyAlignment="1" applyProtection="1">
      <alignment horizontal="center" vertical="center" wrapText="1"/>
    </xf>
    <xf numFmtId="0" fontId="8" fillId="17" borderId="1" xfId="1538" applyFont="1" applyFill="1" applyBorder="1" applyAlignment="1" applyProtection="1">
      <alignment horizontal="left" vertical="center" wrapText="1"/>
    </xf>
    <xf numFmtId="1" fontId="2" fillId="20" borderId="1" xfId="1538" applyNumberFormat="1" applyFont="1" applyFill="1" applyBorder="1" applyAlignment="1">
      <alignment horizontal="center" vertical="center" wrapText="1"/>
    </xf>
    <xf numFmtId="1" fontId="1" fillId="20" borderId="1" xfId="1538" applyNumberFormat="1" applyFont="1" applyFill="1" applyBorder="1" applyAlignment="1">
      <alignment vertical="center"/>
    </xf>
    <xf numFmtId="1" fontId="1" fillId="20" borderId="12" xfId="1538" applyNumberFormat="1" applyFont="1" applyFill="1" applyBorder="1" applyAlignment="1">
      <alignment horizontal="center" vertical="center"/>
    </xf>
    <xf numFmtId="1" fontId="1" fillId="20" borderId="3" xfId="1538" applyNumberFormat="1" applyFont="1" applyFill="1" applyBorder="1" applyAlignment="1">
      <alignment horizontal="center" vertical="center"/>
    </xf>
    <xf numFmtId="0" fontId="1" fillId="11" borderId="1" xfId="1538" applyFont="1" applyFill="1" applyBorder="1" applyAlignment="1">
      <alignment horizontal="center" vertical="center" wrapText="1"/>
    </xf>
    <xf numFmtId="1" fontId="2" fillId="15" borderId="5" xfId="1538" applyNumberFormat="1" applyFont="1" applyFill="1" applyBorder="1" applyAlignment="1">
      <alignment horizontal="center" vertical="center"/>
    </xf>
    <xf numFmtId="1" fontId="1" fillId="13" borderId="2" xfId="1538" applyNumberFormat="1" applyFont="1" applyFill="1" applyBorder="1" applyAlignment="1">
      <alignment horizontal="center" vertical="center"/>
    </xf>
    <xf numFmtId="0" fontId="4" fillId="14" borderId="1" xfId="1538" applyFont="1" applyFill="1" applyBorder="1" applyAlignment="1" applyProtection="1">
      <alignment horizontal="center" vertical="center" wrapText="1"/>
    </xf>
    <xf numFmtId="0" fontId="1" fillId="13" borderId="1" xfId="1538" applyFont="1" applyFill="1" applyBorder="1" applyAlignment="1" applyProtection="1">
      <alignment horizontal="center" vertical="center" wrapText="1"/>
    </xf>
    <xf numFmtId="1" fontId="1" fillId="13" borderId="1" xfId="1538" applyNumberFormat="1" applyFont="1" applyFill="1" applyBorder="1" applyAlignment="1">
      <alignment horizontal="center" vertical="center" wrapText="1"/>
    </xf>
    <xf numFmtId="1" fontId="2" fillId="15" borderId="6" xfId="1538" applyNumberFormat="1" applyFont="1" applyFill="1" applyBorder="1" applyAlignment="1">
      <alignment horizontal="center" vertical="center"/>
    </xf>
    <xf numFmtId="0" fontId="2" fillId="15" borderId="1" xfId="1538" applyFont="1" applyFill="1" applyBorder="1" applyAlignment="1">
      <alignment horizontal="left" vertical="center" wrapText="1"/>
    </xf>
    <xf numFmtId="1" fontId="1" fillId="15" borderId="1" xfId="1538" applyNumberFormat="1" applyFont="1" applyFill="1" applyBorder="1" applyAlignment="1">
      <alignment horizontal="center" vertical="center" wrapText="1"/>
    </xf>
    <xf numFmtId="1" fontId="2" fillId="15" borderId="1" xfId="1538" applyNumberFormat="1" applyFont="1" applyFill="1" applyBorder="1" applyAlignment="1">
      <alignment horizontal="center" vertical="center"/>
    </xf>
    <xf numFmtId="1" fontId="1" fillId="15" borderId="7" xfId="1538" applyNumberFormat="1" applyFont="1" applyFill="1" applyBorder="1" applyAlignment="1">
      <alignment horizontal="center" vertical="center" wrapText="1"/>
    </xf>
    <xf numFmtId="1" fontId="1" fillId="13" borderId="5" xfId="1538" applyNumberFormat="1" applyFont="1" applyFill="1" applyBorder="1" applyAlignment="1">
      <alignment horizontal="center" vertical="center"/>
    </xf>
    <xf numFmtId="0" fontId="3" fillId="0" borderId="5" xfId="1538" applyFont="1" applyBorder="1" applyAlignment="1">
      <alignment horizontal="center" vertical="center"/>
    </xf>
    <xf numFmtId="0" fontId="1" fillId="0" borderId="11" xfId="1538" applyFont="1" applyBorder="1" applyAlignment="1">
      <alignment horizontal="center" vertical="center" wrapText="1"/>
    </xf>
    <xf numFmtId="0" fontId="1" fillId="0" borderId="11" xfId="1538" applyFont="1" applyBorder="1" applyAlignment="1" applyProtection="1">
      <alignment vertical="center" wrapText="1"/>
    </xf>
    <xf numFmtId="0" fontId="1" fillId="13" borderId="11" xfId="1538" applyFont="1" applyFill="1" applyBorder="1" applyAlignment="1" applyProtection="1">
      <alignment horizontal="center" vertical="center" wrapText="1"/>
    </xf>
    <xf numFmtId="1" fontId="1" fillId="13" borderId="13" xfId="1538" applyNumberFormat="1" applyFont="1" applyFill="1" applyBorder="1" applyAlignment="1">
      <alignment horizontal="center" vertical="center" wrapText="1"/>
    </xf>
    <xf numFmtId="1" fontId="1" fillId="13" borderId="4" xfId="1538" applyNumberFormat="1" applyFont="1" applyFill="1" applyBorder="1" applyAlignment="1">
      <alignment horizontal="center" vertical="center"/>
    </xf>
    <xf numFmtId="0" fontId="3" fillId="0" borderId="4" xfId="1538" applyFont="1" applyBorder="1" applyAlignment="1">
      <alignment horizontal="center" vertical="center"/>
    </xf>
    <xf numFmtId="1" fontId="1" fillId="20" borderId="9" xfId="1538" applyNumberFormat="1" applyFont="1" applyFill="1" applyBorder="1" applyAlignment="1">
      <alignment vertical="center"/>
    </xf>
    <xf numFmtId="1" fontId="1" fillId="20" borderId="14" xfId="1538" applyNumberFormat="1" applyFont="1" applyFill="1" applyBorder="1" applyAlignment="1">
      <alignment vertical="center"/>
    </xf>
    <xf numFmtId="0" fontId="2" fillId="20" borderId="14" xfId="1538" applyFont="1" applyFill="1" applyBorder="1" applyAlignment="1">
      <alignment vertical="center"/>
    </xf>
    <xf numFmtId="0" fontId="1" fillId="20" borderId="14" xfId="1538" applyFont="1" applyFill="1" applyBorder="1" applyAlignment="1">
      <alignment vertical="center"/>
    </xf>
    <xf numFmtId="1" fontId="1" fillId="20" borderId="12" xfId="1538" applyNumberFormat="1" applyFont="1" applyFill="1" applyBorder="1" applyAlignment="1">
      <alignment vertical="center"/>
    </xf>
    <xf numFmtId="164" fontId="1" fillId="9" borderId="3" xfId="1538" applyNumberFormat="1" applyFont="1" applyFill="1" applyBorder="1" applyAlignment="1">
      <alignment horizontal="center" vertical="center" wrapText="1"/>
    </xf>
    <xf numFmtId="0" fontId="3" fillId="0" borderId="13" xfId="1538" applyFont="1" applyBorder="1" applyAlignment="1">
      <alignment horizontal="center" vertical="center"/>
    </xf>
    <xf numFmtId="0" fontId="1" fillId="0" borderId="0" xfId="1538" applyFont="1" applyBorder="1" applyAlignment="1">
      <alignment horizontal="center" vertical="center" wrapText="1"/>
    </xf>
    <xf numFmtId="0" fontId="8" fillId="14" borderId="1" xfId="1538" applyFont="1" applyFill="1" applyBorder="1" applyAlignment="1" applyProtection="1">
      <alignment horizontal="left" vertical="center" wrapText="1"/>
    </xf>
    <xf numFmtId="0" fontId="2" fillId="14" borderId="1" xfId="1538" applyFont="1" applyFill="1" applyBorder="1" applyAlignment="1" applyProtection="1">
      <alignment horizontal="center" vertical="center" wrapText="1"/>
    </xf>
    <xf numFmtId="0" fontId="3" fillId="14" borderId="0" xfId="1538" applyFont="1" applyFill="1"/>
    <xf numFmtId="0" fontId="8" fillId="14" borderId="4" xfId="1538" applyFont="1" applyFill="1" applyBorder="1" applyAlignment="1" applyProtection="1">
      <alignment horizontal="left" vertical="center" wrapText="1"/>
    </xf>
    <xf numFmtId="0" fontId="8" fillId="14" borderId="4" xfId="1538" applyFont="1" applyFill="1" applyBorder="1" applyAlignment="1" applyProtection="1">
      <alignment horizontal="center" vertical="center" wrapText="1"/>
    </xf>
    <xf numFmtId="0" fontId="8" fillId="14" borderId="0" xfId="1538" applyFont="1" applyFill="1" applyBorder="1" applyAlignment="1" applyProtection="1">
      <alignment horizontal="center" vertical="center" wrapText="1"/>
    </xf>
    <xf numFmtId="0" fontId="2" fillId="17" borderId="4" xfId="1538" applyFont="1" applyFill="1" applyBorder="1" applyAlignment="1" applyProtection="1">
      <alignment horizontal="center" vertical="center" wrapText="1"/>
    </xf>
    <xf numFmtId="0" fontId="10" fillId="14" borderId="1" xfId="1538" applyFont="1" applyFill="1" applyBorder="1" applyAlignment="1" applyProtection="1">
      <alignment horizontal="center" vertical="center" wrapText="1"/>
    </xf>
    <xf numFmtId="0" fontId="10" fillId="14" borderId="1" xfId="1538" applyFont="1" applyFill="1" applyBorder="1" applyAlignment="1" applyProtection="1">
      <alignment horizontal="left" vertical="center" wrapText="1"/>
    </xf>
    <xf numFmtId="0" fontId="5" fillId="14" borderId="0" xfId="1538" applyFont="1" applyFill="1"/>
    <xf numFmtId="0" fontId="8" fillId="14" borderId="1" xfId="1538" applyFont="1" applyFill="1" applyBorder="1" applyAlignment="1">
      <alignment horizontal="center" vertical="center" wrapText="1"/>
    </xf>
    <xf numFmtId="1" fontId="8" fillId="14" borderId="1" xfId="1538" applyNumberFormat="1" applyFont="1" applyFill="1" applyBorder="1" applyAlignment="1">
      <alignment horizontal="center" vertical="center"/>
    </xf>
    <xf numFmtId="1" fontId="4" fillId="14" borderId="1" xfId="1538" applyNumberFormat="1" applyFont="1" applyFill="1" applyBorder="1" applyAlignment="1">
      <alignment horizontal="center" vertical="center" wrapText="1"/>
    </xf>
    <xf numFmtId="164" fontId="4" fillId="14" borderId="3" xfId="1" applyFont="1" applyFill="1" applyBorder="1" applyAlignment="1" applyProtection="1">
      <alignment horizontal="center" vertical="center" wrapText="1"/>
    </xf>
    <xf numFmtId="164" fontId="4" fillId="14" borderId="1" xfId="1538" applyNumberFormat="1" applyFont="1" applyFill="1" applyBorder="1" applyAlignment="1" applyProtection="1">
      <alignment horizontal="center" vertical="center" wrapText="1"/>
    </xf>
    <xf numFmtId="0" fontId="1" fillId="0" borderId="4" xfId="1538" applyFont="1" applyBorder="1" applyAlignment="1">
      <alignment vertical="center" wrapText="1"/>
    </xf>
    <xf numFmtId="0" fontId="1" fillId="0" borderId="1" xfId="1538" applyFont="1" applyBorder="1" applyAlignment="1" applyProtection="1">
      <alignment vertical="center" wrapText="1"/>
    </xf>
    <xf numFmtId="164" fontId="1" fillId="10" borderId="4" xfId="1" applyFont="1" applyFill="1" applyBorder="1" applyAlignment="1" applyProtection="1">
      <alignment horizontal="center" vertical="center" wrapText="1"/>
    </xf>
    <xf numFmtId="164" fontId="1" fillId="10" borderId="4" xfId="1538" applyNumberFormat="1" applyFont="1" applyFill="1" applyBorder="1" applyAlignment="1">
      <alignment horizontal="center" vertical="center" wrapText="1"/>
    </xf>
    <xf numFmtId="164" fontId="1" fillId="11" borderId="2" xfId="1" applyFont="1" applyFill="1" applyBorder="1" applyAlignment="1" applyProtection="1">
      <alignment horizontal="center" vertical="center" wrapText="1"/>
    </xf>
    <xf numFmtId="0" fontId="1" fillId="0" borderId="1" xfId="1538" applyFont="1" applyBorder="1" applyAlignment="1">
      <alignment vertical="center"/>
    </xf>
    <xf numFmtId="0" fontId="1" fillId="0" borderId="5" xfId="1538" applyFont="1" applyBorder="1" applyAlignment="1">
      <alignment vertical="center"/>
    </xf>
    <xf numFmtId="0" fontId="1" fillId="0" borderId="5" xfId="1538" applyFont="1" applyBorder="1" applyAlignment="1" applyProtection="1">
      <alignment vertical="center" wrapText="1"/>
    </xf>
    <xf numFmtId="1" fontId="1" fillId="20" borderId="14" xfId="1538" applyNumberFormat="1" applyFont="1" applyFill="1" applyBorder="1" applyAlignment="1">
      <alignment horizontal="center" vertical="center"/>
    </xf>
    <xf numFmtId="1" fontId="1" fillId="20" borderId="8" xfId="1538" applyNumberFormat="1" applyFont="1" applyFill="1" applyBorder="1" applyAlignment="1">
      <alignment horizontal="center" vertical="center"/>
    </xf>
    <xf numFmtId="1" fontId="1" fillId="12" borderId="15" xfId="1538" applyNumberFormat="1" applyFont="1" applyFill="1" applyBorder="1" applyAlignment="1">
      <alignment horizontal="center" vertical="center" wrapText="1"/>
    </xf>
    <xf numFmtId="1" fontId="1" fillId="13" borderId="6" xfId="1538" applyNumberFormat="1" applyFont="1" applyFill="1" applyBorder="1" applyAlignment="1">
      <alignment horizontal="center" vertical="center"/>
    </xf>
    <xf numFmtId="164" fontId="1" fillId="10" borderId="11" xfId="1538" applyNumberFormat="1" applyFont="1" applyFill="1" applyBorder="1" applyAlignment="1">
      <alignment horizontal="center" vertical="center" wrapText="1"/>
    </xf>
    <xf numFmtId="1" fontId="1" fillId="15" borderId="1" xfId="1538" applyNumberFormat="1" applyFont="1" applyFill="1" applyBorder="1" applyAlignment="1">
      <alignment horizontal="center" vertical="center"/>
    </xf>
    <xf numFmtId="1" fontId="1" fillId="15" borderId="4" xfId="1538" applyNumberFormat="1" applyFont="1" applyFill="1" applyBorder="1" applyAlignment="1">
      <alignment horizontal="center" vertical="center"/>
    </xf>
    <xf numFmtId="0" fontId="2" fillId="15" borderId="4" xfId="1538" applyFont="1" applyFill="1" applyBorder="1" applyAlignment="1">
      <alignment horizontal="left" vertical="center" wrapText="1"/>
    </xf>
    <xf numFmtId="1" fontId="1" fillId="15" borderId="4" xfId="1538" applyNumberFormat="1" applyFont="1" applyFill="1" applyBorder="1" applyAlignment="1">
      <alignment horizontal="center" vertical="center" wrapText="1"/>
    </xf>
    <xf numFmtId="1" fontId="2" fillId="15" borderId="4" xfId="1538" applyNumberFormat="1" applyFont="1" applyFill="1" applyBorder="1" applyAlignment="1">
      <alignment horizontal="center" vertical="center" wrapText="1"/>
    </xf>
    <xf numFmtId="1" fontId="2" fillId="15" borderId="4" xfId="1538" applyNumberFormat="1" applyFont="1" applyFill="1" applyBorder="1" applyAlignment="1">
      <alignment horizontal="center" vertical="center"/>
    </xf>
    <xf numFmtId="1" fontId="1" fillId="15" borderId="0" xfId="1538" applyNumberFormat="1" applyFont="1" applyFill="1" applyBorder="1" applyAlignment="1">
      <alignment horizontal="center" vertical="center" wrapText="1"/>
    </xf>
    <xf numFmtId="1" fontId="1" fillId="15" borderId="13" xfId="1538" applyNumberFormat="1" applyFont="1" applyFill="1" applyBorder="1" applyAlignment="1">
      <alignment horizontal="center" vertical="center" wrapText="1"/>
    </xf>
    <xf numFmtId="164" fontId="5" fillId="14" borderId="4" xfId="1" applyFont="1" applyFill="1" applyBorder="1" applyAlignment="1" applyProtection="1">
      <alignment horizontal="center" vertical="center" wrapText="1"/>
    </xf>
    <xf numFmtId="1" fontId="4" fillId="17" borderId="4" xfId="1538" applyNumberFormat="1" applyFont="1" applyFill="1" applyBorder="1" applyAlignment="1">
      <alignment horizontal="center" vertical="center" wrapText="1"/>
    </xf>
    <xf numFmtId="164" fontId="3" fillId="17" borderId="8" xfId="1" applyFont="1" applyFill="1" applyBorder="1" applyAlignment="1" applyProtection="1">
      <alignment horizontal="center" vertical="center" wrapText="1"/>
    </xf>
    <xf numFmtId="0" fontId="3" fillId="17" borderId="4" xfId="1538" applyFont="1" applyFill="1" applyBorder="1" applyAlignment="1">
      <alignment horizontal="center" vertical="center" wrapText="1"/>
    </xf>
    <xf numFmtId="164" fontId="3" fillId="17" borderId="4" xfId="1" applyFont="1" applyFill="1" applyBorder="1" applyAlignment="1" applyProtection="1">
      <alignment horizontal="center" vertical="center" wrapText="1"/>
    </xf>
    <xf numFmtId="1" fontId="1" fillId="15" borderId="5" xfId="1538" applyNumberFormat="1" applyFont="1" applyFill="1" applyBorder="1" applyAlignment="1">
      <alignment horizontal="center" vertical="center"/>
    </xf>
    <xf numFmtId="1" fontId="2" fillId="12" borderId="5" xfId="1538" applyNumberFormat="1" applyFont="1" applyFill="1" applyBorder="1" applyAlignment="1">
      <alignment horizontal="center" vertical="center" wrapText="1"/>
    </xf>
    <xf numFmtId="0" fontId="2" fillId="12" borderId="5" xfId="1538" applyFont="1" applyFill="1" applyBorder="1" applyAlignment="1">
      <alignment horizontal="left" vertical="center" wrapText="1"/>
    </xf>
    <xf numFmtId="0" fontId="4" fillId="14" borderId="1" xfId="1538" applyFont="1" applyFill="1" applyBorder="1" applyAlignment="1" applyProtection="1">
      <alignment vertical="center" wrapText="1"/>
    </xf>
    <xf numFmtId="0" fontId="2" fillId="17" borderId="4" xfId="1538" applyFont="1" applyFill="1" applyBorder="1" applyAlignment="1" applyProtection="1">
      <alignment horizontal="left" vertical="center" wrapText="1"/>
    </xf>
    <xf numFmtId="1" fontId="2" fillId="17" borderId="4" xfId="1538" applyNumberFormat="1" applyFont="1" applyFill="1" applyBorder="1" applyAlignment="1">
      <alignment horizontal="center" vertical="center"/>
    </xf>
    <xf numFmtId="0" fontId="2" fillId="17" borderId="4" xfId="1538" applyFont="1" applyFill="1" applyBorder="1" applyAlignment="1">
      <alignment horizontal="center" vertical="center" wrapText="1"/>
    </xf>
    <xf numFmtId="0" fontId="2" fillId="13" borderId="1" xfId="1538" applyFont="1" applyFill="1" applyBorder="1" applyAlignment="1">
      <alignment horizontal="center" vertical="center" wrapText="1"/>
    </xf>
    <xf numFmtId="0" fontId="2" fillId="0" borderId="5" xfId="1538" applyFont="1" applyBorder="1" applyAlignment="1">
      <alignment vertical="center"/>
    </xf>
    <xf numFmtId="1" fontId="1" fillId="0" borderId="1" xfId="1538" applyNumberFormat="1" applyFont="1" applyBorder="1" applyAlignment="1">
      <alignment horizontal="center" vertical="center" wrapText="1"/>
    </xf>
    <xf numFmtId="1" fontId="2" fillId="0" borderId="1" xfId="1538" applyNumberFormat="1" applyFont="1" applyBorder="1" applyAlignment="1">
      <alignment horizontal="center" vertical="center"/>
    </xf>
    <xf numFmtId="0" fontId="2" fillId="0" borderId="5" xfId="1538" applyFont="1" applyBorder="1" applyAlignment="1">
      <alignment horizontal="center" vertical="center"/>
    </xf>
    <xf numFmtId="1" fontId="2" fillId="0" borderId="2" xfId="1538" applyNumberFormat="1" applyFont="1" applyBorder="1" applyAlignment="1">
      <alignment horizontal="center" vertical="center" wrapText="1"/>
    </xf>
    <xf numFmtId="1" fontId="1" fillId="20" borderId="2" xfId="1538" applyNumberFormat="1" applyFont="1" applyFill="1" applyBorder="1" applyAlignment="1">
      <alignment vertical="center"/>
    </xf>
    <xf numFmtId="0" fontId="1" fillId="20" borderId="0" xfId="1538" applyFont="1" applyFill="1" applyBorder="1" applyAlignment="1">
      <alignment horizontal="center" vertical="center"/>
    </xf>
    <xf numFmtId="0" fontId="2" fillId="20" borderId="0" xfId="1538" applyFont="1" applyFill="1" applyBorder="1" applyAlignment="1">
      <alignment vertical="center"/>
    </xf>
    <xf numFmtId="164" fontId="1" fillId="0" borderId="1" xfId="1538" applyNumberFormat="1" applyFont="1" applyBorder="1" applyAlignment="1">
      <alignment horizontal="center" vertical="center" wrapText="1"/>
    </xf>
    <xf numFmtId="1" fontId="1" fillId="0" borderId="4" xfId="1538" applyNumberFormat="1" applyFont="1" applyBorder="1" applyAlignment="1">
      <alignment horizontal="center" vertical="center" wrapText="1"/>
    </xf>
    <xf numFmtId="0" fontId="1" fillId="21" borderId="0" xfId="1538" applyFont="1" applyFill="1"/>
    <xf numFmtId="0" fontId="3" fillId="0" borderId="9" xfId="1538" applyFont="1" applyBorder="1" applyAlignment="1">
      <alignment horizontal="center" vertical="center"/>
    </xf>
    <xf numFmtId="49" fontId="1" fillId="0" borderId="1" xfId="1538" applyNumberFormat="1" applyFont="1" applyBorder="1" applyAlignment="1" applyProtection="1">
      <alignment horizontal="center" vertical="center" wrapText="1"/>
    </xf>
    <xf numFmtId="1" fontId="2" fillId="20" borderId="5" xfId="1538" applyNumberFormat="1" applyFont="1" applyFill="1" applyBorder="1" applyAlignment="1">
      <alignment horizontal="center" vertical="center" wrapText="1"/>
    </xf>
    <xf numFmtId="1" fontId="1" fillId="20" borderId="6" xfId="1538" applyNumberFormat="1" applyFont="1" applyFill="1" applyBorder="1" applyAlignment="1">
      <alignment vertical="center"/>
    </xf>
    <xf numFmtId="1" fontId="1" fillId="20" borderId="7" xfId="1538" applyNumberFormat="1" applyFont="1" applyFill="1" applyBorder="1" applyAlignment="1">
      <alignment vertical="center"/>
    </xf>
    <xf numFmtId="0" fontId="1" fillId="17" borderId="4" xfId="1538" applyFont="1" applyFill="1" applyBorder="1" applyAlignment="1" applyProtection="1">
      <alignment horizontal="center" vertical="center" wrapText="1"/>
    </xf>
    <xf numFmtId="1" fontId="2" fillId="17" borderId="4" xfId="1538" applyNumberFormat="1" applyFont="1" applyFill="1" applyBorder="1" applyAlignment="1">
      <alignment horizontal="center" vertical="center" wrapText="1"/>
    </xf>
    <xf numFmtId="0" fontId="1" fillId="0" borderId="1" xfId="1538" applyFont="1" applyBorder="1" applyAlignment="1" applyProtection="1">
      <alignment horizontal="left" vertical="center" wrapText="1"/>
    </xf>
    <xf numFmtId="0" fontId="1" fillId="13" borderId="1" xfId="1538" applyFont="1" applyFill="1" applyBorder="1" applyAlignment="1">
      <alignment horizontal="center" vertical="center" wrapText="1"/>
    </xf>
    <xf numFmtId="0" fontId="2" fillId="0" borderId="4" xfId="1538" applyFont="1" applyBorder="1" applyAlignment="1" applyProtection="1">
      <alignment vertical="center" wrapText="1"/>
    </xf>
    <xf numFmtId="1" fontId="1" fillId="13" borderId="2" xfId="1538" applyNumberFormat="1" applyFont="1" applyFill="1" applyBorder="1" applyAlignment="1">
      <alignment horizontal="center" vertical="center" wrapText="1"/>
    </xf>
    <xf numFmtId="164" fontId="1" fillId="22" borderId="1" xfId="1538" applyNumberFormat="1" applyFont="1" applyFill="1" applyBorder="1" applyAlignment="1">
      <alignment horizontal="center" vertical="center" wrapText="1"/>
    </xf>
    <xf numFmtId="0" fontId="1" fillId="22" borderId="1" xfId="1538" applyFont="1" applyFill="1" applyBorder="1" applyAlignment="1">
      <alignment horizontal="center" vertical="center" wrapText="1"/>
    </xf>
    <xf numFmtId="164" fontId="1" fillId="0" borderId="0" xfId="1" applyFont="1" applyBorder="1" applyAlignment="1" applyProtection="1">
      <alignment horizontal="center" vertical="center" wrapText="1"/>
    </xf>
    <xf numFmtId="164" fontId="2" fillId="10" borderId="1" xfId="1" applyFont="1" applyFill="1" applyBorder="1" applyAlignment="1" applyProtection="1">
      <alignment horizontal="center" vertical="center"/>
    </xf>
    <xf numFmtId="1" fontId="1" fillId="12" borderId="2" xfId="1538" applyNumberFormat="1" applyFont="1" applyFill="1" applyBorder="1" applyAlignment="1">
      <alignment horizontal="center" vertical="center" wrapText="1"/>
    </xf>
    <xf numFmtId="164" fontId="1" fillId="12" borderId="6" xfId="1" applyFont="1" applyFill="1" applyBorder="1" applyAlignment="1" applyProtection="1">
      <alignment horizontal="center" vertical="center" wrapText="1"/>
    </xf>
    <xf numFmtId="0" fontId="0" fillId="0" borderId="0" xfId="1538" applyFont="1"/>
    <xf numFmtId="164" fontId="1" fillId="0" borderId="1" xfId="1" applyFont="1" applyBorder="1" applyAlignment="1" applyProtection="1">
      <alignment horizontal="center" vertical="center" wrapText="1"/>
    </xf>
    <xf numFmtId="0" fontId="6" fillId="18" borderId="4" xfId="1538" applyFont="1" applyFill="1" applyBorder="1" applyAlignment="1">
      <alignment horizontal="center" vertical="center" wrapText="1"/>
    </xf>
    <xf numFmtId="0" fontId="7" fillId="18" borderId="4" xfId="1538" applyFont="1" applyFill="1" applyBorder="1" applyAlignment="1">
      <alignment horizontal="center" vertical="center" wrapText="1"/>
    </xf>
    <xf numFmtId="164" fontId="1" fillId="15" borderId="6" xfId="1" applyFont="1" applyFill="1" applyBorder="1" applyAlignment="1" applyProtection="1">
      <alignment horizontal="center" vertical="center" wrapText="1"/>
    </xf>
    <xf numFmtId="1" fontId="10" fillId="14" borderId="1" xfId="1538" applyNumberFormat="1" applyFont="1" applyFill="1" applyBorder="1" applyAlignment="1">
      <alignment horizontal="center" vertical="center" wrapText="1"/>
    </xf>
    <xf numFmtId="0" fontId="10" fillId="14" borderId="5" xfId="1538" applyFont="1" applyFill="1" applyBorder="1" applyAlignment="1">
      <alignment horizontal="left" vertical="center" wrapText="1"/>
    </xf>
    <xf numFmtId="1" fontId="5" fillId="14" borderId="5" xfId="1538" applyNumberFormat="1" applyFont="1" applyFill="1" applyBorder="1" applyAlignment="1">
      <alignment horizontal="center" vertical="center" wrapText="1"/>
    </xf>
    <xf numFmtId="1" fontId="10" fillId="14" borderId="5" xfId="1538" applyNumberFormat="1" applyFont="1" applyFill="1" applyBorder="1" applyAlignment="1">
      <alignment horizontal="center" vertical="center" wrapText="1"/>
    </xf>
    <xf numFmtId="1" fontId="5" fillId="14" borderId="2" xfId="1538" applyNumberFormat="1" applyFont="1" applyFill="1" applyBorder="1" applyAlignment="1">
      <alignment horizontal="center" vertical="center" wrapText="1"/>
    </xf>
    <xf numFmtId="1" fontId="5" fillId="14" borderId="6" xfId="1538" applyNumberFormat="1" applyFont="1" applyFill="1" applyBorder="1" applyAlignment="1">
      <alignment horizontal="center" vertical="center" wrapText="1"/>
    </xf>
    <xf numFmtId="164" fontId="5" fillId="14" borderId="6" xfId="1" applyFont="1" applyFill="1" applyBorder="1" applyAlignment="1" applyProtection="1">
      <alignment horizontal="center" vertical="center" wrapText="1"/>
    </xf>
    <xf numFmtId="0" fontId="5" fillId="14" borderId="1" xfId="1538" applyFont="1" applyFill="1" applyBorder="1" applyAlignment="1" applyProtection="1">
      <alignment horizontal="center" vertical="center" wrapText="1"/>
    </xf>
    <xf numFmtId="0" fontId="10" fillId="14" borderId="1" xfId="1538" applyFont="1" applyFill="1" applyBorder="1" applyAlignment="1">
      <alignment horizontal="center" vertical="center" wrapText="1"/>
    </xf>
    <xf numFmtId="1" fontId="10" fillId="14" borderId="1" xfId="1538" applyNumberFormat="1" applyFont="1" applyFill="1" applyBorder="1" applyAlignment="1">
      <alignment horizontal="center" vertical="center"/>
    </xf>
    <xf numFmtId="1" fontId="5" fillId="14" borderId="1" xfId="1538" applyNumberFormat="1" applyFont="1" applyFill="1" applyBorder="1" applyAlignment="1">
      <alignment horizontal="center" vertical="center" wrapText="1"/>
    </xf>
    <xf numFmtId="164" fontId="5" fillId="14" borderId="3" xfId="1" applyFont="1" applyFill="1" applyBorder="1" applyAlignment="1" applyProtection="1">
      <alignment horizontal="center" vertical="center" wrapText="1"/>
    </xf>
    <xf numFmtId="164" fontId="5" fillId="14" borderId="5" xfId="1538" applyNumberFormat="1" applyFont="1" applyFill="1" applyBorder="1" applyAlignment="1">
      <alignment horizontal="center" vertical="center" wrapText="1"/>
    </xf>
    <xf numFmtId="164" fontId="5" fillId="14" borderId="1" xfId="1538" applyNumberFormat="1" applyFont="1" applyFill="1" applyBorder="1" applyAlignment="1" applyProtection="1">
      <alignment horizontal="center" vertical="center" wrapText="1"/>
    </xf>
    <xf numFmtId="0" fontId="12" fillId="14" borderId="0" xfId="1538" applyFont="1" applyFill="1"/>
    <xf numFmtId="0" fontId="1" fillId="13" borderId="1" xfId="1538" applyFont="1" applyFill="1" applyBorder="1" applyAlignment="1">
      <alignment horizontal="center" vertical="center"/>
    </xf>
    <xf numFmtId="0" fontId="1" fillId="13" borderId="1" xfId="1538" applyFont="1" applyFill="1" applyBorder="1" applyAlignment="1" applyProtection="1">
      <alignment vertical="center" wrapText="1"/>
    </xf>
    <xf numFmtId="164" fontId="1" fillId="16" borderId="6" xfId="1" applyFont="1" applyFill="1" applyBorder="1" applyAlignment="1" applyProtection="1">
      <alignment horizontal="center" vertical="center" wrapText="1"/>
    </xf>
    <xf numFmtId="0" fontId="9" fillId="19" borderId="4" xfId="1538" applyFont="1" applyFill="1" applyBorder="1" applyAlignment="1">
      <alignment horizontal="center" vertical="center" wrapText="1"/>
    </xf>
    <xf numFmtId="0" fontId="13" fillId="0" borderId="4" xfId="1538" applyFont="1" applyBorder="1" applyAlignment="1">
      <alignment horizontal="center" vertical="center" wrapText="1"/>
    </xf>
    <xf numFmtId="0" fontId="9" fillId="18" borderId="4" xfId="1538" applyFont="1" applyFill="1" applyBorder="1" applyAlignment="1">
      <alignment horizontal="center" vertical="center" wrapText="1"/>
    </xf>
    <xf numFmtId="1" fontId="4" fillId="13" borderId="1" xfId="1538" applyNumberFormat="1" applyFont="1" applyFill="1" applyBorder="1" applyAlignment="1">
      <alignment horizontal="center" vertical="center"/>
    </xf>
    <xf numFmtId="0" fontId="4" fillId="0" borderId="1" xfId="1538" applyFont="1" applyBorder="1" applyAlignment="1">
      <alignment horizontal="center" vertical="center" wrapText="1"/>
    </xf>
    <xf numFmtId="1" fontId="1" fillId="20" borderId="2" xfId="1538" applyNumberFormat="1" applyFont="1" applyFill="1" applyBorder="1" applyAlignment="1">
      <alignment vertical="center" wrapText="1"/>
    </xf>
    <xf numFmtId="164" fontId="1" fillId="20" borderId="12" xfId="1" applyFont="1" applyFill="1" applyBorder="1" applyAlignment="1" applyProtection="1">
      <alignment horizontal="center" vertical="center"/>
    </xf>
    <xf numFmtId="0" fontId="1" fillId="13" borderId="1" xfId="1538" applyFont="1" applyFill="1" applyBorder="1" applyAlignment="1" applyProtection="1">
      <alignment horizontal="left" vertical="center" wrapText="1"/>
    </xf>
    <xf numFmtId="0" fontId="1" fillId="0" borderId="3" xfId="1538" applyFont="1" applyBorder="1" applyAlignment="1" applyProtection="1">
      <alignment horizontal="center" vertical="center" wrapText="1"/>
    </xf>
    <xf numFmtId="0" fontId="2" fillId="20" borderId="12" xfId="1538" applyFont="1" applyFill="1" applyBorder="1" applyAlignment="1">
      <alignment vertical="center"/>
    </xf>
    <xf numFmtId="0" fontId="1" fillId="20" borderId="12" xfId="1538" applyFont="1" applyFill="1" applyBorder="1" applyAlignment="1">
      <alignment vertical="center"/>
    </xf>
    <xf numFmtId="1" fontId="2" fillId="16" borderId="4" xfId="1538" applyNumberFormat="1" applyFont="1" applyFill="1" applyBorder="1" applyAlignment="1">
      <alignment horizontal="center" vertical="center" wrapText="1"/>
    </xf>
    <xf numFmtId="0" fontId="2" fillId="16" borderId="11" xfId="1538" applyFont="1" applyFill="1" applyBorder="1" applyAlignment="1">
      <alignment horizontal="left" vertical="center" wrapText="1"/>
    </xf>
    <xf numFmtId="1" fontId="1" fillId="16" borderId="11" xfId="1538" applyNumberFormat="1" applyFont="1" applyFill="1" applyBorder="1" applyAlignment="1">
      <alignment horizontal="center" vertical="center" wrapText="1"/>
    </xf>
    <xf numFmtId="1" fontId="2" fillId="16" borderId="11" xfId="1538" applyNumberFormat="1" applyFont="1" applyFill="1" applyBorder="1" applyAlignment="1">
      <alignment horizontal="center" vertical="center" wrapText="1"/>
    </xf>
    <xf numFmtId="1" fontId="1" fillId="16" borderId="9" xfId="1538" applyNumberFormat="1" applyFont="1" applyFill="1" applyBorder="1" applyAlignment="1">
      <alignment horizontal="center" vertical="center" wrapText="1"/>
    </xf>
    <xf numFmtId="1" fontId="1" fillId="16" borderId="13" xfId="1538" applyNumberFormat="1" applyFont="1" applyFill="1" applyBorder="1" applyAlignment="1">
      <alignment horizontal="center" vertical="center" wrapText="1"/>
    </xf>
    <xf numFmtId="164" fontId="1" fillId="16" borderId="13" xfId="1" applyFont="1" applyFill="1" applyBorder="1" applyAlignment="1" applyProtection="1">
      <alignment horizontal="center" vertical="center" wrapText="1"/>
    </xf>
    <xf numFmtId="0" fontId="1" fillId="0" borderId="13" xfId="1538" applyFont="1" applyBorder="1" applyAlignment="1">
      <alignment horizontal="center" vertical="center" wrapText="1"/>
    </xf>
    <xf numFmtId="0" fontId="1" fillId="0" borderId="2" xfId="1538" applyFont="1" applyBorder="1" applyAlignment="1">
      <alignment vertical="center" wrapText="1"/>
    </xf>
    <xf numFmtId="0" fontId="1" fillId="13" borderId="0" xfId="1538" applyFont="1" applyFill="1" applyBorder="1" applyAlignment="1">
      <alignment horizontal="center" vertical="center" wrapText="1"/>
    </xf>
    <xf numFmtId="1" fontId="1" fillId="13" borderId="0" xfId="1538" applyNumberFormat="1" applyFont="1" applyFill="1" applyBorder="1" applyAlignment="1">
      <alignment horizontal="center" vertical="center" wrapText="1"/>
    </xf>
    <xf numFmtId="0" fontId="1" fillId="0" borderId="0" xfId="1538" applyFont="1" applyBorder="1" applyAlignment="1" applyProtection="1">
      <alignment horizontal="center" vertical="center" wrapText="1"/>
    </xf>
    <xf numFmtId="164" fontId="1" fillId="10" borderId="3" xfId="1" applyFont="1" applyFill="1" applyBorder="1" applyAlignment="1" applyProtection="1">
      <alignment horizontal="center" vertical="center" wrapText="1"/>
    </xf>
    <xf numFmtId="0" fontId="2" fillId="12" borderId="6" xfId="1538" applyFont="1" applyFill="1" applyBorder="1" applyAlignment="1">
      <alignment horizontal="left" vertical="center" wrapText="1"/>
    </xf>
    <xf numFmtId="0" fontId="1" fillId="13" borderId="2" xfId="1538" applyFont="1" applyFill="1" applyBorder="1" applyAlignment="1">
      <alignment vertical="center" wrapText="1"/>
    </xf>
    <xf numFmtId="0" fontId="1" fillId="14" borderId="1" xfId="1538" applyFont="1" applyFill="1" applyBorder="1" applyAlignment="1">
      <alignment vertical="center" wrapText="1"/>
    </xf>
    <xf numFmtId="0" fontId="7" fillId="19" borderId="4" xfId="1538" applyFont="1" applyFill="1" applyBorder="1" applyAlignment="1">
      <alignment horizontal="center" vertical="center" wrapText="1"/>
    </xf>
    <xf numFmtId="164" fontId="1" fillId="9" borderId="8" xfId="1538" applyNumberFormat="1" applyFont="1" applyFill="1" applyBorder="1" applyAlignment="1">
      <alignment horizontal="center" vertical="center" wrapText="1"/>
    </xf>
    <xf numFmtId="1" fontId="2" fillId="16" borderId="2" xfId="1538" applyNumberFormat="1" applyFont="1" applyFill="1" applyBorder="1" applyAlignment="1">
      <alignment horizontal="center" vertical="center" wrapText="1"/>
    </xf>
    <xf numFmtId="0" fontId="2" fillId="16" borderId="1" xfId="1538" applyFont="1" applyFill="1" applyBorder="1" applyAlignment="1">
      <alignment horizontal="left" vertical="center" wrapText="1"/>
    </xf>
    <xf numFmtId="1" fontId="1" fillId="16" borderId="1" xfId="1538" applyNumberFormat="1" applyFont="1" applyFill="1" applyBorder="1" applyAlignment="1">
      <alignment horizontal="center" vertical="center" wrapText="1"/>
    </xf>
    <xf numFmtId="1" fontId="1" fillId="16" borderId="7" xfId="1538" applyNumberFormat="1" applyFont="1" applyFill="1" applyBorder="1" applyAlignment="1">
      <alignment horizontal="center" vertical="center" wrapText="1"/>
    </xf>
    <xf numFmtId="0" fontId="3" fillId="0" borderId="0" xfId="1538" applyFont="1" applyAlignment="1">
      <alignment vertical="center"/>
    </xf>
    <xf numFmtId="0" fontId="1" fillId="0" borderId="10" xfId="1538" applyFont="1" applyBorder="1" applyAlignment="1">
      <alignment horizontal="center" vertical="center" wrapText="1"/>
    </xf>
    <xf numFmtId="1" fontId="1" fillId="13" borderId="13" xfId="1538" applyNumberFormat="1" applyFont="1" applyFill="1" applyBorder="1" applyAlignment="1">
      <alignment horizontal="center" vertical="center"/>
    </xf>
    <xf numFmtId="1" fontId="1" fillId="0" borderId="0" xfId="1538" applyNumberFormat="1" applyFont="1" applyBorder="1" applyAlignment="1">
      <alignment horizontal="center" vertical="center"/>
    </xf>
    <xf numFmtId="1" fontId="2" fillId="20" borderId="12" xfId="1538" applyNumberFormat="1" applyFont="1" applyFill="1" applyBorder="1" applyAlignment="1">
      <alignment vertical="center"/>
    </xf>
    <xf numFmtId="0" fontId="8" fillId="14" borderId="2" xfId="1538" applyFont="1" applyFill="1" applyBorder="1" applyAlignment="1">
      <alignment horizontal="center" vertical="center"/>
    </xf>
    <xf numFmtId="0" fontId="8" fillId="14" borderId="1" xfId="1538" applyFont="1" applyFill="1" applyBorder="1" applyAlignment="1">
      <alignment vertical="center" wrapText="1"/>
    </xf>
    <xf numFmtId="0" fontId="8" fillId="14" borderId="1" xfId="1538" applyFont="1" applyFill="1" applyBorder="1" applyAlignment="1" applyProtection="1">
      <alignment vertical="center" wrapText="1"/>
    </xf>
    <xf numFmtId="1" fontId="1" fillId="20" borderId="0" xfId="1538" applyNumberFormat="1" applyFont="1" applyFill="1" applyBorder="1" applyAlignment="1">
      <alignment horizontal="center" vertical="center"/>
    </xf>
    <xf numFmtId="0" fontId="2" fillId="11" borderId="5" xfId="1538" applyFont="1" applyFill="1" applyBorder="1" applyAlignment="1">
      <alignment horizontal="center" vertical="center" wrapText="1"/>
    </xf>
    <xf numFmtId="49" fontId="4" fillId="14" borderId="1" xfId="1538" applyNumberFormat="1" applyFont="1" applyFill="1" applyBorder="1" applyAlignment="1" applyProtection="1">
      <alignment horizontal="center" vertical="center" wrapText="1"/>
    </xf>
    <xf numFmtId="164" fontId="1" fillId="9" borderId="11" xfId="1538" applyNumberFormat="1" applyFont="1" applyFill="1" applyBorder="1" applyAlignment="1">
      <alignment horizontal="center" vertical="center" wrapText="1"/>
    </xf>
    <xf numFmtId="0" fontId="1" fillId="9" borderId="11" xfId="1538" applyFont="1" applyFill="1" applyBorder="1" applyAlignment="1">
      <alignment horizontal="center" vertical="center" wrapText="1"/>
    </xf>
    <xf numFmtId="164" fontId="1" fillId="10" borderId="11" xfId="1" applyFont="1" applyFill="1" applyBorder="1" applyAlignment="1" applyProtection="1">
      <alignment horizontal="center" vertical="center" wrapText="1"/>
    </xf>
    <xf numFmtId="0" fontId="1" fillId="10" borderId="11" xfId="1538" applyFont="1" applyFill="1" applyBorder="1" applyAlignment="1">
      <alignment horizontal="center" vertical="center" wrapText="1"/>
    </xf>
    <xf numFmtId="1" fontId="1" fillId="16" borderId="15" xfId="1538" applyNumberFormat="1" applyFont="1" applyFill="1" applyBorder="1" applyAlignment="1">
      <alignment horizontal="center" vertical="center" wrapText="1"/>
    </xf>
    <xf numFmtId="0" fontId="9" fillId="19" borderId="1" xfId="1538" applyFont="1" applyFill="1" applyBorder="1" applyAlignment="1" applyProtection="1">
      <alignment horizontal="center" vertical="center" wrapText="1"/>
    </xf>
    <xf numFmtId="1" fontId="2" fillId="20" borderId="14" xfId="1538" applyNumberFormat="1" applyFont="1" applyFill="1" applyBorder="1" applyAlignment="1">
      <alignment vertical="center"/>
    </xf>
    <xf numFmtId="0" fontId="2" fillId="11" borderId="1" xfId="1538" applyFont="1" applyFill="1" applyBorder="1" applyAlignment="1">
      <alignment horizontal="center" vertical="center" wrapText="1"/>
    </xf>
    <xf numFmtId="0" fontId="1" fillId="0" borderId="13" xfId="1538" applyFont="1" applyBorder="1" applyAlignment="1">
      <alignment horizontal="center" vertical="center"/>
    </xf>
    <xf numFmtId="0" fontId="1" fillId="0" borderId="1" xfId="1538" applyFont="1" applyBorder="1" applyAlignment="1">
      <alignment horizontal="left" vertical="center" wrapText="1"/>
    </xf>
    <xf numFmtId="1" fontId="2" fillId="20" borderId="4" xfId="1538" applyNumberFormat="1" applyFont="1" applyFill="1" applyBorder="1" applyAlignment="1">
      <alignment horizontal="center" vertical="center" wrapText="1"/>
    </xf>
    <xf numFmtId="1" fontId="1" fillId="23" borderId="0" xfId="1538" applyNumberFormat="1" applyFont="1" applyFill="1" applyBorder="1" applyAlignment="1">
      <alignment vertical="center"/>
    </xf>
    <xf numFmtId="1" fontId="1" fillId="23" borderId="0" xfId="1538" applyNumberFormat="1" applyFont="1" applyFill="1" applyBorder="1" applyAlignment="1">
      <alignment horizontal="center" vertical="center"/>
    </xf>
    <xf numFmtId="1" fontId="1" fillId="23" borderId="10" xfId="1538" applyNumberFormat="1" applyFont="1" applyFill="1" applyBorder="1" applyAlignment="1">
      <alignment horizontal="center" vertical="center"/>
    </xf>
    <xf numFmtId="49" fontId="2" fillId="17" borderId="1" xfId="1538" applyNumberFormat="1" applyFont="1" applyFill="1" applyBorder="1" applyAlignment="1">
      <alignment horizontal="center" vertical="center" wrapText="1"/>
    </xf>
    <xf numFmtId="1" fontId="2" fillId="13" borderId="1" xfId="1538" applyNumberFormat="1" applyFont="1" applyFill="1" applyBorder="1" applyAlignment="1">
      <alignment horizontal="center" vertical="center" wrapText="1"/>
    </xf>
    <xf numFmtId="1" fontId="1" fillId="13" borderId="12" xfId="1538" applyNumberFormat="1" applyFont="1" applyFill="1" applyBorder="1" applyAlignment="1">
      <alignment horizontal="center" vertical="center" wrapText="1"/>
    </xf>
    <xf numFmtId="1" fontId="1" fillId="17" borderId="1" xfId="1538" applyNumberFormat="1" applyFont="1" applyFill="1" applyBorder="1" applyAlignment="1">
      <alignment horizontal="center" vertical="center" wrapText="1"/>
    </xf>
    <xf numFmtId="164" fontId="1" fillId="17" borderId="3" xfId="1" applyFont="1" applyFill="1" applyBorder="1" applyAlignment="1" applyProtection="1">
      <alignment horizontal="center" vertical="center" wrapText="1"/>
    </xf>
    <xf numFmtId="0" fontId="1" fillId="17" borderId="1" xfId="1538" applyFont="1" applyFill="1" applyBorder="1" applyAlignment="1">
      <alignment horizontal="center" vertical="center" wrapText="1"/>
    </xf>
    <xf numFmtId="164" fontId="1" fillId="17" borderId="1" xfId="1" applyFont="1" applyFill="1" applyBorder="1" applyAlignment="1" applyProtection="1">
      <alignment horizontal="center" vertical="center" wrapText="1"/>
    </xf>
    <xf numFmtId="164" fontId="1" fillId="17" borderId="1" xfId="1538" applyNumberFormat="1" applyFont="1" applyFill="1" applyBorder="1" applyAlignment="1" applyProtection="1">
      <alignment horizontal="center" vertical="center" wrapText="1"/>
    </xf>
    <xf numFmtId="1" fontId="1" fillId="0" borderId="1" xfId="1538" applyNumberFormat="1" applyFont="1" applyFill="1" applyBorder="1" applyAlignment="1">
      <alignment horizontal="center" vertical="center"/>
    </xf>
    <xf numFmtId="0" fontId="4" fillId="0" borderId="2" xfId="1538" applyFont="1" applyBorder="1" applyAlignment="1">
      <alignment horizontal="center" vertical="center"/>
    </xf>
    <xf numFmtId="0" fontId="4" fillId="13" borderId="1" xfId="1538" applyFont="1" applyFill="1" applyBorder="1" applyAlignment="1">
      <alignment vertical="center" wrapText="1"/>
    </xf>
    <xf numFmtId="1" fontId="16" fillId="13" borderId="1" xfId="1538" applyNumberFormat="1" applyFont="1" applyFill="1" applyBorder="1" applyAlignment="1">
      <alignment horizontal="center" vertical="center"/>
    </xf>
    <xf numFmtId="0" fontId="16" fillId="0" borderId="1" xfId="1538" applyFont="1" applyBorder="1" applyAlignment="1">
      <alignment horizontal="center" vertical="center" wrapText="1"/>
    </xf>
    <xf numFmtId="0" fontId="16" fillId="0" borderId="1" xfId="1538" applyFont="1" applyBorder="1" applyAlignment="1" applyProtection="1">
      <alignment vertical="center" wrapText="1"/>
    </xf>
    <xf numFmtId="1" fontId="16" fillId="0" borderId="1" xfId="1538" applyNumberFormat="1" applyFont="1" applyBorder="1" applyAlignment="1">
      <alignment horizontal="center" vertical="center"/>
    </xf>
    <xf numFmtId="0" fontId="16" fillId="0" borderId="1" xfId="1538" applyFont="1" applyBorder="1" applyAlignment="1" applyProtection="1">
      <alignment horizontal="center" vertical="center" wrapText="1"/>
    </xf>
    <xf numFmtId="0" fontId="16" fillId="0" borderId="4" xfId="1538" applyFont="1" applyBorder="1" applyAlignment="1" applyProtection="1">
      <alignment horizontal="center" vertical="center" wrapText="1"/>
    </xf>
    <xf numFmtId="49" fontId="16" fillId="0" borderId="4" xfId="1538" applyNumberFormat="1" applyFont="1" applyBorder="1" applyAlignment="1" applyProtection="1">
      <alignment horizontal="center" vertical="center" wrapText="1"/>
    </xf>
    <xf numFmtId="0" fontId="16" fillId="13" borderId="4" xfId="1538" applyFont="1" applyFill="1" applyBorder="1" applyAlignment="1" applyProtection="1">
      <alignment horizontal="center" vertical="center" wrapText="1"/>
    </xf>
    <xf numFmtId="164" fontId="16" fillId="9" borderId="4" xfId="1538" applyNumberFormat="1" applyFont="1" applyFill="1" applyBorder="1" applyAlignment="1">
      <alignment horizontal="center" vertical="center" wrapText="1"/>
    </xf>
    <xf numFmtId="0" fontId="16" fillId="9" borderId="4" xfId="1538" applyFont="1" applyFill="1" applyBorder="1" applyAlignment="1">
      <alignment horizontal="center" vertical="center" wrapText="1"/>
    </xf>
    <xf numFmtId="164" fontId="16" fillId="10" borderId="4" xfId="1" applyFont="1" applyFill="1" applyBorder="1" applyAlignment="1" applyProtection="1">
      <alignment horizontal="center" vertical="center" wrapText="1"/>
    </xf>
    <xf numFmtId="0" fontId="16" fillId="10" borderId="4" xfId="1538" applyFont="1" applyFill="1" applyBorder="1" applyAlignment="1">
      <alignment horizontal="center" vertical="center" wrapText="1"/>
    </xf>
    <xf numFmtId="164" fontId="16" fillId="10" borderId="4" xfId="1538" applyNumberFormat="1" applyFont="1" applyFill="1" applyBorder="1" applyAlignment="1">
      <alignment horizontal="center" vertical="center" wrapText="1"/>
    </xf>
    <xf numFmtId="0" fontId="16" fillId="0" borderId="0" xfId="1538" applyFont="1"/>
    <xf numFmtId="0" fontId="17" fillId="0" borderId="0" xfId="0" applyFont="1"/>
    <xf numFmtId="1" fontId="16" fillId="0" borderId="4" xfId="1538" applyNumberFormat="1" applyFont="1" applyFill="1" applyBorder="1" applyAlignment="1">
      <alignment horizontal="center" vertical="center"/>
    </xf>
    <xf numFmtId="0" fontId="18" fillId="18" borderId="1" xfId="1538" applyFont="1" applyFill="1" applyBorder="1" applyAlignment="1">
      <alignment horizontal="center" vertical="center" wrapText="1"/>
    </xf>
    <xf numFmtId="1" fontId="19" fillId="16" borderId="1" xfId="1538" applyNumberFormat="1" applyFont="1" applyFill="1" applyBorder="1" applyAlignment="1">
      <alignment horizontal="center" vertical="center" wrapText="1"/>
    </xf>
    <xf numFmtId="0" fontId="19" fillId="16" borderId="5" xfId="1538" applyFont="1" applyFill="1" applyBorder="1" applyAlignment="1">
      <alignment horizontal="left" vertical="center" wrapText="1"/>
    </xf>
    <xf numFmtId="1" fontId="18" fillId="16" borderId="5" xfId="1538" applyNumberFormat="1" applyFont="1" applyFill="1" applyBorder="1" applyAlignment="1">
      <alignment horizontal="center" vertical="center" wrapText="1"/>
    </xf>
    <xf numFmtId="1" fontId="19" fillId="16" borderId="5" xfId="1538" applyNumberFormat="1" applyFont="1" applyFill="1" applyBorder="1" applyAlignment="1">
      <alignment horizontal="center" vertical="center" wrapText="1"/>
    </xf>
    <xf numFmtId="1" fontId="18" fillId="16" borderId="2" xfId="1538" applyNumberFormat="1" applyFont="1" applyFill="1" applyBorder="1" applyAlignment="1">
      <alignment horizontal="center" vertical="center" wrapText="1"/>
    </xf>
    <xf numFmtId="1" fontId="18" fillId="16" borderId="6" xfId="1538" applyNumberFormat="1" applyFont="1" applyFill="1" applyBorder="1" applyAlignment="1">
      <alignment horizontal="center" vertical="center" wrapText="1"/>
    </xf>
    <xf numFmtId="164" fontId="18" fillId="16" borderId="6" xfId="1" applyFont="1" applyFill="1" applyBorder="1" applyAlignment="1" applyProtection="1">
      <alignment horizontal="center" vertical="center" wrapText="1"/>
    </xf>
    <xf numFmtId="0" fontId="18" fillId="0" borderId="0" xfId="1538" applyFont="1"/>
    <xf numFmtId="0" fontId="19" fillId="17" borderId="1" xfId="1538" applyFont="1" applyFill="1" applyBorder="1" applyAlignment="1" applyProtection="1">
      <alignment horizontal="center" vertical="center" wrapText="1"/>
    </xf>
    <xf numFmtId="0" fontId="19" fillId="17" borderId="1" xfId="1538" applyFont="1" applyFill="1" applyBorder="1" applyAlignment="1" applyProtection="1">
      <alignment horizontal="left" vertical="center" wrapText="1"/>
    </xf>
    <xf numFmtId="0" fontId="18" fillId="17" borderId="1" xfId="1538" applyFont="1" applyFill="1" applyBorder="1" applyAlignment="1" applyProtection="1">
      <alignment horizontal="center" vertical="center" wrapText="1"/>
    </xf>
    <xf numFmtId="0" fontId="19" fillId="17" borderId="1" xfId="1538" applyFont="1" applyFill="1" applyBorder="1" applyAlignment="1">
      <alignment horizontal="center" vertical="center" wrapText="1"/>
    </xf>
    <xf numFmtId="1" fontId="19" fillId="17" borderId="1" xfId="1538" applyNumberFormat="1" applyFont="1" applyFill="1" applyBorder="1" applyAlignment="1">
      <alignment horizontal="center" vertical="center"/>
    </xf>
    <xf numFmtId="1" fontId="18" fillId="17" borderId="1" xfId="1538" applyNumberFormat="1" applyFont="1" applyFill="1" applyBorder="1" applyAlignment="1">
      <alignment horizontal="center" vertical="center" wrapText="1"/>
    </xf>
    <xf numFmtId="164" fontId="18" fillId="17" borderId="3" xfId="1" applyFont="1" applyFill="1" applyBorder="1" applyAlignment="1" applyProtection="1">
      <alignment horizontal="center" vertical="center" wrapText="1"/>
    </xf>
    <xf numFmtId="0" fontId="18" fillId="17" borderId="1" xfId="1538" applyFont="1" applyFill="1" applyBorder="1" applyAlignment="1">
      <alignment horizontal="center" vertical="center" wrapText="1"/>
    </xf>
    <xf numFmtId="164" fontId="18" fillId="17" borderId="1" xfId="1" applyFont="1" applyFill="1" applyBorder="1" applyAlignment="1" applyProtection="1">
      <alignment horizontal="center" vertical="center" wrapText="1"/>
    </xf>
    <xf numFmtId="164" fontId="18" fillId="17" borderId="1" xfId="1538" applyNumberFormat="1" applyFont="1" applyFill="1" applyBorder="1" applyAlignment="1" applyProtection="1">
      <alignment horizontal="center" vertical="center" wrapText="1"/>
    </xf>
    <xf numFmtId="1" fontId="18" fillId="13" borderId="1" xfId="1538" applyNumberFormat="1" applyFont="1" applyFill="1" applyBorder="1" applyAlignment="1">
      <alignment horizontal="center" vertical="center"/>
    </xf>
    <xf numFmtId="0" fontId="18" fillId="13" borderId="4" xfId="1538" applyFont="1" applyFill="1" applyBorder="1" applyAlignment="1">
      <alignment vertical="center" wrapText="1"/>
    </xf>
    <xf numFmtId="0" fontId="18" fillId="0" borderId="4" xfId="1538" applyFont="1" applyBorder="1" applyAlignment="1">
      <alignment horizontal="center" vertical="center" wrapText="1"/>
    </xf>
    <xf numFmtId="0" fontId="18" fillId="0" borderId="4" xfId="1538" applyFont="1" applyBorder="1" applyAlignment="1" applyProtection="1">
      <alignment vertical="center" wrapText="1"/>
    </xf>
    <xf numFmtId="0" fontId="18" fillId="0" borderId="1" xfId="1538" applyFont="1" applyBorder="1" applyAlignment="1">
      <alignment horizontal="center" vertical="center" wrapText="1"/>
    </xf>
    <xf numFmtId="1" fontId="18" fillId="0" borderId="4" xfId="1538" applyNumberFormat="1" applyFont="1" applyBorder="1" applyAlignment="1">
      <alignment horizontal="center" vertical="center"/>
    </xf>
    <xf numFmtId="0" fontId="18" fillId="0" borderId="4" xfId="1538" applyFont="1" applyBorder="1" applyAlignment="1" applyProtection="1">
      <alignment horizontal="center" vertical="center" wrapText="1"/>
    </xf>
    <xf numFmtId="0" fontId="18" fillId="13" borderId="4" xfId="1538" applyFont="1" applyFill="1" applyBorder="1" applyAlignment="1" applyProtection="1">
      <alignment horizontal="center" vertical="center" wrapText="1"/>
    </xf>
    <xf numFmtId="1" fontId="18" fillId="13" borderId="9" xfId="1538" applyNumberFormat="1" applyFont="1" applyFill="1" applyBorder="1" applyAlignment="1">
      <alignment horizontal="center" vertical="center" wrapText="1"/>
    </xf>
    <xf numFmtId="164" fontId="18" fillId="9" borderId="5" xfId="1538" applyNumberFormat="1" applyFont="1" applyFill="1" applyBorder="1" applyAlignment="1">
      <alignment horizontal="center" vertical="center" wrapText="1"/>
    </xf>
    <xf numFmtId="0" fontId="18" fillId="9" borderId="4" xfId="1538" applyFont="1" applyFill="1" applyBorder="1" applyAlignment="1">
      <alignment horizontal="center" vertical="center" wrapText="1"/>
    </xf>
    <xf numFmtId="164" fontId="18" fillId="10" borderId="4" xfId="1" applyFont="1" applyFill="1" applyBorder="1" applyAlignment="1" applyProtection="1">
      <alignment horizontal="center" vertical="center" wrapText="1"/>
    </xf>
    <xf numFmtId="0" fontId="18" fillId="10" borderId="4" xfId="1538" applyFont="1" applyFill="1" applyBorder="1" applyAlignment="1">
      <alignment horizontal="center" vertical="center" wrapText="1"/>
    </xf>
    <xf numFmtId="164" fontId="18" fillId="10" borderId="5" xfId="1538" applyNumberFormat="1" applyFont="1" applyFill="1" applyBorder="1" applyAlignment="1">
      <alignment horizontal="center" vertical="center" wrapText="1"/>
    </xf>
    <xf numFmtId="0" fontId="18" fillId="18" borderId="4" xfId="1538" applyFont="1" applyFill="1" applyBorder="1" applyAlignment="1">
      <alignment horizontal="center" vertical="center" wrapText="1"/>
    </xf>
    <xf numFmtId="0" fontId="20" fillId="0" borderId="0" xfId="1538" applyFont="1"/>
    <xf numFmtId="0" fontId="20" fillId="0" borderId="0" xfId="0" applyFont="1"/>
    <xf numFmtId="1" fontId="4" fillId="17" borderId="2" xfId="1538" applyNumberFormat="1" applyFont="1" applyFill="1" applyBorder="1" applyAlignment="1">
      <alignment horizontal="center" vertical="center" wrapText="1"/>
    </xf>
    <xf numFmtId="1" fontId="18" fillId="17" borderId="2" xfId="1538" applyNumberFormat="1" applyFont="1" applyFill="1" applyBorder="1" applyAlignment="1">
      <alignment horizontal="center" vertical="center" wrapText="1"/>
    </xf>
    <xf numFmtId="0" fontId="2" fillId="14" borderId="2" xfId="1538" applyFont="1" applyFill="1" applyBorder="1" applyAlignment="1" applyProtection="1">
      <alignment horizontal="center" vertical="center" wrapText="1"/>
    </xf>
    <xf numFmtId="0" fontId="10" fillId="14" borderId="2" xfId="1538" applyFont="1" applyFill="1" applyBorder="1" applyAlignment="1" applyProtection="1">
      <alignment horizontal="center" vertical="center" wrapText="1"/>
    </xf>
    <xf numFmtId="1" fontId="1" fillId="11" borderId="12" xfId="1538" applyNumberFormat="1" applyFont="1" applyFill="1" applyBorder="1" applyAlignment="1">
      <alignment horizontal="center" vertical="center" wrapText="1"/>
    </xf>
    <xf numFmtId="164" fontId="2" fillId="17" borderId="3" xfId="1" applyFont="1" applyFill="1" applyBorder="1" applyAlignment="1" applyProtection="1">
      <alignment horizontal="center" vertical="center" wrapText="1"/>
    </xf>
    <xf numFmtId="164" fontId="1" fillId="9" borderId="15" xfId="1538" applyNumberFormat="1" applyFont="1" applyFill="1" applyBorder="1" applyAlignment="1">
      <alignment horizontal="center" vertical="center" wrapText="1"/>
    </xf>
    <xf numFmtId="164" fontId="4" fillId="14" borderId="15" xfId="1538" applyNumberFormat="1" applyFont="1" applyFill="1" applyBorder="1" applyAlignment="1">
      <alignment horizontal="center" vertical="center" wrapText="1"/>
    </xf>
    <xf numFmtId="164" fontId="1" fillId="0" borderId="3" xfId="1538" applyNumberFormat="1" applyFont="1" applyBorder="1" applyAlignment="1">
      <alignment horizontal="center" vertical="center" wrapText="1"/>
    </xf>
    <xf numFmtId="1" fontId="5" fillId="14" borderId="7" xfId="1538" applyNumberFormat="1" applyFont="1" applyFill="1" applyBorder="1" applyAlignment="1">
      <alignment horizontal="center" vertical="center" wrapText="1"/>
    </xf>
    <xf numFmtId="164" fontId="5" fillId="14" borderId="15" xfId="1538" applyNumberFormat="1" applyFont="1" applyFill="1" applyBorder="1" applyAlignment="1">
      <alignment horizontal="center" vertical="center" wrapText="1"/>
    </xf>
    <xf numFmtId="164" fontId="10" fillId="14" borderId="3" xfId="1" applyFont="1" applyFill="1" applyBorder="1" applyAlignment="1" applyProtection="1">
      <alignment horizontal="center" vertical="center" wrapText="1"/>
    </xf>
    <xf numFmtId="164" fontId="7" fillId="18" borderId="15" xfId="1538" applyNumberFormat="1" applyFont="1" applyFill="1" applyBorder="1" applyAlignment="1">
      <alignment horizontal="center" vertical="center" wrapText="1"/>
    </xf>
    <xf numFmtId="1" fontId="18" fillId="16" borderId="7" xfId="1538" applyNumberFormat="1" applyFont="1" applyFill="1" applyBorder="1" applyAlignment="1">
      <alignment horizontal="center" vertical="center" wrapText="1"/>
    </xf>
    <xf numFmtId="164" fontId="19" fillId="17" borderId="3" xfId="1" applyFont="1" applyFill="1" applyBorder="1" applyAlignment="1" applyProtection="1">
      <alignment horizontal="center" vertical="center" wrapText="1"/>
    </xf>
    <xf numFmtId="164" fontId="18" fillId="9" borderId="15" xfId="1538" applyNumberFormat="1" applyFont="1" applyFill="1" applyBorder="1" applyAlignment="1">
      <alignment horizontal="center" vertical="center" wrapText="1"/>
    </xf>
    <xf numFmtId="164" fontId="18" fillId="18" borderId="3" xfId="1" applyFont="1" applyFill="1" applyBorder="1" applyAlignment="1" applyProtection="1">
      <alignment horizontal="center" vertical="center" wrapText="1"/>
    </xf>
    <xf numFmtId="0" fontId="2" fillId="14" borderId="3" xfId="1538" applyFont="1" applyFill="1" applyBorder="1" applyAlignment="1" applyProtection="1">
      <alignment horizontal="center" vertical="center" wrapText="1"/>
    </xf>
    <xf numFmtId="0" fontId="8" fillId="14" borderId="15" xfId="1538" applyFont="1" applyFill="1" applyBorder="1" applyAlignment="1" applyProtection="1">
      <alignment horizontal="center" vertical="center" wrapText="1"/>
    </xf>
    <xf numFmtId="0" fontId="10" fillId="14" borderId="3" xfId="1538" applyFont="1" applyFill="1" applyBorder="1" applyAlignment="1" applyProtection="1">
      <alignment horizontal="center" vertical="center" wrapText="1"/>
    </xf>
    <xf numFmtId="164" fontId="1" fillId="22" borderId="3" xfId="1538" applyNumberFormat="1" applyFont="1" applyFill="1" applyBorder="1" applyAlignment="1">
      <alignment horizontal="center" vertical="center" wrapText="1"/>
    </xf>
    <xf numFmtId="1" fontId="1" fillId="16" borderId="0" xfId="1538" applyNumberFormat="1" applyFont="1" applyFill="1" applyBorder="1" applyAlignment="1">
      <alignment horizontal="center" vertical="center" wrapText="1"/>
    </xf>
    <xf numFmtId="1" fontId="4" fillId="17" borderId="9" xfId="1538" applyNumberFormat="1" applyFont="1" applyFill="1" applyBorder="1" applyAlignment="1">
      <alignment horizontal="center" vertical="center" wrapText="1"/>
    </xf>
    <xf numFmtId="1" fontId="4" fillId="14" borderId="2" xfId="1538" applyNumberFormat="1" applyFont="1" applyFill="1" applyBorder="1" applyAlignment="1">
      <alignment horizontal="center" vertical="center" wrapText="1"/>
    </xf>
    <xf numFmtId="1" fontId="1" fillId="11" borderId="7" xfId="1538" applyNumberFormat="1" applyFont="1" applyFill="1" applyBorder="1" applyAlignment="1">
      <alignment horizontal="center" vertical="center" wrapText="1"/>
    </xf>
    <xf numFmtId="1" fontId="1" fillId="12" borderId="3" xfId="1538" applyNumberFormat="1" applyFont="1" applyFill="1" applyBorder="1" applyAlignment="1">
      <alignment horizontal="center" vertical="center" wrapText="1"/>
    </xf>
    <xf numFmtId="164" fontId="4" fillId="14" borderId="8" xfId="1538" applyNumberFormat="1" applyFont="1" applyFill="1" applyBorder="1" applyAlignment="1">
      <alignment horizontal="center" vertical="center" wrapText="1"/>
    </xf>
    <xf numFmtId="164" fontId="4" fillId="14" borderId="3" xfId="1538" applyNumberFormat="1" applyFont="1" applyFill="1" applyBorder="1" applyAlignment="1">
      <alignment horizontal="center" vertical="center" wrapText="1"/>
    </xf>
    <xf numFmtId="1" fontId="1" fillId="15" borderId="3" xfId="1538" applyNumberFormat="1" applyFont="1" applyFill="1" applyBorder="1" applyAlignment="1">
      <alignment horizontal="center" vertical="center" wrapText="1"/>
    </xf>
    <xf numFmtId="164" fontId="2" fillId="17" borderId="8" xfId="1" applyFont="1" applyFill="1" applyBorder="1" applyAlignment="1" applyProtection="1">
      <alignment horizontal="center" vertical="center" wrapText="1"/>
    </xf>
    <xf numFmtId="1" fontId="1" fillId="15" borderId="9" xfId="1538" applyNumberFormat="1" applyFont="1" applyFill="1" applyBorder="1" applyAlignment="1">
      <alignment horizontal="center" vertical="center" wrapText="1"/>
    </xf>
    <xf numFmtId="0" fontId="1" fillId="0" borderId="3" xfId="1538" applyFont="1" applyBorder="1" applyAlignment="1">
      <alignment horizontal="center" vertical="center" wrapText="1"/>
    </xf>
    <xf numFmtId="0" fontId="1" fillId="0" borderId="12" xfId="1538" applyFont="1" applyBorder="1" applyAlignment="1">
      <alignment horizontal="center" vertical="center"/>
    </xf>
    <xf numFmtId="0" fontId="2" fillId="0" borderId="3" xfId="1538" applyFont="1" applyBorder="1" applyAlignment="1">
      <alignment horizontal="center" vertical="center" wrapText="1"/>
    </xf>
    <xf numFmtId="1" fontId="1" fillId="17" borderId="2" xfId="1538" applyNumberFormat="1" applyFont="1" applyFill="1" applyBorder="1" applyAlignment="1">
      <alignment horizontal="center" vertical="center" wrapText="1"/>
    </xf>
    <xf numFmtId="0" fontId="2" fillId="17" borderId="2" xfId="1538" applyFont="1" applyFill="1" applyBorder="1" applyAlignment="1" applyProtection="1">
      <alignment horizontal="center" vertical="center" wrapText="1"/>
    </xf>
    <xf numFmtId="0" fontId="1" fillId="0" borderId="3" xfId="1538" applyFont="1" applyBorder="1" applyAlignment="1">
      <alignment horizontal="center" vertical="center"/>
    </xf>
    <xf numFmtId="0" fontId="1" fillId="0" borderId="15" xfId="1538" applyFont="1" applyBorder="1" applyAlignment="1">
      <alignment horizontal="center" vertical="center"/>
    </xf>
    <xf numFmtId="1" fontId="1" fillId="15" borderId="15" xfId="1538" applyNumberFormat="1" applyFont="1" applyFill="1" applyBorder="1" applyAlignment="1">
      <alignment horizontal="center" vertical="center" wrapText="1"/>
    </xf>
    <xf numFmtId="0" fontId="2" fillId="17" borderId="3" xfId="1538" applyFont="1" applyFill="1" applyBorder="1" applyAlignment="1" applyProtection="1">
      <alignment horizontal="center" vertical="center" wrapText="1"/>
    </xf>
    <xf numFmtId="164" fontId="8" fillId="14" borderId="3" xfId="1" applyFont="1" applyFill="1" applyBorder="1" applyAlignment="1" applyProtection="1">
      <alignment horizontal="center" vertical="center" wrapText="1"/>
    </xf>
    <xf numFmtId="1" fontId="1" fillId="16" borderId="3" xfId="1538" applyNumberFormat="1" applyFont="1" applyFill="1" applyBorder="1" applyAlignment="1">
      <alignment horizontal="center" vertical="center" wrapText="1"/>
    </xf>
    <xf numFmtId="164" fontId="1" fillId="9" borderId="10" xfId="1538" applyNumberFormat="1" applyFont="1" applyFill="1" applyBorder="1" applyAlignment="1">
      <alignment horizontal="center" vertical="center" wrapText="1"/>
    </xf>
    <xf numFmtId="0" fontId="1" fillId="9" borderId="8" xfId="1538" applyFont="1" applyFill="1" applyBorder="1" applyAlignment="1">
      <alignment horizontal="center" vertical="center" wrapText="1"/>
    </xf>
    <xf numFmtId="1" fontId="4" fillId="17" borderId="3" xfId="1538" applyNumberFormat="1" applyFont="1" applyFill="1" applyBorder="1" applyAlignment="1">
      <alignment horizontal="center" vertical="center" wrapText="1"/>
    </xf>
    <xf numFmtId="0" fontId="1" fillId="22" borderId="3" xfId="1538" applyFont="1" applyFill="1" applyBorder="1" applyAlignment="1">
      <alignment horizontal="center" vertical="center" wrapText="1"/>
    </xf>
    <xf numFmtId="0" fontId="1" fillId="13" borderId="9" xfId="1538" applyFont="1" applyFill="1" applyBorder="1" applyAlignment="1" applyProtection="1">
      <alignment horizontal="center" vertical="center" wrapText="1"/>
    </xf>
    <xf numFmtId="0" fontId="4" fillId="14" borderId="9" xfId="1538" applyFont="1" applyFill="1" applyBorder="1" applyAlignment="1" applyProtection="1">
      <alignment horizontal="center" vertical="center" wrapText="1"/>
    </xf>
    <xf numFmtId="0" fontId="16" fillId="13" borderId="9" xfId="1538" applyFont="1" applyFill="1" applyBorder="1" applyAlignment="1" applyProtection="1">
      <alignment horizontal="center" vertical="center" wrapText="1"/>
    </xf>
    <xf numFmtId="164" fontId="16" fillId="9" borderId="3" xfId="1538" applyNumberFormat="1" applyFont="1" applyFill="1" applyBorder="1" applyAlignment="1">
      <alignment horizontal="center" vertical="center" wrapText="1"/>
    </xf>
    <xf numFmtId="1" fontId="1" fillId="11" borderId="20" xfId="1538" applyNumberFormat="1" applyFont="1" applyFill="1" applyBorder="1" applyAlignment="1">
      <alignment horizontal="center" vertical="center" wrapText="1"/>
    </xf>
    <xf numFmtId="1" fontId="1" fillId="11" borderId="19" xfId="1538" applyNumberFormat="1" applyFont="1" applyFill="1" applyBorder="1" applyAlignment="1">
      <alignment horizontal="center" vertical="center" wrapText="1"/>
    </xf>
    <xf numFmtId="1" fontId="1" fillId="25" borderId="18" xfId="1538" applyNumberFormat="1" applyFont="1" applyFill="1" applyBorder="1" applyAlignment="1">
      <alignment horizontal="center" vertical="center" wrapText="1"/>
    </xf>
    <xf numFmtId="1" fontId="1" fillId="25" borderId="19" xfId="1538" applyNumberFormat="1" applyFont="1" applyFill="1" applyBorder="1" applyAlignment="1">
      <alignment horizontal="center" vertical="center" wrapText="1"/>
    </xf>
    <xf numFmtId="1" fontId="1" fillId="26" borderId="18" xfId="1538" applyNumberFormat="1" applyFont="1" applyFill="1" applyBorder="1" applyAlignment="1">
      <alignment horizontal="center" vertical="center" wrapText="1"/>
    </xf>
    <xf numFmtId="1" fontId="1" fillId="26" borderId="19" xfId="1538" applyNumberFormat="1" applyFont="1" applyFill="1" applyBorder="1" applyAlignment="1">
      <alignment horizontal="center" vertical="center" wrapText="1"/>
    </xf>
    <xf numFmtId="1" fontId="1" fillId="27" borderId="18" xfId="1538" applyNumberFormat="1" applyFont="1" applyFill="1" applyBorder="1" applyAlignment="1">
      <alignment horizontal="center" vertical="center" wrapText="1"/>
    </xf>
    <xf numFmtId="1" fontId="1" fillId="27" borderId="19" xfId="1538" applyNumberFormat="1" applyFont="1" applyFill="1" applyBorder="1" applyAlignment="1">
      <alignment horizontal="center" vertical="center" wrapText="1"/>
    </xf>
    <xf numFmtId="1" fontId="1" fillId="28" borderId="18" xfId="1538" applyNumberFormat="1" applyFont="1" applyFill="1" applyBorder="1" applyAlignment="1">
      <alignment horizontal="center" vertical="center" wrapText="1"/>
    </xf>
    <xf numFmtId="1" fontId="1" fillId="28" borderId="19" xfId="1538" applyNumberFormat="1" applyFont="1" applyFill="1" applyBorder="1" applyAlignment="1">
      <alignment horizontal="center" vertical="center" wrapText="1"/>
    </xf>
    <xf numFmtId="1" fontId="1" fillId="29" borderId="18" xfId="1538" applyNumberFormat="1" applyFont="1" applyFill="1" applyBorder="1" applyAlignment="1">
      <alignment horizontal="center" vertical="center" wrapText="1"/>
    </xf>
    <xf numFmtId="1" fontId="1" fillId="29" borderId="19" xfId="1538" applyNumberFormat="1" applyFont="1" applyFill="1" applyBorder="1" applyAlignment="1">
      <alignment horizontal="center" vertical="center" wrapText="1"/>
    </xf>
    <xf numFmtId="1" fontId="1" fillId="30" borderId="18" xfId="1538" applyNumberFormat="1" applyFont="1" applyFill="1" applyBorder="1" applyAlignment="1">
      <alignment horizontal="center" vertical="center" wrapText="1"/>
    </xf>
    <xf numFmtId="1" fontId="1" fillId="30" borderId="19" xfId="1538" applyNumberFormat="1" applyFont="1" applyFill="1" applyBorder="1" applyAlignment="1">
      <alignment horizontal="center" vertical="center" wrapText="1"/>
    </xf>
    <xf numFmtId="1" fontId="4" fillId="31" borderId="18" xfId="1538" applyNumberFormat="1" applyFont="1" applyFill="1" applyBorder="1" applyAlignment="1">
      <alignment horizontal="center" vertical="center" wrapText="1"/>
    </xf>
    <xf numFmtId="1" fontId="4" fillId="31" borderId="19" xfId="1538" applyNumberFormat="1" applyFont="1" applyFill="1" applyBorder="1" applyAlignment="1">
      <alignment horizontal="center" vertical="center" wrapText="1"/>
    </xf>
    <xf numFmtId="0" fontId="1" fillId="28" borderId="18" xfId="1538" applyFont="1" applyFill="1" applyBorder="1" applyAlignment="1">
      <alignment vertical="center" wrapText="1"/>
    </xf>
    <xf numFmtId="0" fontId="1" fillId="28" borderId="19" xfId="1538" applyFont="1" applyFill="1" applyBorder="1" applyAlignment="1">
      <alignment vertical="center" wrapText="1"/>
    </xf>
    <xf numFmtId="1" fontId="1" fillId="31" borderId="18" xfId="1538" applyNumberFormat="1" applyFont="1" applyFill="1" applyBorder="1" applyAlignment="1">
      <alignment horizontal="center" vertical="center" wrapText="1"/>
    </xf>
    <xf numFmtId="1" fontId="1" fillId="31" borderId="19" xfId="1538" applyNumberFormat="1" applyFont="1" applyFill="1" applyBorder="1" applyAlignment="1">
      <alignment horizontal="center" vertical="center" wrapText="1"/>
    </xf>
    <xf numFmtId="0" fontId="1" fillId="27" borderId="18" xfId="1538" applyFont="1" applyFill="1" applyBorder="1" applyAlignment="1">
      <alignment vertical="center" wrapText="1"/>
    </xf>
    <xf numFmtId="0" fontId="1" fillId="27" borderId="19" xfId="1538" applyFont="1" applyFill="1" applyBorder="1" applyAlignment="1">
      <alignment vertical="center" wrapText="1"/>
    </xf>
    <xf numFmtId="1" fontId="1" fillId="20" borderId="20" xfId="1538" applyNumberFormat="1" applyFont="1" applyFill="1" applyBorder="1" applyAlignment="1">
      <alignment vertical="center"/>
    </xf>
    <xf numFmtId="1" fontId="1" fillId="20" borderId="19" xfId="1538" applyNumberFormat="1" applyFont="1" applyFill="1" applyBorder="1" applyAlignment="1">
      <alignment vertical="center"/>
    </xf>
    <xf numFmtId="1" fontId="1" fillId="15" borderId="21" xfId="1538" applyNumberFormat="1" applyFont="1" applyFill="1" applyBorder="1" applyAlignment="1">
      <alignment horizontal="center" vertical="center" wrapText="1"/>
    </xf>
    <xf numFmtId="1" fontId="1" fillId="15" borderId="22" xfId="1538" applyNumberFormat="1" applyFont="1" applyFill="1" applyBorder="1" applyAlignment="1">
      <alignment horizontal="center" vertical="center" wrapText="1"/>
    </xf>
    <xf numFmtId="1" fontId="1" fillId="12" borderId="20" xfId="1538" applyNumberFormat="1" applyFont="1" applyFill="1" applyBorder="1" applyAlignment="1">
      <alignment horizontal="center" vertical="center" wrapText="1"/>
    </xf>
    <xf numFmtId="1" fontId="1" fillId="12" borderId="19" xfId="1538" applyNumberFormat="1" applyFont="1" applyFill="1" applyBorder="1" applyAlignment="1">
      <alignment horizontal="center" vertical="center" wrapText="1"/>
    </xf>
    <xf numFmtId="1" fontId="4" fillId="33" borderId="18" xfId="1538" applyNumberFormat="1" applyFont="1" applyFill="1" applyBorder="1" applyAlignment="1">
      <alignment horizontal="center" vertical="center" wrapText="1"/>
    </xf>
    <xf numFmtId="1" fontId="4" fillId="33" borderId="19" xfId="1538" applyNumberFormat="1" applyFont="1" applyFill="1" applyBorder="1" applyAlignment="1">
      <alignment horizontal="center" vertical="center" wrapText="1"/>
    </xf>
    <xf numFmtId="1" fontId="1" fillId="27" borderId="23" xfId="1538" applyNumberFormat="1" applyFont="1" applyFill="1" applyBorder="1" applyAlignment="1">
      <alignment horizontal="center" vertical="center" wrapText="1"/>
    </xf>
    <xf numFmtId="0" fontId="1" fillId="27" borderId="24" xfId="1538" applyFont="1" applyFill="1" applyBorder="1" applyAlignment="1" applyProtection="1">
      <alignment horizontal="center" vertical="center" wrapText="1"/>
    </xf>
    <xf numFmtId="0" fontId="1" fillId="27" borderId="25" xfId="1538" applyFont="1" applyFill="1" applyBorder="1" applyAlignment="1" applyProtection="1">
      <alignment horizontal="center" vertical="center" wrapText="1"/>
    </xf>
    <xf numFmtId="1" fontId="1" fillId="27" borderId="20" xfId="1538" applyNumberFormat="1" applyFont="1" applyFill="1" applyBorder="1" applyAlignment="1">
      <alignment horizontal="center" vertical="center" wrapText="1"/>
    </xf>
    <xf numFmtId="1" fontId="1" fillId="27" borderId="25" xfId="1538" applyNumberFormat="1" applyFont="1" applyFill="1" applyBorder="1" applyAlignment="1">
      <alignment horizontal="center" vertical="center" wrapText="1"/>
    </xf>
    <xf numFmtId="1" fontId="1" fillId="32" borderId="18" xfId="1538" applyNumberFormat="1" applyFont="1" applyFill="1" applyBorder="1" applyAlignment="1">
      <alignment vertical="center"/>
    </xf>
    <xf numFmtId="1" fontId="1" fillId="32" borderId="19" xfId="1538" applyNumberFormat="1" applyFont="1" applyFill="1" applyBorder="1" applyAlignment="1">
      <alignment vertical="center"/>
    </xf>
    <xf numFmtId="0" fontId="1" fillId="27" borderId="18" xfId="1538" applyFont="1" applyFill="1" applyBorder="1" applyAlignment="1" applyProtection="1">
      <alignment horizontal="center" vertical="center" wrapText="1"/>
    </xf>
    <xf numFmtId="0" fontId="1" fillId="27" borderId="19" xfId="1538" applyFont="1" applyFill="1" applyBorder="1" applyAlignment="1" applyProtection="1">
      <alignment horizontal="center" vertical="center" wrapText="1"/>
    </xf>
    <xf numFmtId="0" fontId="2" fillId="31" borderId="18" xfId="1538" applyFont="1" applyFill="1" applyBorder="1" applyAlignment="1" applyProtection="1">
      <alignment horizontal="center" vertical="center" wrapText="1"/>
    </xf>
    <xf numFmtId="0" fontId="2" fillId="31" borderId="19" xfId="1538" applyFont="1" applyFill="1" applyBorder="1" applyAlignment="1" applyProtection="1">
      <alignment horizontal="center" vertical="center" wrapText="1"/>
    </xf>
    <xf numFmtId="0" fontId="2" fillId="33" borderId="18" xfId="1538" applyFont="1" applyFill="1" applyBorder="1" applyAlignment="1" applyProtection="1">
      <alignment horizontal="center" vertical="center" wrapText="1"/>
    </xf>
    <xf numFmtId="0" fontId="2" fillId="33" borderId="19" xfId="1538" applyFont="1" applyFill="1" applyBorder="1" applyAlignment="1" applyProtection="1">
      <alignment horizontal="center" vertical="center" wrapText="1"/>
    </xf>
    <xf numFmtId="0" fontId="8" fillId="33" borderId="18" xfId="1538" applyFont="1" applyFill="1" applyBorder="1" applyAlignment="1" applyProtection="1">
      <alignment horizontal="center" vertical="center" wrapText="1"/>
    </xf>
    <xf numFmtId="0" fontId="8" fillId="33" borderId="19" xfId="1538" applyFont="1" applyFill="1" applyBorder="1" applyAlignment="1" applyProtection="1">
      <alignment horizontal="center" vertical="center" wrapText="1"/>
    </xf>
    <xf numFmtId="0" fontId="16" fillId="27" borderId="24" xfId="1538" applyFont="1" applyFill="1" applyBorder="1" applyAlignment="1" applyProtection="1">
      <alignment horizontal="center" vertical="center" wrapText="1"/>
    </xf>
    <xf numFmtId="0" fontId="16" fillId="27" borderId="25" xfId="1538" applyFont="1" applyFill="1" applyBorder="1" applyAlignment="1" applyProtection="1">
      <alignment horizontal="center" vertical="center" wrapText="1"/>
    </xf>
    <xf numFmtId="0" fontId="16" fillId="27" borderId="26" xfId="1538" applyFont="1" applyFill="1" applyBorder="1" applyAlignment="1" applyProtection="1">
      <alignment horizontal="center" vertical="center" wrapText="1"/>
    </xf>
    <xf numFmtId="0" fontId="16" fillId="27" borderId="27" xfId="1538" applyFont="1" applyFill="1" applyBorder="1" applyAlignment="1" applyProtection="1">
      <alignment horizontal="center" vertical="center" wrapText="1"/>
    </xf>
    <xf numFmtId="1" fontId="1" fillId="25" borderId="1" xfId="1538" applyNumberFormat="1" applyFont="1" applyFill="1" applyBorder="1" applyAlignment="1">
      <alignment horizontal="center" vertical="center" wrapText="1"/>
    </xf>
    <xf numFmtId="1" fontId="1" fillId="26" borderId="1" xfId="1538" applyNumberFormat="1" applyFont="1" applyFill="1" applyBorder="1" applyAlignment="1">
      <alignment horizontal="center" vertical="center" wrapText="1"/>
    </xf>
    <xf numFmtId="1" fontId="1" fillId="27" borderId="1" xfId="1538" applyNumberFormat="1" applyFont="1" applyFill="1" applyBorder="1" applyAlignment="1">
      <alignment horizontal="center" vertical="center" wrapText="1"/>
    </xf>
    <xf numFmtId="1" fontId="1" fillId="28" borderId="1" xfId="1538" applyNumberFormat="1" applyFont="1" applyFill="1" applyBorder="1" applyAlignment="1">
      <alignment horizontal="center" vertical="center" wrapText="1"/>
    </xf>
    <xf numFmtId="1" fontId="1" fillId="30" borderId="1" xfId="1538" applyNumberFormat="1" applyFont="1" applyFill="1" applyBorder="1" applyAlignment="1">
      <alignment horizontal="center" vertical="center" wrapText="1"/>
    </xf>
    <xf numFmtId="1" fontId="1" fillId="32" borderId="1" xfId="1538" applyNumberFormat="1" applyFont="1" applyFill="1" applyBorder="1" applyAlignment="1">
      <alignment vertical="center"/>
    </xf>
    <xf numFmtId="0" fontId="1" fillId="27" borderId="4" xfId="1538" applyFont="1" applyFill="1" applyBorder="1" applyAlignment="1" applyProtection="1">
      <alignment horizontal="center" vertical="center" wrapText="1"/>
    </xf>
    <xf numFmtId="0" fontId="4" fillId="14" borderId="2" xfId="1538" applyFont="1" applyFill="1" applyBorder="1" applyAlignment="1" applyProtection="1">
      <alignment horizontal="center" vertical="center" wrapText="1"/>
    </xf>
    <xf numFmtId="1" fontId="5" fillId="33" borderId="18" xfId="1538" applyNumberFormat="1" applyFont="1" applyFill="1" applyBorder="1" applyAlignment="1">
      <alignment horizontal="center" vertical="center" wrapText="1"/>
    </xf>
    <xf numFmtId="1" fontId="5" fillId="33" borderId="19" xfId="1538" applyNumberFormat="1" applyFont="1" applyFill="1" applyBorder="1" applyAlignment="1">
      <alignment horizontal="center" vertical="center" wrapText="1"/>
    </xf>
    <xf numFmtId="0" fontId="1" fillId="28" borderId="20" xfId="1538" applyFont="1" applyFill="1" applyBorder="1" applyAlignment="1">
      <alignment horizontal="center" vertical="center"/>
    </xf>
    <xf numFmtId="0" fontId="1" fillId="28" borderId="19" xfId="1538" applyFont="1" applyFill="1" applyBorder="1" applyAlignment="1">
      <alignment horizontal="center" vertical="center"/>
    </xf>
    <xf numFmtId="1" fontId="2" fillId="28" borderId="18" xfId="1538" applyNumberFormat="1" applyFont="1" applyFill="1" applyBorder="1" applyAlignment="1">
      <alignment horizontal="center" vertical="center" wrapText="1"/>
    </xf>
    <xf numFmtId="1" fontId="2" fillId="28" borderId="19" xfId="1538" applyNumberFormat="1" applyFont="1" applyFill="1" applyBorder="1" applyAlignment="1">
      <alignment horizontal="center" vertical="center" wrapText="1"/>
    </xf>
    <xf numFmtId="1" fontId="22" fillId="34" borderId="31" xfId="0" applyNumberFormat="1" applyFont="1" applyFill="1" applyBorder="1" applyAlignment="1">
      <alignment horizontal="center" vertical="center" wrapText="1"/>
    </xf>
    <xf numFmtId="1" fontId="21" fillId="33" borderId="31" xfId="0" applyNumberFormat="1" applyFont="1" applyFill="1" applyBorder="1" applyAlignment="1">
      <alignment horizontal="center" vertical="center" wrapText="1"/>
    </xf>
    <xf numFmtId="1" fontId="23" fillId="35" borderId="31" xfId="0" applyNumberFormat="1" applyFont="1" applyFill="1" applyBorder="1" applyAlignment="1">
      <alignment horizontal="center" vertical="center" wrapText="1"/>
    </xf>
    <xf numFmtId="1" fontId="1" fillId="27" borderId="32" xfId="1538" applyNumberFormat="1" applyFont="1" applyFill="1" applyBorder="1" applyAlignment="1">
      <alignment horizontal="center" vertical="center" wrapText="1"/>
    </xf>
    <xf numFmtId="1" fontId="1" fillId="27" borderId="33" xfId="1538" applyNumberFormat="1" applyFont="1" applyFill="1" applyBorder="1" applyAlignment="1">
      <alignment horizontal="center" vertical="center" wrapText="1"/>
    </xf>
    <xf numFmtId="0" fontId="1" fillId="33" borderId="18" xfId="1538" applyFont="1" applyFill="1" applyBorder="1" applyAlignment="1" applyProtection="1">
      <alignment horizontal="center" vertical="center" wrapText="1"/>
    </xf>
    <xf numFmtId="0" fontId="1" fillId="33" borderId="19" xfId="1538" applyFont="1" applyFill="1" applyBorder="1" applyAlignment="1" applyProtection="1">
      <alignment horizontal="center" vertical="center" wrapText="1"/>
    </xf>
    <xf numFmtId="1" fontId="22" fillId="28" borderId="1" xfId="0" applyNumberFormat="1" applyFont="1" applyFill="1" applyBorder="1" applyAlignment="1">
      <alignment horizontal="center" vertical="center" wrapText="1"/>
    </xf>
    <xf numFmtId="1" fontId="22" fillId="28" borderId="18" xfId="0" applyNumberFormat="1" applyFont="1" applyFill="1" applyBorder="1" applyAlignment="1">
      <alignment horizontal="center" vertical="center" wrapText="1"/>
    </xf>
    <xf numFmtId="1" fontId="22" fillId="28" borderId="19" xfId="0" applyNumberFormat="1" applyFont="1" applyFill="1" applyBorder="1" applyAlignment="1">
      <alignment horizontal="center" vertical="center" wrapText="1"/>
    </xf>
    <xf numFmtId="1" fontId="1" fillId="27" borderId="34" xfId="1538" applyNumberFormat="1" applyFont="1" applyFill="1" applyBorder="1" applyAlignment="1">
      <alignment horizontal="center" vertical="center" wrapText="1"/>
    </xf>
    <xf numFmtId="1" fontId="18" fillId="30" borderId="18" xfId="1538" applyNumberFormat="1" applyFont="1" applyFill="1" applyBorder="1" applyAlignment="1">
      <alignment horizontal="center" vertical="center" wrapText="1"/>
    </xf>
    <xf numFmtId="1" fontId="18" fillId="30" borderId="19" xfId="1538" applyNumberFormat="1" applyFont="1" applyFill="1" applyBorder="1" applyAlignment="1">
      <alignment horizontal="center" vertical="center" wrapText="1"/>
    </xf>
    <xf numFmtId="1" fontId="18" fillId="31" borderId="18" xfId="1538" applyNumberFormat="1" applyFont="1" applyFill="1" applyBorder="1" applyAlignment="1">
      <alignment horizontal="center" vertical="center" wrapText="1"/>
    </xf>
    <xf numFmtId="1" fontId="18" fillId="31" borderId="19" xfId="1538" applyNumberFormat="1" applyFont="1" applyFill="1" applyBorder="1" applyAlignment="1">
      <alignment horizontal="center" vertical="center" wrapText="1"/>
    </xf>
    <xf numFmtId="1" fontId="18" fillId="27" borderId="18" xfId="1538" applyNumberFormat="1" applyFont="1" applyFill="1" applyBorder="1" applyAlignment="1">
      <alignment horizontal="center" vertical="center" wrapText="1"/>
    </xf>
    <xf numFmtId="1" fontId="18" fillId="27" borderId="19" xfId="1538" applyNumberFormat="1" applyFont="1" applyFill="1" applyBorder="1" applyAlignment="1">
      <alignment horizontal="center" vertical="center" wrapText="1"/>
    </xf>
    <xf numFmtId="0" fontId="10" fillId="33" borderId="18" xfId="1538" applyFont="1" applyFill="1" applyBorder="1" applyAlignment="1" applyProtection="1">
      <alignment horizontal="center" vertical="center" wrapText="1"/>
    </xf>
    <xf numFmtId="0" fontId="10" fillId="33" borderId="19" xfId="1538" applyFont="1" applyFill="1" applyBorder="1" applyAlignment="1" applyProtection="1">
      <alignment horizontal="center" vertical="center" wrapText="1"/>
    </xf>
    <xf numFmtId="1" fontId="22" fillId="34" borderId="19" xfId="0" applyNumberFormat="1" applyFont="1" applyFill="1" applyBorder="1" applyAlignment="1">
      <alignment horizontal="center" vertical="center" wrapText="1"/>
    </xf>
    <xf numFmtId="1" fontId="23" fillId="35" borderId="19" xfId="0" applyNumberFormat="1" applyFont="1" applyFill="1" applyBorder="1" applyAlignment="1">
      <alignment horizontal="center" vertical="center" wrapText="1"/>
    </xf>
    <xf numFmtId="1" fontId="24" fillId="34" borderId="35" xfId="0" applyNumberFormat="1" applyFont="1" applyFill="1" applyBorder="1" applyAlignment="1">
      <alignment horizontal="center" vertical="center" wrapText="1"/>
    </xf>
    <xf numFmtId="1" fontId="24" fillId="35" borderId="31" xfId="0" applyNumberFormat="1" applyFont="1" applyFill="1" applyBorder="1" applyAlignment="1">
      <alignment horizontal="center" vertical="center" wrapText="1"/>
    </xf>
    <xf numFmtId="1" fontId="23" fillId="33" borderId="35" xfId="0" applyNumberFormat="1" applyFont="1" applyFill="1" applyBorder="1" applyAlignment="1">
      <alignment horizontal="center" vertical="center" wrapText="1"/>
    </xf>
    <xf numFmtId="1" fontId="23" fillId="33" borderId="36" xfId="0" applyNumberFormat="1" applyFont="1" applyFill="1" applyBorder="1" applyAlignment="1">
      <alignment horizontal="center" vertical="center" wrapText="1"/>
    </xf>
    <xf numFmtId="1" fontId="24" fillId="34" borderId="37" xfId="0" applyNumberFormat="1" applyFont="1" applyFill="1" applyBorder="1" applyAlignment="1">
      <alignment horizontal="center" vertical="center" wrapText="1"/>
    </xf>
    <xf numFmtId="0" fontId="22" fillId="34" borderId="19" xfId="0" applyFont="1" applyFill="1" applyBorder="1" applyAlignment="1">
      <alignment horizontal="center" vertical="center" wrapText="1"/>
    </xf>
    <xf numFmtId="1" fontId="23" fillId="33" borderId="38" xfId="0" applyNumberFormat="1" applyFont="1" applyFill="1" applyBorder="1" applyAlignment="1">
      <alignment horizontal="center" vertical="center" wrapText="1"/>
    </xf>
    <xf numFmtId="1" fontId="24" fillId="34" borderId="39" xfId="0" applyNumberFormat="1" applyFont="1" applyFill="1" applyBorder="1" applyAlignment="1">
      <alignment horizontal="center" vertical="center" wrapText="1"/>
    </xf>
    <xf numFmtId="1" fontId="24" fillId="35" borderId="40" xfId="0" applyNumberFormat="1" applyFont="1" applyFill="1" applyBorder="1" applyAlignment="1">
      <alignment horizontal="center" vertical="center" wrapText="1"/>
    </xf>
    <xf numFmtId="0" fontId="1" fillId="28" borderId="1" xfId="1538" applyFont="1" applyFill="1" applyBorder="1" applyAlignment="1">
      <alignment vertical="center" wrapText="1"/>
    </xf>
    <xf numFmtId="0" fontId="8" fillId="14" borderId="2" xfId="1538" applyFont="1" applyFill="1" applyBorder="1" applyAlignment="1" applyProtection="1">
      <alignment horizontal="center" vertical="center" wrapText="1"/>
    </xf>
    <xf numFmtId="0" fontId="1" fillId="0" borderId="2" xfId="1538" applyFont="1" applyFill="1" applyBorder="1" applyAlignment="1" applyProtection="1">
      <alignment horizontal="center" vertical="center" wrapText="1"/>
    </xf>
    <xf numFmtId="1" fontId="1" fillId="20" borderId="4" xfId="1538" applyNumberFormat="1" applyFont="1" applyFill="1" applyBorder="1" applyAlignment="1">
      <alignment vertical="center"/>
    </xf>
    <xf numFmtId="0" fontId="1" fillId="28" borderId="24" xfId="1538" applyFont="1" applyFill="1" applyBorder="1" applyAlignment="1" applyProtection="1">
      <alignment horizontal="center" vertical="center" wrapText="1"/>
    </xf>
    <xf numFmtId="0" fontId="1" fillId="28" borderId="25" xfId="1538" applyFont="1" applyFill="1" applyBorder="1" applyAlignment="1" applyProtection="1">
      <alignment horizontal="center" vertical="center" wrapText="1"/>
    </xf>
    <xf numFmtId="0" fontId="1" fillId="27" borderId="26" xfId="1538" applyFont="1" applyFill="1" applyBorder="1" applyAlignment="1" applyProtection="1">
      <alignment horizontal="center" vertical="center" wrapText="1"/>
    </xf>
    <xf numFmtId="0" fontId="1" fillId="27" borderId="27" xfId="1538" applyFont="1" applyFill="1" applyBorder="1" applyAlignment="1" applyProtection="1">
      <alignment horizontal="center" vertical="center" wrapText="1"/>
    </xf>
    <xf numFmtId="0" fontId="2" fillId="31" borderId="1" xfId="1538" applyFont="1" applyFill="1" applyBorder="1" applyAlignment="1" applyProtection="1">
      <alignment horizontal="center" vertical="center" wrapText="1"/>
    </xf>
    <xf numFmtId="1" fontId="1" fillId="13" borderId="14" xfId="1538" applyNumberFormat="1" applyFont="1" applyFill="1" applyBorder="1" applyAlignment="1">
      <alignment horizontal="center" vertical="center" wrapText="1"/>
    </xf>
    <xf numFmtId="1" fontId="1" fillId="25" borderId="21" xfId="1538" applyNumberFormat="1" applyFont="1" applyFill="1" applyBorder="1" applyAlignment="1">
      <alignment horizontal="center" vertical="center" wrapText="1"/>
    </xf>
    <xf numFmtId="1" fontId="1" fillId="25" borderId="22" xfId="1538" applyNumberFormat="1" applyFont="1" applyFill="1" applyBorder="1" applyAlignment="1">
      <alignment horizontal="center" vertical="center" wrapText="1"/>
    </xf>
    <xf numFmtId="1" fontId="1" fillId="32" borderId="23" xfId="1538" applyNumberFormat="1" applyFont="1" applyFill="1" applyBorder="1" applyAlignment="1">
      <alignment vertical="center"/>
    </xf>
    <xf numFmtId="1" fontId="1" fillId="32" borderId="30" xfId="1538" applyNumberFormat="1" applyFont="1" applyFill="1" applyBorder="1" applyAlignment="1">
      <alignment vertical="center"/>
    </xf>
    <xf numFmtId="1" fontId="1" fillId="28" borderId="19" xfId="0" applyNumberFormat="1" applyFont="1" applyFill="1" applyBorder="1" applyAlignment="1">
      <alignment horizontal="center" vertical="center" wrapText="1"/>
    </xf>
    <xf numFmtId="1" fontId="1" fillId="27" borderId="43" xfId="1538" applyNumberFormat="1" applyFont="1" applyFill="1" applyBorder="1" applyAlignment="1">
      <alignment horizontal="center" vertical="center" wrapText="1"/>
    </xf>
    <xf numFmtId="1" fontId="1" fillId="36" borderId="18" xfId="1538" applyNumberFormat="1" applyFont="1" applyFill="1" applyBorder="1" applyAlignment="1">
      <alignment vertical="center"/>
    </xf>
    <xf numFmtId="1" fontId="1" fillId="36" borderId="19" xfId="1538" applyNumberFormat="1" applyFont="1" applyFill="1" applyBorder="1" applyAlignment="1">
      <alignment vertical="center"/>
    </xf>
    <xf numFmtId="1" fontId="22" fillId="31" borderId="18" xfId="1538" applyNumberFormat="1" applyFont="1" applyFill="1" applyBorder="1" applyAlignment="1">
      <alignment horizontal="center" vertical="center" wrapText="1"/>
    </xf>
    <xf numFmtId="1" fontId="22" fillId="27" borderId="18" xfId="1538" applyNumberFormat="1" applyFont="1" applyFill="1" applyBorder="1" applyAlignment="1">
      <alignment horizontal="center" vertical="center" wrapText="1"/>
    </xf>
    <xf numFmtId="1" fontId="22" fillId="27" borderId="20" xfId="1538" applyNumberFormat="1" applyFont="1" applyFill="1" applyBorder="1" applyAlignment="1">
      <alignment horizontal="center" vertical="center" wrapText="1"/>
    </xf>
    <xf numFmtId="0" fontId="1" fillId="28" borderId="41" xfId="1538" applyFont="1" applyFill="1" applyBorder="1" applyAlignment="1">
      <alignment vertical="center" wrapText="1"/>
    </xf>
    <xf numFmtId="0" fontId="1" fillId="28" borderId="42" xfId="1538" applyFont="1" applyFill="1" applyBorder="1" applyAlignment="1">
      <alignment vertical="center" wrapText="1"/>
    </xf>
    <xf numFmtId="1" fontId="1" fillId="28" borderId="23" xfId="1538" applyNumberFormat="1" applyFont="1" applyFill="1" applyBorder="1" applyAlignment="1">
      <alignment horizontal="center" vertical="center" wrapText="1"/>
    </xf>
    <xf numFmtId="1" fontId="1" fillId="28" borderId="25" xfId="1538" applyNumberFormat="1" applyFont="1" applyFill="1" applyBorder="1" applyAlignment="1">
      <alignment horizontal="center" vertical="center" wrapText="1"/>
    </xf>
    <xf numFmtId="1" fontId="1" fillId="28" borderId="18" xfId="0" applyNumberFormat="1" applyFont="1" applyFill="1" applyBorder="1" applyAlignment="1">
      <alignment horizontal="center" vertical="center" wrapText="1"/>
    </xf>
    <xf numFmtId="1" fontId="1" fillId="27" borderId="27" xfId="1538" applyNumberFormat="1" applyFont="1" applyFill="1" applyBorder="1" applyAlignment="1">
      <alignment horizontal="center" vertical="center" wrapText="1"/>
    </xf>
    <xf numFmtId="1" fontId="1" fillId="28" borderId="1" xfId="0" applyNumberFormat="1" applyFont="1" applyFill="1" applyBorder="1" applyAlignment="1">
      <alignment horizontal="center" vertical="center" wrapText="1"/>
    </xf>
    <xf numFmtId="0" fontId="28" fillId="33" borderId="24" xfId="1538" applyFont="1" applyFill="1" applyBorder="1" applyAlignment="1" applyProtection="1">
      <alignment horizontal="center" vertical="center" wrapText="1"/>
    </xf>
    <xf numFmtId="0" fontId="28" fillId="33" borderId="25" xfId="1538" applyFont="1" applyFill="1" applyBorder="1" applyAlignment="1" applyProtection="1">
      <alignment horizontal="center" vertical="center" wrapText="1"/>
    </xf>
    <xf numFmtId="0" fontId="28" fillId="0" borderId="0" xfId="1538" applyFont="1" applyAlignment="1">
      <alignment vertical="center" wrapText="1"/>
    </xf>
    <xf numFmtId="0" fontId="28" fillId="27" borderId="24" xfId="1538" applyFont="1" applyFill="1" applyBorder="1" applyAlignment="1" applyProtection="1">
      <alignment horizontal="center" vertical="center" wrapText="1"/>
    </xf>
    <xf numFmtId="0" fontId="28" fillId="27" borderId="25" xfId="1538" applyFont="1" applyFill="1" applyBorder="1" applyAlignment="1" applyProtection="1">
      <alignment horizontal="center" vertical="center" wrapText="1"/>
    </xf>
    <xf numFmtId="1" fontId="28" fillId="27" borderId="18" xfId="1538" applyNumberFormat="1" applyFont="1" applyFill="1" applyBorder="1" applyAlignment="1">
      <alignment horizontal="center" vertical="center" wrapText="1"/>
    </xf>
    <xf numFmtId="1" fontId="28" fillId="27" borderId="19" xfId="1538" applyNumberFormat="1" applyFont="1" applyFill="1" applyBorder="1" applyAlignment="1">
      <alignment horizontal="center" vertical="center" wrapText="1"/>
    </xf>
    <xf numFmtId="1" fontId="1" fillId="20" borderId="1" xfId="1538" applyNumberFormat="1" applyFont="1" applyFill="1" applyBorder="1" applyAlignment="1">
      <alignment horizontal="center" vertical="center"/>
    </xf>
    <xf numFmtId="0" fontId="3" fillId="17" borderId="3" xfId="1538" applyFont="1" applyFill="1" applyBorder="1" applyAlignment="1">
      <alignment horizontal="center" vertical="center" wrapText="1"/>
    </xf>
    <xf numFmtId="0" fontId="1" fillId="11" borderId="2" xfId="1538" applyNumberFormat="1" applyFont="1" applyFill="1" applyBorder="1" applyAlignment="1">
      <alignment horizontal="center" vertical="center" wrapText="1"/>
    </xf>
    <xf numFmtId="0" fontId="1" fillId="12" borderId="6" xfId="1538" applyNumberFormat="1" applyFont="1" applyFill="1" applyBorder="1" applyAlignment="1">
      <alignment horizontal="center" vertical="center" wrapText="1"/>
    </xf>
    <xf numFmtId="0" fontId="1" fillId="0" borderId="1" xfId="1538" applyNumberFormat="1" applyFont="1" applyBorder="1" applyAlignment="1">
      <alignment horizontal="center" vertical="center" wrapText="1"/>
    </xf>
    <xf numFmtId="0" fontId="1" fillId="27" borderId="18" xfId="1538" applyNumberFormat="1" applyFont="1" applyFill="1" applyBorder="1" applyAlignment="1">
      <alignment horizontal="center" vertical="center" wrapText="1"/>
    </xf>
    <xf numFmtId="0" fontId="1" fillId="27" borderId="19" xfId="1538" applyNumberFormat="1" applyFont="1" applyFill="1" applyBorder="1" applyAlignment="1">
      <alignment horizontal="center" vertical="center" wrapText="1"/>
    </xf>
    <xf numFmtId="0" fontId="3" fillId="17" borderId="1" xfId="1" applyNumberFormat="1" applyFont="1" applyFill="1" applyBorder="1" applyAlignment="1" applyProtection="1">
      <alignment horizontal="center" vertical="center" wrapText="1"/>
    </xf>
    <xf numFmtId="0" fontId="1" fillId="20" borderId="14" xfId="1538" applyNumberFormat="1" applyFont="1" applyFill="1" applyBorder="1" applyAlignment="1">
      <alignment horizontal="center" vertical="center"/>
    </xf>
    <xf numFmtId="0" fontId="1" fillId="11" borderId="6" xfId="1538" applyNumberFormat="1" applyFont="1" applyFill="1" applyBorder="1" applyAlignment="1">
      <alignment horizontal="center" vertical="center" wrapText="1"/>
    </xf>
    <xf numFmtId="0" fontId="1" fillId="12" borderId="1" xfId="1538" applyNumberFormat="1" applyFont="1" applyFill="1" applyBorder="1" applyAlignment="1">
      <alignment horizontal="center" vertical="center" wrapText="1"/>
    </xf>
    <xf numFmtId="0" fontId="1" fillId="15" borderId="6" xfId="1538" applyNumberFormat="1" applyFont="1" applyFill="1" applyBorder="1" applyAlignment="1">
      <alignment horizontal="center" vertical="center" wrapText="1"/>
    </xf>
    <xf numFmtId="0" fontId="1" fillId="20" borderId="14" xfId="1538" applyNumberFormat="1" applyFont="1" applyFill="1" applyBorder="1" applyAlignment="1">
      <alignment vertical="center"/>
    </xf>
    <xf numFmtId="0" fontId="28" fillId="0" borderId="0" xfId="1538" applyNumberFormat="1" applyFont="1" applyAlignment="1">
      <alignment vertical="center" wrapText="1"/>
    </xf>
    <xf numFmtId="0" fontId="1" fillId="0" borderId="0" xfId="1538" applyNumberFormat="1" applyFont="1" applyAlignment="1">
      <alignment vertical="center" wrapText="1"/>
    </xf>
    <xf numFmtId="1" fontId="5" fillId="14" borderId="18" xfId="1538" applyNumberFormat="1" applyFont="1" applyFill="1" applyBorder="1" applyAlignment="1">
      <alignment horizontal="center" vertical="center" wrapText="1"/>
    </xf>
    <xf numFmtId="1" fontId="5" fillId="14" borderId="19" xfId="1538" applyNumberFormat="1" applyFont="1" applyFill="1" applyBorder="1" applyAlignment="1">
      <alignment horizontal="center" vertical="center" wrapText="1"/>
    </xf>
    <xf numFmtId="0" fontId="1" fillId="20" borderId="4" xfId="1538" applyNumberFormat="1" applyFont="1" applyFill="1" applyBorder="1" applyAlignment="1">
      <alignment vertical="center"/>
    </xf>
    <xf numFmtId="0" fontId="1" fillId="33" borderId="18" xfId="1538" applyNumberFormat="1" applyFont="1" applyFill="1" applyBorder="1" applyAlignment="1">
      <alignment horizontal="center" vertical="center" wrapText="1"/>
    </xf>
    <xf numFmtId="0" fontId="1" fillId="20" borderId="1" xfId="1538" applyNumberFormat="1" applyFont="1" applyFill="1" applyBorder="1" applyAlignment="1">
      <alignment horizontal="center" vertical="center"/>
    </xf>
    <xf numFmtId="0" fontId="1" fillId="11" borderId="1" xfId="1538" applyNumberFormat="1" applyFont="1" applyFill="1" applyBorder="1" applyAlignment="1">
      <alignment horizontal="center" vertical="center" wrapText="1"/>
    </xf>
    <xf numFmtId="1" fontId="1" fillId="23" borderId="1" xfId="1538" applyNumberFormat="1" applyFont="1" applyFill="1" applyBorder="1" applyAlignment="1">
      <alignment horizontal="center" vertical="center"/>
    </xf>
    <xf numFmtId="1" fontId="1" fillId="27" borderId="2" xfId="1538" applyNumberFormat="1" applyFont="1" applyFill="1" applyBorder="1" applyAlignment="1">
      <alignment horizontal="center" vertical="center" wrapText="1"/>
    </xf>
    <xf numFmtId="1" fontId="1" fillId="27" borderId="11" xfId="1538" applyNumberFormat="1" applyFont="1" applyFill="1" applyBorder="1" applyAlignment="1">
      <alignment horizontal="center" vertical="center" wrapText="1"/>
    </xf>
    <xf numFmtId="1" fontId="1" fillId="28" borderId="4" xfId="0" applyNumberFormat="1" applyFont="1" applyFill="1" applyBorder="1" applyAlignment="1">
      <alignment horizontal="center" vertical="center" wrapText="1"/>
    </xf>
    <xf numFmtId="0" fontId="1" fillId="12" borderId="5" xfId="1538" applyNumberFormat="1" applyFont="1" applyFill="1" applyBorder="1" applyAlignment="1">
      <alignment horizontal="center" vertical="center" wrapText="1"/>
    </xf>
    <xf numFmtId="0" fontId="1" fillId="27" borderId="9" xfId="1538" applyNumberFormat="1" applyFont="1" applyFill="1" applyBorder="1" applyAlignment="1">
      <alignment horizontal="center" vertical="center" wrapText="1"/>
    </xf>
    <xf numFmtId="1" fontId="5" fillId="33" borderId="6" xfId="1538" applyNumberFormat="1" applyFont="1" applyFill="1" applyBorder="1" applyAlignment="1">
      <alignment horizontal="center" vertical="center" wrapText="1"/>
    </xf>
    <xf numFmtId="1" fontId="5" fillId="33" borderId="2" xfId="1538" applyNumberFormat="1" applyFont="1" applyFill="1" applyBorder="1" applyAlignment="1">
      <alignment horizontal="center" vertical="center" wrapText="1"/>
    </xf>
    <xf numFmtId="0" fontId="1" fillId="27" borderId="2" xfId="1538" applyNumberFormat="1" applyFont="1" applyFill="1" applyBorder="1" applyAlignment="1">
      <alignment horizontal="center" vertical="center" wrapText="1"/>
    </xf>
    <xf numFmtId="1" fontId="1" fillId="31" borderId="2" xfId="1538" applyNumberFormat="1" applyFont="1" applyFill="1" applyBorder="1" applyAlignment="1">
      <alignment horizontal="center" vertical="center" wrapText="1"/>
    </xf>
    <xf numFmtId="0" fontId="1" fillId="10" borderId="2" xfId="1538" applyFont="1" applyFill="1" applyBorder="1" applyAlignment="1">
      <alignment horizontal="center" vertical="center" wrapText="1"/>
    </xf>
    <xf numFmtId="164" fontId="3" fillId="17" borderId="2" xfId="1" applyFont="1" applyFill="1" applyBorder="1" applyAlignment="1" applyProtection="1">
      <alignment horizontal="center" vertical="center" wrapText="1"/>
    </xf>
    <xf numFmtId="0" fontId="1" fillId="0" borderId="2" xfId="1538" applyFont="1" applyBorder="1" applyAlignment="1">
      <alignment horizontal="center" vertical="center" wrapText="1"/>
    </xf>
    <xf numFmtId="0" fontId="3" fillId="17" borderId="2" xfId="1538" applyFont="1" applyFill="1" applyBorder="1" applyAlignment="1">
      <alignment horizontal="center" vertical="center" wrapText="1"/>
    </xf>
    <xf numFmtId="1" fontId="1" fillId="20" borderId="2" xfId="1538" applyNumberFormat="1" applyFont="1" applyFill="1" applyBorder="1" applyAlignment="1">
      <alignment horizontal="center" vertical="center"/>
    </xf>
    <xf numFmtId="1" fontId="1" fillId="23" borderId="2" xfId="1538" applyNumberFormat="1" applyFont="1" applyFill="1" applyBorder="1" applyAlignment="1">
      <alignment horizontal="center" vertical="center"/>
    </xf>
    <xf numFmtId="0" fontId="7" fillId="18" borderId="2" xfId="1538" applyFont="1" applyFill="1" applyBorder="1" applyAlignment="1">
      <alignment horizontal="center" vertical="center" wrapText="1"/>
    </xf>
    <xf numFmtId="0" fontId="1" fillId="10" borderId="9" xfId="1538" applyFont="1" applyFill="1" applyBorder="1" applyAlignment="1">
      <alignment horizontal="center" vertical="center" wrapText="1"/>
    </xf>
    <xf numFmtId="0" fontId="7" fillId="18" borderId="9" xfId="1538" applyFont="1" applyFill="1" applyBorder="1" applyAlignment="1">
      <alignment horizontal="center" vertical="center" wrapText="1"/>
    </xf>
    <xf numFmtId="0" fontId="9" fillId="19" borderId="9" xfId="1538" applyFont="1" applyFill="1" applyBorder="1" applyAlignment="1">
      <alignment horizontal="center" vertical="center" wrapText="1"/>
    </xf>
    <xf numFmtId="0" fontId="4" fillId="14" borderId="2" xfId="1538" applyFont="1" applyFill="1" applyBorder="1" applyAlignment="1">
      <alignment horizontal="center" vertical="center" wrapText="1"/>
    </xf>
    <xf numFmtId="164" fontId="1" fillId="9" borderId="9" xfId="1538" applyNumberFormat="1" applyFont="1" applyFill="1" applyBorder="1" applyAlignment="1">
      <alignment horizontal="center" vertical="center" wrapText="1"/>
    </xf>
    <xf numFmtId="0" fontId="7" fillId="19" borderId="9" xfId="1538" applyFont="1" applyFill="1" applyBorder="1" applyAlignment="1">
      <alignment horizontal="center" vertical="center" wrapText="1"/>
    </xf>
    <xf numFmtId="0" fontId="4" fillId="14" borderId="9" xfId="1538" applyFont="1" applyFill="1" applyBorder="1" applyAlignment="1">
      <alignment horizontal="center" vertical="center" wrapText="1"/>
    </xf>
    <xf numFmtId="164" fontId="1" fillId="0" borderId="2" xfId="1538" applyNumberFormat="1" applyFont="1" applyBorder="1" applyAlignment="1">
      <alignment horizontal="center" vertical="center" wrapText="1"/>
    </xf>
    <xf numFmtId="0" fontId="5" fillId="14" borderId="2" xfId="1538" applyFont="1" applyFill="1" applyBorder="1" applyAlignment="1">
      <alignment horizontal="center" vertical="center" wrapText="1"/>
    </xf>
    <xf numFmtId="0" fontId="5" fillId="14" borderId="9" xfId="1538" applyFont="1" applyFill="1" applyBorder="1" applyAlignment="1">
      <alignment horizontal="center" vertical="center" wrapText="1"/>
    </xf>
    <xf numFmtId="1" fontId="1" fillId="23" borderId="3" xfId="1538" applyNumberFormat="1" applyFont="1" applyFill="1" applyBorder="1" applyAlignment="1">
      <alignment horizontal="center" vertical="center"/>
    </xf>
    <xf numFmtId="1" fontId="1" fillId="11" borderId="3" xfId="1538" applyNumberFormat="1" applyFont="1" applyFill="1" applyBorder="1" applyAlignment="1">
      <alignment horizontal="center" vertical="center" wrapText="1"/>
    </xf>
    <xf numFmtId="1" fontId="1" fillId="11" borderId="21" xfId="1538" applyNumberFormat="1" applyFont="1" applyFill="1" applyBorder="1" applyAlignment="1">
      <alignment horizontal="center" vertical="center" wrapText="1"/>
    </xf>
    <xf numFmtId="1" fontId="1" fillId="11" borderId="22" xfId="1538" applyNumberFormat="1" applyFont="1" applyFill="1" applyBorder="1" applyAlignment="1">
      <alignment horizontal="center" vertical="center" wrapText="1"/>
    </xf>
    <xf numFmtId="164" fontId="3" fillId="17" borderId="18" xfId="1" applyFont="1" applyFill="1" applyBorder="1" applyAlignment="1" applyProtection="1">
      <alignment horizontal="center" vertical="center" wrapText="1"/>
    </xf>
    <xf numFmtId="164" fontId="3" fillId="17" borderId="19" xfId="1" applyFont="1" applyFill="1" applyBorder="1" applyAlignment="1" applyProtection="1">
      <alignment horizontal="center" vertical="center" wrapText="1"/>
    </xf>
    <xf numFmtId="0" fontId="1" fillId="0" borderId="18" xfId="1538" applyFont="1" applyBorder="1" applyAlignment="1">
      <alignment horizontal="center" vertical="center" wrapText="1"/>
    </xf>
    <xf numFmtId="0" fontId="1" fillId="0" borderId="19" xfId="1538" applyFont="1" applyBorder="1" applyAlignment="1">
      <alignment horizontal="center" vertical="center" wrapText="1"/>
    </xf>
    <xf numFmtId="164" fontId="1" fillId="9" borderId="18" xfId="1538" applyNumberFormat="1" applyFont="1" applyFill="1" applyBorder="1" applyAlignment="1">
      <alignment horizontal="center" vertical="center" wrapText="1"/>
    </xf>
    <xf numFmtId="1" fontId="1" fillId="20" borderId="18" xfId="1538" applyNumberFormat="1" applyFont="1" applyFill="1" applyBorder="1" applyAlignment="1">
      <alignment horizontal="center" vertical="center"/>
    </xf>
    <xf numFmtId="1" fontId="1" fillId="20" borderId="19" xfId="1538" applyNumberFormat="1" applyFont="1" applyFill="1" applyBorder="1" applyAlignment="1">
      <alignment horizontal="center" vertical="center"/>
    </xf>
    <xf numFmtId="0" fontId="2" fillId="17" borderId="18" xfId="1538" applyFont="1" applyFill="1" applyBorder="1" applyAlignment="1" applyProtection="1">
      <alignment horizontal="center" vertical="center" wrapText="1"/>
    </xf>
    <xf numFmtId="0" fontId="2" fillId="17" borderId="19" xfId="1538" applyFont="1" applyFill="1" applyBorder="1" applyAlignment="1" applyProtection="1">
      <alignment horizontal="center" vertical="center" wrapText="1"/>
    </xf>
    <xf numFmtId="1" fontId="1" fillId="12" borderId="18" xfId="1538" applyNumberFormat="1" applyFont="1" applyFill="1" applyBorder="1" applyAlignment="1">
      <alignment horizontal="center" vertical="center" wrapText="1"/>
    </xf>
    <xf numFmtId="1" fontId="1" fillId="16" borderId="18" xfId="1538" applyNumberFormat="1" applyFont="1" applyFill="1" applyBorder="1" applyAlignment="1">
      <alignment horizontal="center" vertical="center" wrapText="1"/>
    </xf>
    <xf numFmtId="1" fontId="1" fillId="16" borderId="19" xfId="1538" applyNumberFormat="1" applyFont="1" applyFill="1" applyBorder="1" applyAlignment="1">
      <alignment horizontal="center" vertical="center" wrapText="1"/>
    </xf>
    <xf numFmtId="0" fontId="1" fillId="0" borderId="18" xfId="1538" applyFont="1" applyBorder="1" applyAlignment="1">
      <alignment horizontal="center" vertical="center"/>
    </xf>
    <xf numFmtId="0" fontId="1" fillId="0" borderId="19" xfId="1538" applyFont="1" applyBorder="1" applyAlignment="1">
      <alignment horizontal="center" vertical="center"/>
    </xf>
    <xf numFmtId="1" fontId="1" fillId="11" borderId="18" xfId="1538" applyNumberFormat="1" applyFont="1" applyFill="1" applyBorder="1" applyAlignment="1">
      <alignment horizontal="center" vertical="center" wrapText="1"/>
    </xf>
    <xf numFmtId="0" fontId="1" fillId="11" borderId="21" xfId="1538" applyNumberFormat="1" applyFont="1" applyFill="1" applyBorder="1" applyAlignment="1">
      <alignment horizontal="center" vertical="center" wrapText="1"/>
    </xf>
    <xf numFmtId="0" fontId="1" fillId="11" borderId="22" xfId="1538" applyNumberFormat="1" applyFont="1" applyFill="1" applyBorder="1" applyAlignment="1">
      <alignment horizontal="center" vertical="center" wrapText="1"/>
    </xf>
    <xf numFmtId="0" fontId="1" fillId="12" borderId="18" xfId="1538" applyNumberFormat="1" applyFont="1" applyFill="1" applyBorder="1" applyAlignment="1">
      <alignment horizontal="center" vertical="center" wrapText="1"/>
    </xf>
    <xf numFmtId="0" fontId="1" fillId="12" borderId="19" xfId="1538" applyNumberFormat="1" applyFont="1" applyFill="1" applyBorder="1" applyAlignment="1">
      <alignment horizontal="center" vertical="center" wrapText="1"/>
    </xf>
    <xf numFmtId="0" fontId="1" fillId="9" borderId="19" xfId="1538" applyNumberFormat="1" applyFont="1" applyFill="1" applyBorder="1" applyAlignment="1">
      <alignment horizontal="center" vertical="center" wrapText="1"/>
    </xf>
    <xf numFmtId="0" fontId="1" fillId="33" borderId="25" xfId="1538" applyNumberFormat="1" applyFont="1" applyFill="1" applyBorder="1" applyAlignment="1">
      <alignment horizontal="center" vertical="center" wrapText="1"/>
    </xf>
    <xf numFmtId="1" fontId="1" fillId="16" borderId="21" xfId="1538" applyNumberFormat="1" applyFont="1" applyFill="1" applyBorder="1" applyAlignment="1">
      <alignment horizontal="center" vertical="center" wrapText="1"/>
    </xf>
    <xf numFmtId="1" fontId="1" fillId="16" borderId="22" xfId="1538" applyNumberFormat="1" applyFont="1" applyFill="1" applyBorder="1" applyAlignment="1">
      <alignment horizontal="center" vertical="center" wrapText="1"/>
    </xf>
    <xf numFmtId="0" fontId="1" fillId="0" borderId="41" xfId="1538" applyNumberFormat="1" applyFont="1" applyBorder="1" applyAlignment="1">
      <alignment horizontal="center" vertical="center" wrapText="1"/>
    </xf>
    <xf numFmtId="0" fontId="1" fillId="0" borderId="0" xfId="1538" applyNumberFormat="1" applyFont="1" applyBorder="1" applyAlignment="1">
      <alignment horizontal="center" vertical="center" wrapText="1"/>
    </xf>
    <xf numFmtId="0" fontId="1" fillId="0" borderId="42" xfId="1538" applyNumberFormat="1" applyFont="1" applyBorder="1" applyAlignment="1">
      <alignment horizontal="center" vertical="center" wrapText="1"/>
    </xf>
    <xf numFmtId="0" fontId="3" fillId="17" borderId="18" xfId="1" applyNumberFormat="1" applyFont="1" applyFill="1" applyBorder="1" applyAlignment="1" applyProtection="1">
      <alignment horizontal="center" vertical="center" wrapText="1"/>
    </xf>
    <xf numFmtId="0" fontId="3" fillId="17" borderId="19" xfId="1" applyNumberFormat="1" applyFont="1" applyFill="1" applyBorder="1" applyAlignment="1" applyProtection="1">
      <alignment horizontal="center" vertical="center" wrapText="1"/>
    </xf>
    <xf numFmtId="1" fontId="1" fillId="12" borderId="21" xfId="1538" applyNumberFormat="1" applyFont="1" applyFill="1" applyBorder="1" applyAlignment="1">
      <alignment horizontal="center" vertical="center" wrapText="1"/>
    </xf>
    <xf numFmtId="1" fontId="1" fillId="12" borderId="22" xfId="1538" applyNumberFormat="1" applyFont="1" applyFill="1" applyBorder="1" applyAlignment="1">
      <alignment horizontal="center" vertical="center" wrapText="1"/>
    </xf>
    <xf numFmtId="1" fontId="1" fillId="27" borderId="22" xfId="1538" applyNumberFormat="1" applyFont="1" applyFill="1" applyBorder="1" applyAlignment="1">
      <alignment horizontal="center" vertical="center" wrapText="1"/>
    </xf>
    <xf numFmtId="164" fontId="1" fillId="0" borderId="18" xfId="1538" applyNumberFormat="1" applyFont="1" applyBorder="1" applyAlignment="1">
      <alignment horizontal="center" vertical="center" wrapText="1"/>
    </xf>
    <xf numFmtId="164" fontId="1" fillId="0" borderId="19" xfId="1538" applyNumberFormat="1" applyFont="1" applyBorder="1" applyAlignment="1">
      <alignment horizontal="center" vertical="center" wrapText="1"/>
    </xf>
    <xf numFmtId="1" fontId="5" fillId="14" borderId="21" xfId="1538" applyNumberFormat="1" applyFont="1" applyFill="1" applyBorder="1" applyAlignment="1">
      <alignment horizontal="center" vertical="center" wrapText="1"/>
    </xf>
    <xf numFmtId="1" fontId="5" fillId="14" borderId="22" xfId="1538" applyNumberFormat="1" applyFont="1" applyFill="1" applyBorder="1" applyAlignment="1">
      <alignment horizontal="center" vertical="center" wrapText="1"/>
    </xf>
    <xf numFmtId="1" fontId="1" fillId="16" borderId="20" xfId="1538" applyNumberFormat="1" applyFont="1" applyFill="1" applyBorder="1" applyAlignment="1">
      <alignment horizontal="center" vertical="center" wrapText="1"/>
    </xf>
    <xf numFmtId="0" fontId="1" fillId="11" borderId="20" xfId="1538" applyNumberFormat="1" applyFont="1" applyFill="1" applyBorder="1" applyAlignment="1">
      <alignment horizontal="center" vertical="center" wrapText="1"/>
    </xf>
    <xf numFmtId="0" fontId="1" fillId="11" borderId="19" xfId="1538" applyNumberFormat="1" applyFont="1" applyFill="1" applyBorder="1" applyAlignment="1">
      <alignment horizontal="center" vertical="center" wrapText="1"/>
    </xf>
    <xf numFmtId="0" fontId="1" fillId="12" borderId="21" xfId="1538" applyNumberFormat="1" applyFont="1" applyFill="1" applyBorder="1" applyAlignment="1">
      <alignment horizontal="center" vertical="center" wrapText="1"/>
    </xf>
    <xf numFmtId="0" fontId="1" fillId="12" borderId="22" xfId="1538" applyNumberFormat="1" applyFont="1" applyFill="1" applyBorder="1" applyAlignment="1">
      <alignment horizontal="center" vertical="center" wrapText="1"/>
    </xf>
    <xf numFmtId="0" fontId="1" fillId="0" borderId="18" xfId="1538" applyNumberFormat="1" applyFont="1" applyBorder="1" applyAlignment="1">
      <alignment horizontal="center" vertical="center" wrapText="1"/>
    </xf>
    <xf numFmtId="0" fontId="1" fillId="0" borderId="19" xfId="1538" applyNumberFormat="1" applyFont="1" applyBorder="1" applyAlignment="1">
      <alignment horizontal="center" vertical="center" wrapText="1"/>
    </xf>
    <xf numFmtId="0" fontId="1" fillId="20" borderId="23" xfId="1538" applyNumberFormat="1" applyFont="1" applyFill="1" applyBorder="1" applyAlignment="1">
      <alignment horizontal="center" vertical="center"/>
    </xf>
    <xf numFmtId="0" fontId="1" fillId="20" borderId="30" xfId="1538" applyNumberFormat="1" applyFont="1" applyFill="1" applyBorder="1" applyAlignment="1">
      <alignment horizontal="center" vertical="center"/>
    </xf>
    <xf numFmtId="0" fontId="1" fillId="27" borderId="25" xfId="1538" applyNumberFormat="1" applyFont="1" applyFill="1" applyBorder="1" applyAlignment="1">
      <alignment horizontal="center" vertical="center" wrapText="1"/>
    </xf>
    <xf numFmtId="0" fontId="1" fillId="15" borderId="21" xfId="1538" applyNumberFormat="1" applyFont="1" applyFill="1" applyBorder="1" applyAlignment="1">
      <alignment horizontal="center" vertical="center" wrapText="1"/>
    </xf>
    <xf numFmtId="0" fontId="1" fillId="15" borderId="22" xfId="1538" applyNumberFormat="1" applyFont="1" applyFill="1" applyBorder="1" applyAlignment="1">
      <alignment horizontal="center" vertical="center" wrapText="1"/>
    </xf>
    <xf numFmtId="164" fontId="1" fillId="9" borderId="48" xfId="1538" applyNumberFormat="1" applyFont="1" applyFill="1" applyBorder="1" applyAlignment="1">
      <alignment horizontal="center" vertical="center" wrapText="1"/>
    </xf>
    <xf numFmtId="1" fontId="1" fillId="12" borderId="44" xfId="1538" applyNumberFormat="1" applyFont="1" applyFill="1" applyBorder="1" applyAlignment="1">
      <alignment horizontal="center" vertical="center" wrapText="1"/>
    </xf>
    <xf numFmtId="0" fontId="1" fillId="0" borderId="48" xfId="1538" applyFont="1" applyBorder="1" applyAlignment="1">
      <alignment horizontal="center" vertical="center"/>
    </xf>
    <xf numFmtId="0" fontId="1" fillId="0" borderId="22" xfId="1538" applyFont="1" applyBorder="1" applyAlignment="1">
      <alignment horizontal="center" vertical="center"/>
    </xf>
    <xf numFmtId="164" fontId="4" fillId="14" borderId="2" xfId="1" applyFont="1" applyFill="1" applyBorder="1" applyAlignment="1" applyProtection="1">
      <alignment horizontal="center" vertical="center" wrapText="1"/>
    </xf>
    <xf numFmtId="164" fontId="4" fillId="14" borderId="19" xfId="1" applyFont="1" applyFill="1" applyBorder="1" applyAlignment="1" applyProtection="1">
      <alignment horizontal="center" vertical="center" wrapText="1"/>
    </xf>
    <xf numFmtId="0" fontId="4" fillId="14" borderId="19" xfId="1" applyNumberFormat="1" applyFont="1" applyFill="1" applyBorder="1" applyAlignment="1" applyProtection="1">
      <alignment horizontal="center" vertical="center" wrapText="1"/>
    </xf>
    <xf numFmtId="1" fontId="22" fillId="34" borderId="49" xfId="0" applyNumberFormat="1" applyFont="1" applyFill="1" applyBorder="1" applyAlignment="1">
      <alignment horizontal="center" vertical="center" wrapText="1"/>
    </xf>
    <xf numFmtId="1" fontId="22" fillId="34" borderId="1" xfId="0" applyNumberFormat="1" applyFont="1" applyFill="1" applyBorder="1" applyAlignment="1">
      <alignment horizontal="center" vertical="center" wrapText="1"/>
    </xf>
    <xf numFmtId="0" fontId="22" fillId="34" borderId="19" xfId="0" applyNumberFormat="1" applyFont="1" applyFill="1" applyBorder="1" applyAlignment="1">
      <alignment horizontal="center" vertical="center" wrapText="1"/>
    </xf>
    <xf numFmtId="0" fontId="1" fillId="27" borderId="1" xfId="1538" applyNumberFormat="1" applyFont="1" applyFill="1" applyBorder="1" applyAlignment="1">
      <alignment horizontal="center" vertical="center" wrapText="1"/>
    </xf>
    <xf numFmtId="1" fontId="24" fillId="34" borderId="50" xfId="0" applyNumberFormat="1" applyFont="1" applyFill="1" applyBorder="1" applyAlignment="1">
      <alignment horizontal="center" vertical="center" wrapText="1"/>
    </xf>
    <xf numFmtId="0" fontId="1" fillId="33" borderId="1" xfId="1538" applyNumberFormat="1" applyFont="1" applyFill="1" applyBorder="1" applyAlignment="1">
      <alignment horizontal="center" vertical="center" wrapText="1"/>
    </xf>
    <xf numFmtId="1" fontId="29" fillId="15" borderId="5" xfId="1538" applyNumberFormat="1" applyFont="1" applyFill="1" applyBorder="1" applyAlignment="1">
      <alignment horizontal="center" vertical="center" wrapText="1"/>
    </xf>
    <xf numFmtId="0" fontId="1" fillId="24" borderId="18" xfId="1538" applyNumberFormat="1" applyFont="1" applyFill="1" applyBorder="1" applyAlignment="1">
      <alignment horizontal="center" vertical="center" wrapText="1"/>
    </xf>
    <xf numFmtId="0" fontId="1" fillId="24" borderId="1" xfId="1538" applyNumberFormat="1" applyFont="1" applyFill="1" applyBorder="1" applyAlignment="1">
      <alignment horizontal="center" vertical="center" wrapText="1"/>
    </xf>
    <xf numFmtId="0" fontId="1" fillId="24" borderId="19" xfId="1538" applyNumberFormat="1" applyFont="1" applyFill="1" applyBorder="1" applyAlignment="1">
      <alignment horizontal="center" vertical="center" wrapText="1"/>
    </xf>
    <xf numFmtId="0" fontId="1" fillId="37" borderId="18" xfId="1538" applyNumberFormat="1" applyFont="1" applyFill="1" applyBorder="1" applyAlignment="1">
      <alignment horizontal="center" vertical="center" wrapText="1"/>
    </xf>
    <xf numFmtId="0" fontId="1" fillId="37" borderId="1" xfId="1538" applyNumberFormat="1" applyFont="1" applyFill="1" applyBorder="1" applyAlignment="1">
      <alignment horizontal="center" vertical="center" wrapText="1"/>
    </xf>
    <xf numFmtId="0" fontId="1" fillId="37" borderId="19" xfId="1538" applyNumberFormat="1" applyFont="1" applyFill="1" applyBorder="1" applyAlignment="1">
      <alignment horizontal="center" vertical="center" wrapText="1"/>
    </xf>
    <xf numFmtId="0" fontId="1" fillId="16" borderId="19" xfId="1538" applyNumberFormat="1" applyFont="1" applyFill="1" applyBorder="1" applyAlignment="1">
      <alignment horizontal="center" vertical="center" wrapText="1"/>
    </xf>
    <xf numFmtId="0" fontId="2" fillId="24" borderId="18" xfId="1538" applyFont="1" applyFill="1" applyBorder="1" applyAlignment="1">
      <alignment horizontal="center" vertical="center" wrapText="1"/>
    </xf>
    <xf numFmtId="0" fontId="2" fillId="24" borderId="1" xfId="1538" applyFont="1" applyFill="1" applyBorder="1" applyAlignment="1">
      <alignment horizontal="center" vertical="center" wrapText="1"/>
    </xf>
    <xf numFmtId="0" fontId="2" fillId="24" borderId="19" xfId="1538" applyFont="1" applyFill="1" applyBorder="1" applyAlignment="1">
      <alignment horizontal="center" vertical="center" wrapText="1"/>
    </xf>
    <xf numFmtId="0" fontId="30" fillId="24" borderId="18" xfId="1538" applyNumberFormat="1" applyFont="1" applyFill="1" applyBorder="1" applyAlignment="1">
      <alignment horizontal="center" vertical="center" wrapText="1"/>
    </xf>
    <xf numFmtId="0" fontId="30" fillId="24" borderId="19" xfId="1538" applyNumberFormat="1" applyFont="1" applyFill="1" applyBorder="1" applyAlignment="1">
      <alignment horizontal="center" vertical="center" wrapText="1"/>
    </xf>
    <xf numFmtId="0" fontId="2" fillId="24" borderId="18" xfId="1538" applyNumberFormat="1" applyFont="1" applyFill="1" applyBorder="1" applyAlignment="1">
      <alignment horizontal="center" vertical="center" wrapText="1"/>
    </xf>
    <xf numFmtId="0" fontId="2" fillId="24" borderId="1" xfId="1538" applyNumberFormat="1" applyFont="1" applyFill="1" applyBorder="1" applyAlignment="1">
      <alignment horizontal="center" vertical="center" wrapText="1"/>
    </xf>
    <xf numFmtId="0" fontId="1" fillId="11" borderId="48" xfId="1538" applyNumberFormat="1" applyFont="1" applyFill="1" applyBorder="1" applyAlignment="1">
      <alignment horizontal="center" vertical="center" wrapText="1"/>
    </xf>
    <xf numFmtId="0" fontId="1" fillId="11" borderId="5" xfId="1538" applyNumberFormat="1" applyFont="1" applyFill="1" applyBorder="1" applyAlignment="1">
      <alignment horizontal="center" vertical="center" wrapText="1"/>
    </xf>
    <xf numFmtId="0" fontId="2" fillId="17" borderId="18" xfId="1538" applyNumberFormat="1" applyFont="1" applyFill="1" applyBorder="1" applyAlignment="1" applyProtection="1">
      <alignment horizontal="center" vertical="center" wrapText="1"/>
    </xf>
    <xf numFmtId="0" fontId="2" fillId="17" borderId="1" xfId="1538" applyNumberFormat="1" applyFont="1" applyFill="1" applyBorder="1" applyAlignment="1" applyProtection="1">
      <alignment horizontal="center" vertical="center" wrapText="1"/>
    </xf>
    <xf numFmtId="0" fontId="2" fillId="17" borderId="19" xfId="1538" applyNumberFormat="1" applyFont="1" applyFill="1" applyBorder="1" applyAlignment="1" applyProtection="1">
      <alignment horizontal="center" vertical="center" wrapText="1"/>
    </xf>
    <xf numFmtId="0" fontId="1" fillId="20" borderId="18" xfId="1538" applyNumberFormat="1" applyFont="1" applyFill="1" applyBorder="1" applyAlignment="1">
      <alignment horizontal="center" vertical="center"/>
    </xf>
    <xf numFmtId="0" fontId="1" fillId="20" borderId="19" xfId="1538" applyNumberFormat="1" applyFont="1" applyFill="1" applyBorder="1" applyAlignment="1">
      <alignment horizontal="center" vertical="center"/>
    </xf>
    <xf numFmtId="0" fontId="1" fillId="27" borderId="4" xfId="1538" applyNumberFormat="1" applyFont="1" applyFill="1" applyBorder="1" applyAlignment="1">
      <alignment horizontal="center" vertical="center" wrapText="1"/>
    </xf>
    <xf numFmtId="0" fontId="1" fillId="16" borderId="18" xfId="1538" applyNumberFormat="1" applyFont="1" applyFill="1" applyBorder="1" applyAlignment="1">
      <alignment horizontal="center" vertical="center" wrapText="1"/>
    </xf>
    <xf numFmtId="0" fontId="1" fillId="16" borderId="1" xfId="1538" applyNumberFormat="1" applyFont="1" applyFill="1" applyBorder="1" applyAlignment="1">
      <alignment horizontal="center" vertical="center" wrapText="1"/>
    </xf>
    <xf numFmtId="0" fontId="1" fillId="28" borderId="18" xfId="0" applyNumberFormat="1" applyFont="1" applyFill="1" applyBorder="1" applyAlignment="1">
      <alignment horizontal="center" vertical="center" wrapText="1"/>
    </xf>
    <xf numFmtId="0" fontId="1" fillId="28" borderId="1" xfId="0" applyNumberFormat="1" applyFont="1" applyFill="1" applyBorder="1" applyAlignment="1">
      <alignment horizontal="center" vertical="center" wrapText="1"/>
    </xf>
    <xf numFmtId="0" fontId="1" fillId="28" borderId="19" xfId="0" applyNumberFormat="1" applyFont="1" applyFill="1" applyBorder="1" applyAlignment="1">
      <alignment horizontal="center" vertical="center" wrapText="1"/>
    </xf>
    <xf numFmtId="0" fontId="1" fillId="20" borderId="24" xfId="1538" applyNumberFormat="1" applyFont="1" applyFill="1" applyBorder="1" applyAlignment="1">
      <alignment vertical="center"/>
    </xf>
    <xf numFmtId="0" fontId="1" fillId="20" borderId="25" xfId="1538" applyNumberFormat="1" applyFont="1" applyFill="1" applyBorder="1" applyAlignment="1">
      <alignment vertical="center"/>
    </xf>
    <xf numFmtId="0" fontId="1" fillId="11" borderId="18" xfId="1538" applyNumberFormat="1" applyFont="1" applyFill="1" applyBorder="1" applyAlignment="1">
      <alignment horizontal="center" vertical="center" wrapText="1"/>
    </xf>
    <xf numFmtId="0" fontId="1" fillId="23" borderId="18" xfId="1538" applyNumberFormat="1" applyFont="1" applyFill="1" applyBorder="1" applyAlignment="1">
      <alignment horizontal="center" vertical="center"/>
    </xf>
    <xf numFmtId="0" fontId="1" fillId="23" borderId="1" xfId="1538" applyNumberFormat="1" applyFont="1" applyFill="1" applyBorder="1" applyAlignment="1">
      <alignment horizontal="center" vertical="center"/>
    </xf>
    <xf numFmtId="0" fontId="1" fillId="23" borderId="19" xfId="1538" applyNumberFormat="1" applyFont="1" applyFill="1" applyBorder="1" applyAlignment="1">
      <alignment horizontal="center" vertical="center"/>
    </xf>
    <xf numFmtId="0" fontId="22" fillId="27" borderId="18" xfId="1538" applyNumberFormat="1" applyFont="1" applyFill="1" applyBorder="1" applyAlignment="1">
      <alignment horizontal="center" vertical="center" wrapText="1"/>
    </xf>
    <xf numFmtId="1" fontId="1" fillId="24" borderId="1" xfId="1538" applyNumberFormat="1" applyFont="1" applyFill="1" applyBorder="1" applyAlignment="1">
      <alignment horizontal="center" vertical="center" wrapText="1"/>
    </xf>
    <xf numFmtId="1" fontId="1" fillId="33" borderId="18" xfId="1538" applyNumberFormat="1" applyFont="1" applyFill="1" applyBorder="1" applyAlignment="1">
      <alignment horizontal="center" vertical="center" wrapText="1"/>
    </xf>
    <xf numFmtId="164" fontId="1" fillId="24" borderId="5" xfId="1538" applyNumberFormat="1" applyFont="1" applyFill="1" applyBorder="1" applyAlignment="1">
      <alignment horizontal="center" vertical="center" wrapText="1"/>
    </xf>
    <xf numFmtId="0" fontId="1" fillId="24" borderId="22" xfId="1538" applyNumberFormat="1" applyFont="1" applyFill="1" applyBorder="1" applyAlignment="1">
      <alignment horizontal="center" vertical="center" wrapText="1"/>
    </xf>
    <xf numFmtId="164" fontId="1" fillId="24" borderId="1" xfId="1538" applyNumberFormat="1" applyFont="1" applyFill="1" applyBorder="1" applyAlignment="1">
      <alignment horizontal="center" vertical="center" wrapText="1"/>
    </xf>
    <xf numFmtId="0" fontId="1" fillId="24" borderId="24" xfId="1538" applyNumberFormat="1" applyFont="1" applyFill="1" applyBorder="1" applyAlignment="1">
      <alignment horizontal="center" vertical="center" wrapText="1"/>
    </xf>
    <xf numFmtId="0" fontId="1" fillId="24" borderId="4" xfId="1538" applyNumberFormat="1" applyFont="1" applyFill="1" applyBorder="1" applyAlignment="1">
      <alignment horizontal="center" vertical="center" wrapText="1"/>
    </xf>
    <xf numFmtId="0" fontId="1" fillId="24" borderId="25" xfId="1538" applyNumberFormat="1" applyFont="1" applyFill="1" applyBorder="1" applyAlignment="1">
      <alignment horizontal="center" vertical="center" wrapText="1"/>
    </xf>
    <xf numFmtId="164" fontId="1" fillId="24" borderId="18" xfId="1538" applyNumberFormat="1" applyFont="1" applyFill="1" applyBorder="1" applyAlignment="1">
      <alignment horizontal="center" vertical="center" wrapText="1"/>
    </xf>
    <xf numFmtId="164" fontId="1" fillId="24" borderId="48" xfId="1538" applyNumberFormat="1" applyFont="1" applyFill="1" applyBorder="1" applyAlignment="1">
      <alignment horizontal="center" vertical="center" wrapText="1"/>
    </xf>
    <xf numFmtId="164" fontId="1" fillId="24" borderId="3" xfId="1538" applyNumberFormat="1" applyFont="1" applyFill="1" applyBorder="1" applyAlignment="1">
      <alignment horizontal="center" vertical="center" wrapText="1"/>
    </xf>
    <xf numFmtId="0" fontId="1" fillId="33" borderId="19" xfId="1538" applyNumberFormat="1" applyFont="1" applyFill="1" applyBorder="1" applyAlignment="1">
      <alignment horizontal="center" vertical="center" wrapText="1"/>
    </xf>
    <xf numFmtId="164" fontId="1" fillId="24" borderId="4" xfId="1538" applyNumberFormat="1" applyFont="1" applyFill="1" applyBorder="1" applyAlignment="1">
      <alignment horizontal="center" vertical="center" wrapText="1"/>
    </xf>
    <xf numFmtId="164" fontId="16" fillId="24" borderId="4" xfId="1538" applyNumberFormat="1" applyFont="1" applyFill="1" applyBorder="1" applyAlignment="1">
      <alignment horizontal="center" vertical="center" wrapText="1"/>
    </xf>
    <xf numFmtId="0" fontId="1" fillId="33" borderId="24" xfId="1538" applyNumberFormat="1" applyFont="1" applyFill="1" applyBorder="1" applyAlignment="1">
      <alignment horizontal="center" vertical="center" wrapText="1"/>
    </xf>
    <xf numFmtId="0" fontId="1" fillId="33" borderId="4" xfId="1538" applyNumberFormat="1" applyFont="1" applyFill="1" applyBorder="1" applyAlignment="1">
      <alignment horizontal="center" vertical="center" wrapText="1"/>
    </xf>
    <xf numFmtId="164" fontId="1" fillId="24" borderId="24" xfId="1538" applyNumberFormat="1" applyFont="1" applyFill="1" applyBorder="1" applyAlignment="1">
      <alignment horizontal="center" vertical="center" wrapText="1"/>
    </xf>
    <xf numFmtId="164" fontId="1" fillId="33" borderId="1" xfId="1538" applyNumberFormat="1" applyFont="1" applyFill="1" applyBorder="1" applyAlignment="1">
      <alignment horizontal="center" vertical="center" wrapText="1"/>
    </xf>
    <xf numFmtId="0" fontId="1" fillId="24" borderId="43" xfId="1538" applyNumberFormat="1" applyFont="1" applyFill="1" applyBorder="1" applyAlignment="1">
      <alignment horizontal="center" vertical="center" wrapText="1"/>
    </xf>
    <xf numFmtId="0" fontId="26" fillId="24" borderId="18" xfId="1538" applyFont="1" applyFill="1" applyBorder="1" applyAlignment="1">
      <alignment horizontal="center" vertical="center" wrapText="1"/>
    </xf>
    <xf numFmtId="0" fontId="26" fillId="24" borderId="19" xfId="1538" applyFont="1" applyFill="1" applyBorder="1" applyAlignment="1">
      <alignment horizontal="center" vertical="center" wrapText="1"/>
    </xf>
    <xf numFmtId="0" fontId="2" fillId="9" borderId="3" xfId="1538" applyFont="1" applyFill="1" applyBorder="1" applyAlignment="1">
      <alignment horizontal="center" vertical="center"/>
    </xf>
    <xf numFmtId="0" fontId="2" fillId="9" borderId="1" xfId="1538" applyFont="1" applyFill="1" applyBorder="1" applyAlignment="1">
      <alignment horizontal="center" vertical="center"/>
    </xf>
    <xf numFmtId="0" fontId="2" fillId="10" borderId="1" xfId="1538" applyFont="1" applyFill="1" applyBorder="1" applyAlignment="1">
      <alignment horizontal="center" vertical="center"/>
    </xf>
    <xf numFmtId="0" fontId="2" fillId="10" borderId="2" xfId="1538" applyFont="1" applyFill="1" applyBorder="1" applyAlignment="1">
      <alignment horizontal="center" vertical="center"/>
    </xf>
    <xf numFmtId="0" fontId="27" fillId="24" borderId="18" xfId="1538" applyFont="1" applyFill="1" applyBorder="1" applyAlignment="1">
      <alignment horizontal="center" vertical="center" wrapText="1"/>
    </xf>
    <xf numFmtId="0" fontId="27" fillId="24" borderId="19" xfId="1538" applyFont="1" applyFill="1" applyBorder="1" applyAlignment="1">
      <alignment horizontal="center" vertical="center" wrapText="1"/>
    </xf>
    <xf numFmtId="0" fontId="26" fillId="24" borderId="1" xfId="1538" applyFont="1" applyFill="1" applyBorder="1" applyAlignment="1">
      <alignment horizontal="center" vertical="center" wrapText="1"/>
    </xf>
    <xf numFmtId="0" fontId="25" fillId="24" borderId="18" xfId="1538" applyFont="1" applyFill="1" applyBorder="1" applyAlignment="1">
      <alignment horizontal="center" vertical="center" wrapText="1"/>
    </xf>
    <xf numFmtId="0" fontId="25" fillId="24" borderId="19" xfId="1538" applyFont="1" applyFill="1" applyBorder="1" applyAlignment="1">
      <alignment horizontal="center" vertical="center" wrapText="1"/>
    </xf>
    <xf numFmtId="0" fontId="2" fillId="24" borderId="19" xfId="1538" applyNumberFormat="1" applyFont="1" applyFill="1" applyBorder="1" applyAlignment="1">
      <alignment horizontal="center" vertical="center" wrapText="1"/>
    </xf>
    <xf numFmtId="1" fontId="31" fillId="38" borderId="28" xfId="0" applyNumberFormat="1" applyFont="1" applyFill="1" applyBorder="1" applyAlignment="1">
      <alignment horizontal="center" vertical="center" wrapText="1"/>
    </xf>
    <xf numFmtId="1" fontId="32" fillId="39" borderId="29" xfId="0" applyNumberFormat="1" applyFont="1" applyFill="1" applyBorder="1" applyAlignment="1"/>
    <xf numFmtId="1" fontId="32" fillId="39" borderId="52" xfId="0" applyNumberFormat="1" applyFont="1" applyFill="1" applyBorder="1" applyAlignment="1"/>
    <xf numFmtId="1" fontId="32" fillId="39" borderId="53" xfId="0" applyNumberFormat="1" applyFont="1" applyFill="1" applyBorder="1" applyAlignment="1"/>
    <xf numFmtId="0" fontId="2" fillId="9" borderId="1" xfId="1538" applyFont="1" applyFill="1" applyBorder="1" applyAlignment="1">
      <alignment horizontal="center" vertical="center" wrapText="1"/>
    </xf>
    <xf numFmtId="0" fontId="26" fillId="24" borderId="16" xfId="1538" applyFont="1" applyFill="1" applyBorder="1" applyAlignment="1">
      <alignment horizontal="center" vertical="center" wrapText="1"/>
    </xf>
    <xf numFmtId="0" fontId="26" fillId="24" borderId="17" xfId="1538" applyFont="1" applyFill="1" applyBorder="1" applyAlignment="1">
      <alignment horizontal="center" vertical="center" wrapText="1"/>
    </xf>
    <xf numFmtId="0" fontId="26" fillId="24" borderId="18" xfId="1538" applyFont="1" applyFill="1" applyBorder="1" applyAlignment="1">
      <alignment horizontal="center" vertical="center" wrapText="1"/>
    </xf>
    <xf numFmtId="0" fontId="26" fillId="24" borderId="19" xfId="1538" applyFont="1" applyFill="1" applyBorder="1" applyAlignment="1">
      <alignment horizontal="center" vertical="center" wrapText="1"/>
    </xf>
    <xf numFmtId="0" fontId="2" fillId="24" borderId="45" xfId="1538" applyFont="1" applyFill="1" applyBorder="1" applyAlignment="1">
      <alignment horizontal="center" vertical="center" wrapText="1"/>
    </xf>
    <xf numFmtId="0" fontId="2" fillId="24" borderId="46" xfId="1538" applyFont="1" applyFill="1" applyBorder="1" applyAlignment="1">
      <alignment horizontal="center" vertical="center" wrapText="1"/>
    </xf>
    <xf numFmtId="0" fontId="2" fillId="24" borderId="47" xfId="1538" applyFont="1" applyFill="1" applyBorder="1" applyAlignment="1">
      <alignment horizontal="center" vertical="center" wrapText="1"/>
    </xf>
    <xf numFmtId="0" fontId="2" fillId="20" borderId="1" xfId="1538" applyFont="1" applyFill="1" applyBorder="1" applyAlignment="1">
      <alignment horizontal="center" vertical="center"/>
    </xf>
    <xf numFmtId="0" fontId="2" fillId="9" borderId="3" xfId="1538" applyFont="1" applyFill="1" applyBorder="1" applyAlignment="1">
      <alignment horizontal="center" vertical="center"/>
    </xf>
    <xf numFmtId="0" fontId="2" fillId="9" borderId="1" xfId="1538" applyFont="1" applyFill="1" applyBorder="1" applyAlignment="1">
      <alignment horizontal="center" vertical="center"/>
    </xf>
    <xf numFmtId="1" fontId="2" fillId="9" borderId="4" xfId="1538" applyNumberFormat="1" applyFont="1" applyFill="1" applyBorder="1" applyAlignment="1">
      <alignment horizontal="center" vertical="center" wrapText="1"/>
    </xf>
    <xf numFmtId="1" fontId="2" fillId="9" borderId="9" xfId="1538" applyNumberFormat="1" applyFont="1" applyFill="1" applyBorder="1" applyAlignment="1">
      <alignment horizontal="center" vertical="center" wrapText="1"/>
    </xf>
    <xf numFmtId="0" fontId="2" fillId="9" borderId="2" xfId="1538" applyFont="1" applyFill="1" applyBorder="1" applyAlignment="1">
      <alignment horizontal="center" vertical="center" wrapText="1"/>
    </xf>
    <xf numFmtId="0" fontId="2" fillId="10" borderId="1" xfId="1538" applyFont="1" applyFill="1" applyBorder="1" applyAlignment="1">
      <alignment horizontal="center" vertical="center"/>
    </xf>
    <xf numFmtId="0" fontId="2" fillId="10" borderId="2" xfId="1538" applyFont="1" applyFill="1" applyBorder="1" applyAlignment="1">
      <alignment horizontal="center" vertical="center"/>
    </xf>
    <xf numFmtId="0" fontId="2" fillId="9" borderId="12" xfId="1538" applyFont="1" applyFill="1" applyBorder="1" applyAlignment="1">
      <alignment horizontal="center" vertical="center"/>
    </xf>
    <xf numFmtId="0" fontId="26" fillId="24" borderId="28" xfId="1538" applyFont="1" applyFill="1" applyBorder="1" applyAlignment="1">
      <alignment horizontal="center" vertical="center" wrapText="1"/>
    </xf>
    <xf numFmtId="0" fontId="26" fillId="24" borderId="29" xfId="1538" applyFont="1" applyFill="1" applyBorder="1" applyAlignment="1">
      <alignment horizontal="center" vertical="center" wrapText="1"/>
    </xf>
    <xf numFmtId="0" fontId="26" fillId="24" borderId="23" xfId="1538" applyFont="1" applyFill="1" applyBorder="1" applyAlignment="1">
      <alignment horizontal="center" vertical="center" wrapText="1"/>
    </xf>
    <xf numFmtId="0" fontId="26" fillId="24" borderId="30" xfId="1538" applyFont="1" applyFill="1" applyBorder="1" applyAlignment="1">
      <alignment horizontal="center" vertical="center" wrapText="1"/>
    </xf>
    <xf numFmtId="0" fontId="2" fillId="24" borderId="45" xfId="1538" applyNumberFormat="1" applyFont="1" applyFill="1" applyBorder="1" applyAlignment="1">
      <alignment horizontal="center" vertical="center" wrapText="1"/>
    </xf>
    <xf numFmtId="0" fontId="2" fillId="24" borderId="46" xfId="1538" applyNumberFormat="1" applyFont="1" applyFill="1" applyBorder="1" applyAlignment="1">
      <alignment horizontal="center" vertical="center" wrapText="1"/>
    </xf>
    <xf numFmtId="0" fontId="2" fillId="24" borderId="47" xfId="1538" applyNumberFormat="1" applyFont="1" applyFill="1" applyBorder="1" applyAlignment="1">
      <alignment horizontal="center" vertical="center" wrapText="1"/>
    </xf>
    <xf numFmtId="0" fontId="2" fillId="20" borderId="14" xfId="1538" applyFont="1" applyFill="1" applyBorder="1" applyAlignment="1">
      <alignment horizontal="center" vertical="center"/>
    </xf>
    <xf numFmtId="0" fontId="2" fillId="20" borderId="0" xfId="1538" applyFont="1" applyFill="1" applyBorder="1" applyAlignment="1">
      <alignment horizontal="center" vertical="center"/>
    </xf>
    <xf numFmtId="0" fontId="27" fillId="24" borderId="16" xfId="1538" applyFont="1" applyFill="1" applyBorder="1" applyAlignment="1">
      <alignment horizontal="center" vertical="center" wrapText="1"/>
    </xf>
    <xf numFmtId="0" fontId="27" fillId="24" borderId="17" xfId="1538" applyFont="1" applyFill="1" applyBorder="1" applyAlignment="1">
      <alignment horizontal="center" vertical="center" wrapText="1"/>
    </xf>
    <xf numFmtId="0" fontId="27" fillId="24" borderId="18" xfId="1538" applyFont="1" applyFill="1" applyBorder="1" applyAlignment="1">
      <alignment horizontal="center" vertical="center" wrapText="1"/>
    </xf>
    <xf numFmtId="0" fontId="27" fillId="24" borderId="19" xfId="1538" applyFont="1" applyFill="1" applyBorder="1" applyAlignment="1">
      <alignment horizontal="center" vertical="center" wrapText="1"/>
    </xf>
    <xf numFmtId="0" fontId="26" fillId="24" borderId="1" xfId="1538" applyFont="1" applyFill="1" applyBorder="1" applyAlignment="1">
      <alignment horizontal="center" vertical="center" wrapText="1"/>
    </xf>
    <xf numFmtId="0" fontId="2" fillId="24" borderId="44" xfId="1538" applyFont="1" applyFill="1" applyBorder="1" applyAlignment="1">
      <alignment horizontal="center" vertical="center" wrapText="1"/>
    </xf>
    <xf numFmtId="0" fontId="2" fillId="24" borderId="42" xfId="1538" applyFont="1" applyFill="1" applyBorder="1" applyAlignment="1">
      <alignment horizontal="center" vertical="center" wrapText="1"/>
    </xf>
    <xf numFmtId="0" fontId="2" fillId="24" borderId="30" xfId="1538" applyFont="1" applyFill="1" applyBorder="1" applyAlignment="1">
      <alignment horizontal="center" vertical="center" wrapText="1"/>
    </xf>
    <xf numFmtId="0" fontId="25" fillId="24" borderId="28" xfId="1538" applyFont="1" applyFill="1" applyBorder="1" applyAlignment="1">
      <alignment horizontal="center" vertical="center" wrapText="1"/>
    </xf>
    <xf numFmtId="0" fontId="25" fillId="24" borderId="29" xfId="1538" applyFont="1" applyFill="1" applyBorder="1" applyAlignment="1">
      <alignment horizontal="center" vertical="center" wrapText="1"/>
    </xf>
    <xf numFmtId="0" fontId="25" fillId="24" borderId="23" xfId="1538" applyFont="1" applyFill="1" applyBorder="1" applyAlignment="1">
      <alignment horizontal="center" vertical="center" wrapText="1"/>
    </xf>
    <xf numFmtId="0" fontId="25" fillId="24" borderId="30" xfId="1538" applyFont="1" applyFill="1" applyBorder="1" applyAlignment="1">
      <alignment horizontal="center" vertical="center" wrapText="1"/>
    </xf>
    <xf numFmtId="0" fontId="2" fillId="24" borderId="22" xfId="1538" applyNumberFormat="1" applyFont="1" applyFill="1" applyBorder="1" applyAlignment="1">
      <alignment horizontal="center" vertical="center" wrapText="1"/>
    </xf>
    <xf numFmtId="0" fontId="2" fillId="24" borderId="51" xfId="1538" applyNumberFormat="1" applyFont="1" applyFill="1" applyBorder="1" applyAlignment="1">
      <alignment horizontal="center" vertical="center" wrapText="1"/>
    </xf>
    <xf numFmtId="0" fontId="2" fillId="24" borderId="25" xfId="1538" applyNumberFormat="1" applyFont="1" applyFill="1" applyBorder="1" applyAlignment="1">
      <alignment horizontal="center" vertical="center" wrapText="1"/>
    </xf>
    <xf numFmtId="0" fontId="25" fillId="24" borderId="16" xfId="1538" applyFont="1" applyFill="1" applyBorder="1" applyAlignment="1">
      <alignment horizontal="center" vertical="center" wrapText="1"/>
    </xf>
    <xf numFmtId="0" fontId="25" fillId="24" borderId="17" xfId="1538" applyFont="1" applyFill="1" applyBorder="1" applyAlignment="1">
      <alignment horizontal="center" vertical="center" wrapText="1"/>
    </xf>
    <xf numFmtId="0" fontId="25" fillId="24" borderId="18" xfId="1538" applyFont="1" applyFill="1" applyBorder="1" applyAlignment="1">
      <alignment horizontal="center" vertical="center" wrapText="1"/>
    </xf>
    <xf numFmtId="0" fontId="25" fillId="24" borderId="19" xfId="1538" applyFont="1" applyFill="1" applyBorder="1" applyAlignment="1">
      <alignment horizontal="center" vertical="center" wrapText="1"/>
    </xf>
    <xf numFmtId="0" fontId="2" fillId="24" borderId="19" xfId="1538" applyNumberFormat="1" applyFont="1" applyFill="1" applyBorder="1" applyAlignment="1">
      <alignment horizontal="center" vertical="center" wrapText="1"/>
    </xf>
  </cellXfs>
  <cellStyles count="10623">
    <cellStyle name="20 % - Accent1 10" xfId="2"/>
    <cellStyle name="20 % - Accent1 2" xfId="3"/>
    <cellStyle name="20 % - Accent1 2 2" xfId="4"/>
    <cellStyle name="20 % - Accent1 2 2 2" xfId="5"/>
    <cellStyle name="20 % - Accent1 2 2 2 2" xfId="6"/>
    <cellStyle name="20 % - Accent1 2 2 2 2 2" xfId="7"/>
    <cellStyle name="20 % - Accent1 2 2 2 2 2 2" xfId="8"/>
    <cellStyle name="20 % - Accent1 2 2 2 2 2 2 2" xfId="9"/>
    <cellStyle name="20 % - Accent1 2 2 2 2 2 3" xfId="10"/>
    <cellStyle name="20 % - Accent1 2 2 2 2 3" xfId="11"/>
    <cellStyle name="20 % - Accent1 2 2 2 2 3 2" xfId="12"/>
    <cellStyle name="20 % - Accent1 2 2 2 2 4" xfId="13"/>
    <cellStyle name="20 % - Accent1 2 2 2 3" xfId="14"/>
    <cellStyle name="20 % - Accent1 2 2 2 3 2" xfId="15"/>
    <cellStyle name="20 % - Accent1 2 2 2 3 2 2" xfId="16"/>
    <cellStyle name="20 % - Accent1 2 2 2 3 2 2 2" xfId="17"/>
    <cellStyle name="20 % - Accent1 2 2 2 3 2 3" xfId="18"/>
    <cellStyle name="20 % - Accent1 2 2 2 3 3" xfId="19"/>
    <cellStyle name="20 % - Accent1 2 2 2 3 3 2" xfId="20"/>
    <cellStyle name="20 % - Accent1 2 2 2 3 4" xfId="21"/>
    <cellStyle name="20 % - Accent1 2 2 2 4" xfId="22"/>
    <cellStyle name="20 % - Accent1 2 2 2 4 2" xfId="23"/>
    <cellStyle name="20 % - Accent1 2 2 2 4 2 2" xfId="24"/>
    <cellStyle name="20 % - Accent1 2 2 2 4 3" xfId="25"/>
    <cellStyle name="20 % - Accent1 2 2 2 5" xfId="26"/>
    <cellStyle name="20 % - Accent1 2 2 2 5 2" xfId="27"/>
    <cellStyle name="20 % - Accent1 2 2 2 6" xfId="28"/>
    <cellStyle name="20 % - Accent1 2 2 3" xfId="29"/>
    <cellStyle name="20 % - Accent1 2 2 3 2" xfId="30"/>
    <cellStyle name="20 % - Accent1 2 2 3 2 2" xfId="31"/>
    <cellStyle name="20 % - Accent1 2 2 3 2 2 2" xfId="32"/>
    <cellStyle name="20 % - Accent1 2 2 3 2 2 2 2" xfId="33"/>
    <cellStyle name="20 % - Accent1 2 2 3 2 2 3" xfId="34"/>
    <cellStyle name="20 % - Accent1 2 2 3 2 3" xfId="35"/>
    <cellStyle name="20 % - Accent1 2 2 3 2 3 2" xfId="36"/>
    <cellStyle name="20 % - Accent1 2 2 3 2 4" xfId="37"/>
    <cellStyle name="20 % - Accent1 2 2 3 3" xfId="38"/>
    <cellStyle name="20 % - Accent1 2 2 3 3 2" xfId="39"/>
    <cellStyle name="20 % - Accent1 2 2 3 3 2 2" xfId="40"/>
    <cellStyle name="20 % - Accent1 2 2 3 3 3" xfId="41"/>
    <cellStyle name="20 % - Accent1 2 2 3 4" xfId="42"/>
    <cellStyle name="20 % - Accent1 2 2 3 4 2" xfId="43"/>
    <cellStyle name="20 % - Accent1 2 2 3 5" xfId="44"/>
    <cellStyle name="20 % - Accent1 2 2 4" xfId="45"/>
    <cellStyle name="20 % - Accent1 2 2 4 2" xfId="46"/>
    <cellStyle name="20 % - Accent1 2 2 4 2 2" xfId="47"/>
    <cellStyle name="20 % - Accent1 2 2 4 2 2 2" xfId="48"/>
    <cellStyle name="20 % - Accent1 2 2 4 2 3" xfId="49"/>
    <cellStyle name="20 % - Accent1 2 2 4 3" xfId="50"/>
    <cellStyle name="20 % - Accent1 2 2 4 3 2" xfId="51"/>
    <cellStyle name="20 % - Accent1 2 2 4 4" xfId="52"/>
    <cellStyle name="20 % - Accent1 2 2 5" xfId="53"/>
    <cellStyle name="20 % - Accent1 2 2 5 2" xfId="54"/>
    <cellStyle name="20 % - Accent1 2 2 5 2 2" xfId="55"/>
    <cellStyle name="20 % - Accent1 2 2 5 3" xfId="56"/>
    <cellStyle name="20 % - Accent1 2 2 6" xfId="57"/>
    <cellStyle name="20 % - Accent1 2 2 6 2" xfId="58"/>
    <cellStyle name="20 % - Accent1 2 2 6 2 2" xfId="59"/>
    <cellStyle name="20 % - Accent1 2 2 6 3" xfId="60"/>
    <cellStyle name="20 % - Accent1 2 2 7" xfId="61"/>
    <cellStyle name="20 % - Accent1 2 2 7 2" xfId="62"/>
    <cellStyle name="20 % - Accent1 2 2 8" xfId="63"/>
    <cellStyle name="20 % - Accent1 2 3" xfId="64"/>
    <cellStyle name="20 % - Accent1 2 3 2" xfId="65"/>
    <cellStyle name="20 % - Accent1 2 3 2 2" xfId="66"/>
    <cellStyle name="20 % - Accent1 2 3 2 2 2" xfId="67"/>
    <cellStyle name="20 % - Accent1 2 3 2 2 2 2" xfId="68"/>
    <cellStyle name="20 % - Accent1 2 3 2 2 3" xfId="69"/>
    <cellStyle name="20 % - Accent1 2 3 2 3" xfId="70"/>
    <cellStyle name="20 % - Accent1 2 3 2 3 2" xfId="71"/>
    <cellStyle name="20 % - Accent1 2 3 2 4" xfId="72"/>
    <cellStyle name="20 % - Accent1 2 3 3" xfId="73"/>
    <cellStyle name="20 % - Accent1 2 3 3 2" xfId="74"/>
    <cellStyle name="20 % - Accent1 2 3 3 2 2" xfId="75"/>
    <cellStyle name="20 % - Accent1 2 3 3 2 2 2" xfId="76"/>
    <cellStyle name="20 % - Accent1 2 3 3 2 3" xfId="77"/>
    <cellStyle name="20 % - Accent1 2 3 3 3" xfId="78"/>
    <cellStyle name="20 % - Accent1 2 3 3 3 2" xfId="79"/>
    <cellStyle name="20 % - Accent1 2 3 3 4" xfId="80"/>
    <cellStyle name="20 % - Accent1 2 3 4" xfId="81"/>
    <cellStyle name="20 % - Accent1 2 3 4 2" xfId="82"/>
    <cellStyle name="20 % - Accent1 2 3 4 2 2" xfId="83"/>
    <cellStyle name="20 % - Accent1 2 3 4 3" xfId="84"/>
    <cellStyle name="20 % - Accent1 2 3 5" xfId="85"/>
    <cellStyle name="20 % - Accent1 2 3 5 2" xfId="86"/>
    <cellStyle name="20 % - Accent1 2 3 6" xfId="87"/>
    <cellStyle name="20 % - Accent1 2 4" xfId="88"/>
    <cellStyle name="20 % - Accent1 2 4 2" xfId="89"/>
    <cellStyle name="20 % - Accent1 2 4 2 2" xfId="90"/>
    <cellStyle name="20 % - Accent1 2 4 2 2 2" xfId="91"/>
    <cellStyle name="20 % - Accent1 2 4 2 2 2 2" xfId="92"/>
    <cellStyle name="20 % - Accent1 2 4 2 2 3" xfId="93"/>
    <cellStyle name="20 % - Accent1 2 4 2 3" xfId="94"/>
    <cellStyle name="20 % - Accent1 2 4 2 3 2" xfId="95"/>
    <cellStyle name="20 % - Accent1 2 4 2 4" xfId="96"/>
    <cellStyle name="20 % - Accent1 2 4 3" xfId="97"/>
    <cellStyle name="20 % - Accent1 2 4 3 2" xfId="98"/>
    <cellStyle name="20 % - Accent1 2 4 3 2 2" xfId="99"/>
    <cellStyle name="20 % - Accent1 2 4 3 3" xfId="100"/>
    <cellStyle name="20 % - Accent1 2 4 4" xfId="101"/>
    <cellStyle name="20 % - Accent1 2 4 4 2" xfId="102"/>
    <cellStyle name="20 % - Accent1 2 4 5" xfId="103"/>
    <cellStyle name="20 % - Accent1 2 5" xfId="104"/>
    <cellStyle name="20 % - Accent1 2 5 2" xfId="105"/>
    <cellStyle name="20 % - Accent1 2 5 2 2" xfId="106"/>
    <cellStyle name="20 % - Accent1 2 5 2 2 2" xfId="107"/>
    <cellStyle name="20 % - Accent1 2 5 2 3" xfId="108"/>
    <cellStyle name="20 % - Accent1 2 5 3" xfId="109"/>
    <cellStyle name="20 % - Accent1 2 5 3 2" xfId="110"/>
    <cellStyle name="20 % - Accent1 2 5 4" xfId="111"/>
    <cellStyle name="20 % - Accent1 2 6" xfId="112"/>
    <cellStyle name="20 % - Accent1 2 6 2" xfId="113"/>
    <cellStyle name="20 % - Accent1 2 6 2 2" xfId="114"/>
    <cellStyle name="20 % - Accent1 2 6 3" xfId="115"/>
    <cellStyle name="20 % - Accent1 2 7" xfId="116"/>
    <cellStyle name="20 % - Accent1 2 7 2" xfId="117"/>
    <cellStyle name="20 % - Accent1 2 7 2 2" xfId="118"/>
    <cellStyle name="20 % - Accent1 2 7 3" xfId="119"/>
    <cellStyle name="20 % - Accent1 2 8" xfId="120"/>
    <cellStyle name="20 % - Accent1 2 8 2" xfId="121"/>
    <cellStyle name="20 % - Accent1 2 9" xfId="122"/>
    <cellStyle name="20 % - Accent1 3" xfId="123"/>
    <cellStyle name="20 % - Accent1 3 2" xfId="124"/>
    <cellStyle name="20 % - Accent1 3 2 2" xfId="125"/>
    <cellStyle name="20 % - Accent1 3 2 2 2" xfId="126"/>
    <cellStyle name="20 % - Accent1 3 2 2 2 2" xfId="127"/>
    <cellStyle name="20 % - Accent1 3 2 2 2 2 2" xfId="128"/>
    <cellStyle name="20 % - Accent1 3 2 2 2 3" xfId="129"/>
    <cellStyle name="20 % - Accent1 3 2 2 3" xfId="130"/>
    <cellStyle name="20 % - Accent1 3 2 2 3 2" xfId="131"/>
    <cellStyle name="20 % - Accent1 3 2 2 4" xfId="132"/>
    <cellStyle name="20 % - Accent1 3 2 3" xfId="133"/>
    <cellStyle name="20 % - Accent1 3 2 3 2" xfId="134"/>
    <cellStyle name="20 % - Accent1 3 2 3 2 2" xfId="135"/>
    <cellStyle name="20 % - Accent1 3 2 3 2 2 2" xfId="136"/>
    <cellStyle name="20 % - Accent1 3 2 3 2 3" xfId="137"/>
    <cellStyle name="20 % - Accent1 3 2 3 3" xfId="138"/>
    <cellStyle name="20 % - Accent1 3 2 3 3 2" xfId="139"/>
    <cellStyle name="20 % - Accent1 3 2 3 4" xfId="140"/>
    <cellStyle name="20 % - Accent1 3 2 4" xfId="141"/>
    <cellStyle name="20 % - Accent1 3 2 4 2" xfId="142"/>
    <cellStyle name="20 % - Accent1 3 2 4 2 2" xfId="143"/>
    <cellStyle name="20 % - Accent1 3 2 4 3" xfId="144"/>
    <cellStyle name="20 % - Accent1 3 2 5" xfId="145"/>
    <cellStyle name="20 % - Accent1 3 2 5 2" xfId="146"/>
    <cellStyle name="20 % - Accent1 3 2 6" xfId="147"/>
    <cellStyle name="20 % - Accent1 3 3" xfId="148"/>
    <cellStyle name="20 % - Accent1 3 3 2" xfId="149"/>
    <cellStyle name="20 % - Accent1 3 3 2 2" xfId="150"/>
    <cellStyle name="20 % - Accent1 3 3 2 2 2" xfId="151"/>
    <cellStyle name="20 % - Accent1 3 3 2 2 2 2" xfId="152"/>
    <cellStyle name="20 % - Accent1 3 3 2 2 3" xfId="153"/>
    <cellStyle name="20 % - Accent1 3 3 2 3" xfId="154"/>
    <cellStyle name="20 % - Accent1 3 3 2 3 2" xfId="155"/>
    <cellStyle name="20 % - Accent1 3 3 2 4" xfId="156"/>
    <cellStyle name="20 % - Accent1 3 3 3" xfId="157"/>
    <cellStyle name="20 % - Accent1 3 3 3 2" xfId="158"/>
    <cellStyle name="20 % - Accent1 3 3 3 2 2" xfId="159"/>
    <cellStyle name="20 % - Accent1 3 3 3 3" xfId="160"/>
    <cellStyle name="20 % - Accent1 3 3 4" xfId="161"/>
    <cellStyle name="20 % - Accent1 3 3 4 2" xfId="162"/>
    <cellStyle name="20 % - Accent1 3 3 5" xfId="163"/>
    <cellStyle name="20 % - Accent1 3 4" xfId="164"/>
    <cellStyle name="20 % - Accent1 3 4 2" xfId="165"/>
    <cellStyle name="20 % - Accent1 3 4 2 2" xfId="166"/>
    <cellStyle name="20 % - Accent1 3 4 2 2 2" xfId="167"/>
    <cellStyle name="20 % - Accent1 3 4 2 3" xfId="168"/>
    <cellStyle name="20 % - Accent1 3 4 3" xfId="169"/>
    <cellStyle name="20 % - Accent1 3 4 3 2" xfId="170"/>
    <cellStyle name="20 % - Accent1 3 4 4" xfId="171"/>
    <cellStyle name="20 % - Accent1 3 5" xfId="172"/>
    <cellStyle name="20 % - Accent1 3 5 2" xfId="173"/>
    <cellStyle name="20 % - Accent1 3 5 2 2" xfId="174"/>
    <cellStyle name="20 % - Accent1 3 5 3" xfId="175"/>
    <cellStyle name="20 % - Accent1 3 6" xfId="176"/>
    <cellStyle name="20 % - Accent1 3 6 2" xfId="177"/>
    <cellStyle name="20 % - Accent1 3 6 2 2" xfId="178"/>
    <cellStyle name="20 % - Accent1 3 6 3" xfId="179"/>
    <cellStyle name="20 % - Accent1 3 7" xfId="180"/>
    <cellStyle name="20 % - Accent1 3 7 2" xfId="181"/>
    <cellStyle name="20 % - Accent1 3 8" xfId="182"/>
    <cellStyle name="20 % - Accent1 4" xfId="183"/>
    <cellStyle name="20 % - Accent1 4 2" xfId="184"/>
    <cellStyle name="20 % - Accent1 4 2 2" xfId="185"/>
    <cellStyle name="20 % - Accent1 4 2 2 2" xfId="186"/>
    <cellStyle name="20 % - Accent1 4 2 2 2 2" xfId="187"/>
    <cellStyle name="20 % - Accent1 4 2 2 3" xfId="188"/>
    <cellStyle name="20 % - Accent1 4 2 3" xfId="189"/>
    <cellStyle name="20 % - Accent1 4 2 3 2" xfId="190"/>
    <cellStyle name="20 % - Accent1 4 2 4" xfId="191"/>
    <cellStyle name="20 % - Accent1 4 3" xfId="192"/>
    <cellStyle name="20 % - Accent1 4 3 2" xfId="193"/>
    <cellStyle name="20 % - Accent1 4 3 2 2" xfId="194"/>
    <cellStyle name="20 % - Accent1 4 3 2 2 2" xfId="195"/>
    <cellStyle name="20 % - Accent1 4 3 2 3" xfId="196"/>
    <cellStyle name="20 % - Accent1 4 3 3" xfId="197"/>
    <cellStyle name="20 % - Accent1 4 3 3 2" xfId="198"/>
    <cellStyle name="20 % - Accent1 4 3 4" xfId="199"/>
    <cellStyle name="20 % - Accent1 4 4" xfId="200"/>
    <cellStyle name="20 % - Accent1 4 4 2" xfId="201"/>
    <cellStyle name="20 % - Accent1 4 4 2 2" xfId="202"/>
    <cellStyle name="20 % - Accent1 4 4 3" xfId="203"/>
    <cellStyle name="20 % - Accent1 4 5" xfId="204"/>
    <cellStyle name="20 % - Accent1 4 5 2" xfId="205"/>
    <cellStyle name="20 % - Accent1 4 6" xfId="206"/>
    <cellStyle name="20 % - Accent1 5" xfId="207"/>
    <cellStyle name="20 % - Accent1 5 2" xfId="208"/>
    <cellStyle name="20 % - Accent1 5 2 2" xfId="209"/>
    <cellStyle name="20 % - Accent1 5 2 2 2" xfId="210"/>
    <cellStyle name="20 % - Accent1 5 2 2 2 2" xfId="211"/>
    <cellStyle name="20 % - Accent1 5 2 2 3" xfId="212"/>
    <cellStyle name="20 % - Accent1 5 2 3" xfId="213"/>
    <cellStyle name="20 % - Accent1 5 2 3 2" xfId="214"/>
    <cellStyle name="20 % - Accent1 5 2 4" xfId="215"/>
    <cellStyle name="20 % - Accent1 5 3" xfId="216"/>
    <cellStyle name="20 % - Accent1 5 3 2" xfId="217"/>
    <cellStyle name="20 % - Accent1 5 3 2 2" xfId="218"/>
    <cellStyle name="20 % - Accent1 5 3 3" xfId="219"/>
    <cellStyle name="20 % - Accent1 5 4" xfId="220"/>
    <cellStyle name="20 % - Accent1 5 4 2" xfId="221"/>
    <cellStyle name="20 % - Accent1 5 5" xfId="222"/>
    <cellStyle name="20 % - Accent1 6" xfId="223"/>
    <cellStyle name="20 % - Accent1 6 2" xfId="224"/>
    <cellStyle name="20 % - Accent1 6 2 2" xfId="225"/>
    <cellStyle name="20 % - Accent1 6 2 2 2" xfId="226"/>
    <cellStyle name="20 % - Accent1 6 2 3" xfId="227"/>
    <cellStyle name="20 % - Accent1 6 3" xfId="228"/>
    <cellStyle name="20 % - Accent1 6 3 2" xfId="229"/>
    <cellStyle name="20 % - Accent1 6 4" xfId="230"/>
    <cellStyle name="20 % - Accent1 7" xfId="231"/>
    <cellStyle name="20 % - Accent1 7 2" xfId="232"/>
    <cellStyle name="20 % - Accent1 7 2 2" xfId="233"/>
    <cellStyle name="20 % - Accent1 7 3" xfId="234"/>
    <cellStyle name="20 % - Accent1 8" xfId="235"/>
    <cellStyle name="20 % - Accent1 8 2" xfId="236"/>
    <cellStyle name="20 % - Accent1 8 2 2" xfId="237"/>
    <cellStyle name="20 % - Accent1 8 3" xfId="238"/>
    <cellStyle name="20 % - Accent1 9" xfId="239"/>
    <cellStyle name="20 % - Accent1 9 2" xfId="240"/>
    <cellStyle name="20 % - Accent2 10" xfId="241"/>
    <cellStyle name="20 % - Accent2 2" xfId="242"/>
    <cellStyle name="20 % - Accent2 2 2" xfId="243"/>
    <cellStyle name="20 % - Accent2 2 2 2" xfId="244"/>
    <cellStyle name="20 % - Accent2 2 2 2 2" xfId="245"/>
    <cellStyle name="20 % - Accent2 2 2 2 2 2" xfId="246"/>
    <cellStyle name="20 % - Accent2 2 2 2 2 2 2" xfId="247"/>
    <cellStyle name="20 % - Accent2 2 2 2 2 2 2 2" xfId="248"/>
    <cellStyle name="20 % - Accent2 2 2 2 2 2 3" xfId="249"/>
    <cellStyle name="20 % - Accent2 2 2 2 2 3" xfId="250"/>
    <cellStyle name="20 % - Accent2 2 2 2 2 3 2" xfId="251"/>
    <cellStyle name="20 % - Accent2 2 2 2 2 4" xfId="252"/>
    <cellStyle name="20 % - Accent2 2 2 2 3" xfId="253"/>
    <cellStyle name="20 % - Accent2 2 2 2 3 2" xfId="254"/>
    <cellStyle name="20 % - Accent2 2 2 2 3 2 2" xfId="255"/>
    <cellStyle name="20 % - Accent2 2 2 2 3 2 2 2" xfId="256"/>
    <cellStyle name="20 % - Accent2 2 2 2 3 2 3" xfId="257"/>
    <cellStyle name="20 % - Accent2 2 2 2 3 3" xfId="258"/>
    <cellStyle name="20 % - Accent2 2 2 2 3 3 2" xfId="259"/>
    <cellStyle name="20 % - Accent2 2 2 2 3 4" xfId="260"/>
    <cellStyle name="20 % - Accent2 2 2 2 4" xfId="261"/>
    <cellStyle name="20 % - Accent2 2 2 2 4 2" xfId="262"/>
    <cellStyle name="20 % - Accent2 2 2 2 4 2 2" xfId="263"/>
    <cellStyle name="20 % - Accent2 2 2 2 4 3" xfId="264"/>
    <cellStyle name="20 % - Accent2 2 2 2 5" xfId="265"/>
    <cellStyle name="20 % - Accent2 2 2 2 5 2" xfId="266"/>
    <cellStyle name="20 % - Accent2 2 2 2 6" xfId="267"/>
    <cellStyle name="20 % - Accent2 2 2 3" xfId="268"/>
    <cellStyle name="20 % - Accent2 2 2 3 2" xfId="269"/>
    <cellStyle name="20 % - Accent2 2 2 3 2 2" xfId="270"/>
    <cellStyle name="20 % - Accent2 2 2 3 2 2 2" xfId="271"/>
    <cellStyle name="20 % - Accent2 2 2 3 2 2 2 2" xfId="272"/>
    <cellStyle name="20 % - Accent2 2 2 3 2 2 3" xfId="273"/>
    <cellStyle name="20 % - Accent2 2 2 3 2 3" xfId="274"/>
    <cellStyle name="20 % - Accent2 2 2 3 2 3 2" xfId="275"/>
    <cellStyle name="20 % - Accent2 2 2 3 2 4" xfId="276"/>
    <cellStyle name="20 % - Accent2 2 2 3 3" xfId="277"/>
    <cellStyle name="20 % - Accent2 2 2 3 3 2" xfId="278"/>
    <cellStyle name="20 % - Accent2 2 2 3 3 2 2" xfId="279"/>
    <cellStyle name="20 % - Accent2 2 2 3 3 3" xfId="280"/>
    <cellStyle name="20 % - Accent2 2 2 3 4" xfId="281"/>
    <cellStyle name="20 % - Accent2 2 2 3 4 2" xfId="282"/>
    <cellStyle name="20 % - Accent2 2 2 3 5" xfId="283"/>
    <cellStyle name="20 % - Accent2 2 2 4" xfId="284"/>
    <cellStyle name="20 % - Accent2 2 2 4 2" xfId="285"/>
    <cellStyle name="20 % - Accent2 2 2 4 2 2" xfId="286"/>
    <cellStyle name="20 % - Accent2 2 2 4 2 2 2" xfId="287"/>
    <cellStyle name="20 % - Accent2 2 2 4 2 3" xfId="288"/>
    <cellStyle name="20 % - Accent2 2 2 4 3" xfId="289"/>
    <cellStyle name="20 % - Accent2 2 2 4 3 2" xfId="290"/>
    <cellStyle name="20 % - Accent2 2 2 4 4" xfId="291"/>
    <cellStyle name="20 % - Accent2 2 2 5" xfId="292"/>
    <cellStyle name="20 % - Accent2 2 2 5 2" xfId="293"/>
    <cellStyle name="20 % - Accent2 2 2 5 2 2" xfId="294"/>
    <cellStyle name="20 % - Accent2 2 2 5 3" xfId="295"/>
    <cellStyle name="20 % - Accent2 2 2 6" xfId="296"/>
    <cellStyle name="20 % - Accent2 2 2 6 2" xfId="297"/>
    <cellStyle name="20 % - Accent2 2 2 6 2 2" xfId="298"/>
    <cellStyle name="20 % - Accent2 2 2 6 3" xfId="299"/>
    <cellStyle name="20 % - Accent2 2 2 7" xfId="300"/>
    <cellStyle name="20 % - Accent2 2 2 7 2" xfId="301"/>
    <cellStyle name="20 % - Accent2 2 2 8" xfId="302"/>
    <cellStyle name="20 % - Accent2 2 3" xfId="303"/>
    <cellStyle name="20 % - Accent2 2 3 2" xfId="304"/>
    <cellStyle name="20 % - Accent2 2 3 2 2" xfId="305"/>
    <cellStyle name="20 % - Accent2 2 3 2 2 2" xfId="306"/>
    <cellStyle name="20 % - Accent2 2 3 2 2 2 2" xfId="307"/>
    <cellStyle name="20 % - Accent2 2 3 2 2 3" xfId="308"/>
    <cellStyle name="20 % - Accent2 2 3 2 3" xfId="309"/>
    <cellStyle name="20 % - Accent2 2 3 2 3 2" xfId="310"/>
    <cellStyle name="20 % - Accent2 2 3 2 4" xfId="311"/>
    <cellStyle name="20 % - Accent2 2 3 3" xfId="312"/>
    <cellStyle name="20 % - Accent2 2 3 3 2" xfId="313"/>
    <cellStyle name="20 % - Accent2 2 3 3 2 2" xfId="314"/>
    <cellStyle name="20 % - Accent2 2 3 3 2 2 2" xfId="315"/>
    <cellStyle name="20 % - Accent2 2 3 3 2 3" xfId="316"/>
    <cellStyle name="20 % - Accent2 2 3 3 3" xfId="317"/>
    <cellStyle name="20 % - Accent2 2 3 3 3 2" xfId="318"/>
    <cellStyle name="20 % - Accent2 2 3 3 4" xfId="319"/>
    <cellStyle name="20 % - Accent2 2 3 4" xfId="320"/>
    <cellStyle name="20 % - Accent2 2 3 4 2" xfId="321"/>
    <cellStyle name="20 % - Accent2 2 3 4 2 2" xfId="322"/>
    <cellStyle name="20 % - Accent2 2 3 4 3" xfId="323"/>
    <cellStyle name="20 % - Accent2 2 3 5" xfId="324"/>
    <cellStyle name="20 % - Accent2 2 3 5 2" xfId="325"/>
    <cellStyle name="20 % - Accent2 2 3 6" xfId="326"/>
    <cellStyle name="20 % - Accent2 2 4" xfId="327"/>
    <cellStyle name="20 % - Accent2 2 4 2" xfId="328"/>
    <cellStyle name="20 % - Accent2 2 4 2 2" xfId="329"/>
    <cellStyle name="20 % - Accent2 2 4 2 2 2" xfId="330"/>
    <cellStyle name="20 % - Accent2 2 4 2 2 2 2" xfId="331"/>
    <cellStyle name="20 % - Accent2 2 4 2 2 3" xfId="332"/>
    <cellStyle name="20 % - Accent2 2 4 2 3" xfId="333"/>
    <cellStyle name="20 % - Accent2 2 4 2 3 2" xfId="334"/>
    <cellStyle name="20 % - Accent2 2 4 2 4" xfId="335"/>
    <cellStyle name="20 % - Accent2 2 4 3" xfId="336"/>
    <cellStyle name="20 % - Accent2 2 4 3 2" xfId="337"/>
    <cellStyle name="20 % - Accent2 2 4 3 2 2" xfId="338"/>
    <cellStyle name="20 % - Accent2 2 4 3 3" xfId="339"/>
    <cellStyle name="20 % - Accent2 2 4 4" xfId="340"/>
    <cellStyle name="20 % - Accent2 2 4 4 2" xfId="341"/>
    <cellStyle name="20 % - Accent2 2 4 5" xfId="342"/>
    <cellStyle name="20 % - Accent2 2 5" xfId="343"/>
    <cellStyle name="20 % - Accent2 2 5 2" xfId="344"/>
    <cellStyle name="20 % - Accent2 2 5 2 2" xfId="345"/>
    <cellStyle name="20 % - Accent2 2 5 2 2 2" xfId="346"/>
    <cellStyle name="20 % - Accent2 2 5 2 3" xfId="347"/>
    <cellStyle name="20 % - Accent2 2 5 3" xfId="348"/>
    <cellStyle name="20 % - Accent2 2 5 3 2" xfId="349"/>
    <cellStyle name="20 % - Accent2 2 5 4" xfId="350"/>
    <cellStyle name="20 % - Accent2 2 6" xfId="351"/>
    <cellStyle name="20 % - Accent2 2 6 2" xfId="352"/>
    <cellStyle name="20 % - Accent2 2 6 2 2" xfId="353"/>
    <cellStyle name="20 % - Accent2 2 6 3" xfId="354"/>
    <cellStyle name="20 % - Accent2 2 7" xfId="355"/>
    <cellStyle name="20 % - Accent2 2 7 2" xfId="356"/>
    <cellStyle name="20 % - Accent2 2 7 2 2" xfId="357"/>
    <cellStyle name="20 % - Accent2 2 7 3" xfId="358"/>
    <cellStyle name="20 % - Accent2 2 8" xfId="359"/>
    <cellStyle name="20 % - Accent2 2 8 2" xfId="360"/>
    <cellStyle name="20 % - Accent2 2 9" xfId="361"/>
    <cellStyle name="20 % - Accent2 3" xfId="362"/>
    <cellStyle name="20 % - Accent2 3 2" xfId="363"/>
    <cellStyle name="20 % - Accent2 3 2 2" xfId="364"/>
    <cellStyle name="20 % - Accent2 3 2 2 2" xfId="365"/>
    <cellStyle name="20 % - Accent2 3 2 2 2 2" xfId="366"/>
    <cellStyle name="20 % - Accent2 3 2 2 2 2 2" xfId="367"/>
    <cellStyle name="20 % - Accent2 3 2 2 2 3" xfId="368"/>
    <cellStyle name="20 % - Accent2 3 2 2 3" xfId="369"/>
    <cellStyle name="20 % - Accent2 3 2 2 3 2" xfId="370"/>
    <cellStyle name="20 % - Accent2 3 2 2 4" xfId="371"/>
    <cellStyle name="20 % - Accent2 3 2 3" xfId="372"/>
    <cellStyle name="20 % - Accent2 3 2 3 2" xfId="373"/>
    <cellStyle name="20 % - Accent2 3 2 3 2 2" xfId="374"/>
    <cellStyle name="20 % - Accent2 3 2 3 2 2 2" xfId="375"/>
    <cellStyle name="20 % - Accent2 3 2 3 2 3" xfId="376"/>
    <cellStyle name="20 % - Accent2 3 2 3 3" xfId="377"/>
    <cellStyle name="20 % - Accent2 3 2 3 3 2" xfId="378"/>
    <cellStyle name="20 % - Accent2 3 2 3 4" xfId="379"/>
    <cellStyle name="20 % - Accent2 3 2 4" xfId="380"/>
    <cellStyle name="20 % - Accent2 3 2 4 2" xfId="381"/>
    <cellStyle name="20 % - Accent2 3 2 4 2 2" xfId="382"/>
    <cellStyle name="20 % - Accent2 3 2 4 3" xfId="383"/>
    <cellStyle name="20 % - Accent2 3 2 5" xfId="384"/>
    <cellStyle name="20 % - Accent2 3 2 5 2" xfId="385"/>
    <cellStyle name="20 % - Accent2 3 2 6" xfId="386"/>
    <cellStyle name="20 % - Accent2 3 3" xfId="387"/>
    <cellStyle name="20 % - Accent2 3 3 2" xfId="388"/>
    <cellStyle name="20 % - Accent2 3 3 2 2" xfId="389"/>
    <cellStyle name="20 % - Accent2 3 3 2 2 2" xfId="390"/>
    <cellStyle name="20 % - Accent2 3 3 2 2 2 2" xfId="391"/>
    <cellStyle name="20 % - Accent2 3 3 2 2 3" xfId="392"/>
    <cellStyle name="20 % - Accent2 3 3 2 3" xfId="393"/>
    <cellStyle name="20 % - Accent2 3 3 2 3 2" xfId="394"/>
    <cellStyle name="20 % - Accent2 3 3 2 4" xfId="395"/>
    <cellStyle name="20 % - Accent2 3 3 3" xfId="396"/>
    <cellStyle name="20 % - Accent2 3 3 3 2" xfId="397"/>
    <cellStyle name="20 % - Accent2 3 3 3 2 2" xfId="398"/>
    <cellStyle name="20 % - Accent2 3 3 3 3" xfId="399"/>
    <cellStyle name="20 % - Accent2 3 3 4" xfId="400"/>
    <cellStyle name="20 % - Accent2 3 3 4 2" xfId="401"/>
    <cellStyle name="20 % - Accent2 3 3 5" xfId="402"/>
    <cellStyle name="20 % - Accent2 3 4" xfId="403"/>
    <cellStyle name="20 % - Accent2 3 4 2" xfId="404"/>
    <cellStyle name="20 % - Accent2 3 4 2 2" xfId="405"/>
    <cellStyle name="20 % - Accent2 3 4 2 2 2" xfId="406"/>
    <cellStyle name="20 % - Accent2 3 4 2 3" xfId="407"/>
    <cellStyle name="20 % - Accent2 3 4 3" xfId="408"/>
    <cellStyle name="20 % - Accent2 3 4 3 2" xfId="409"/>
    <cellStyle name="20 % - Accent2 3 4 4" xfId="410"/>
    <cellStyle name="20 % - Accent2 3 5" xfId="411"/>
    <cellStyle name="20 % - Accent2 3 5 2" xfId="412"/>
    <cellStyle name="20 % - Accent2 3 5 2 2" xfId="413"/>
    <cellStyle name="20 % - Accent2 3 5 3" xfId="414"/>
    <cellStyle name="20 % - Accent2 3 6" xfId="415"/>
    <cellStyle name="20 % - Accent2 3 6 2" xfId="416"/>
    <cellStyle name="20 % - Accent2 3 6 2 2" xfId="417"/>
    <cellStyle name="20 % - Accent2 3 6 3" xfId="418"/>
    <cellStyle name="20 % - Accent2 3 7" xfId="419"/>
    <cellStyle name="20 % - Accent2 3 7 2" xfId="420"/>
    <cellStyle name="20 % - Accent2 3 8" xfId="421"/>
    <cellStyle name="20 % - Accent2 4" xfId="422"/>
    <cellStyle name="20 % - Accent2 4 2" xfId="423"/>
    <cellStyle name="20 % - Accent2 4 2 2" xfId="424"/>
    <cellStyle name="20 % - Accent2 4 2 2 2" xfId="425"/>
    <cellStyle name="20 % - Accent2 4 2 2 2 2" xfId="426"/>
    <cellStyle name="20 % - Accent2 4 2 2 3" xfId="427"/>
    <cellStyle name="20 % - Accent2 4 2 3" xfId="428"/>
    <cellStyle name="20 % - Accent2 4 2 3 2" xfId="429"/>
    <cellStyle name="20 % - Accent2 4 2 4" xfId="430"/>
    <cellStyle name="20 % - Accent2 4 3" xfId="431"/>
    <cellStyle name="20 % - Accent2 4 3 2" xfId="432"/>
    <cellStyle name="20 % - Accent2 4 3 2 2" xfId="433"/>
    <cellStyle name="20 % - Accent2 4 3 2 2 2" xfId="434"/>
    <cellStyle name="20 % - Accent2 4 3 2 3" xfId="435"/>
    <cellStyle name="20 % - Accent2 4 3 3" xfId="436"/>
    <cellStyle name="20 % - Accent2 4 3 3 2" xfId="437"/>
    <cellStyle name="20 % - Accent2 4 3 4" xfId="438"/>
    <cellStyle name="20 % - Accent2 4 4" xfId="439"/>
    <cellStyle name="20 % - Accent2 4 4 2" xfId="440"/>
    <cellStyle name="20 % - Accent2 4 4 2 2" xfId="441"/>
    <cellStyle name="20 % - Accent2 4 4 3" xfId="442"/>
    <cellStyle name="20 % - Accent2 4 5" xfId="443"/>
    <cellStyle name="20 % - Accent2 4 5 2" xfId="444"/>
    <cellStyle name="20 % - Accent2 4 6" xfId="445"/>
    <cellStyle name="20 % - Accent2 5" xfId="446"/>
    <cellStyle name="20 % - Accent2 5 2" xfId="447"/>
    <cellStyle name="20 % - Accent2 5 2 2" xfId="448"/>
    <cellStyle name="20 % - Accent2 5 2 2 2" xfId="449"/>
    <cellStyle name="20 % - Accent2 5 2 2 2 2" xfId="450"/>
    <cellStyle name="20 % - Accent2 5 2 2 3" xfId="451"/>
    <cellStyle name="20 % - Accent2 5 2 3" xfId="452"/>
    <cellStyle name="20 % - Accent2 5 2 3 2" xfId="453"/>
    <cellStyle name="20 % - Accent2 5 2 4" xfId="454"/>
    <cellStyle name="20 % - Accent2 5 3" xfId="455"/>
    <cellStyle name="20 % - Accent2 5 3 2" xfId="456"/>
    <cellStyle name="20 % - Accent2 5 3 2 2" xfId="457"/>
    <cellStyle name="20 % - Accent2 5 3 3" xfId="458"/>
    <cellStyle name="20 % - Accent2 5 4" xfId="459"/>
    <cellStyle name="20 % - Accent2 5 4 2" xfId="460"/>
    <cellStyle name="20 % - Accent2 5 5" xfId="461"/>
    <cellStyle name="20 % - Accent2 6" xfId="462"/>
    <cellStyle name="20 % - Accent2 6 2" xfId="463"/>
    <cellStyle name="20 % - Accent2 6 2 2" xfId="464"/>
    <cellStyle name="20 % - Accent2 6 2 2 2" xfId="465"/>
    <cellStyle name="20 % - Accent2 6 2 3" xfId="466"/>
    <cellStyle name="20 % - Accent2 6 3" xfId="467"/>
    <cellStyle name="20 % - Accent2 6 3 2" xfId="468"/>
    <cellStyle name="20 % - Accent2 6 4" xfId="469"/>
    <cellStyle name="20 % - Accent2 7" xfId="470"/>
    <cellStyle name="20 % - Accent2 7 2" xfId="471"/>
    <cellStyle name="20 % - Accent2 7 2 2" xfId="472"/>
    <cellStyle name="20 % - Accent2 7 3" xfId="473"/>
    <cellStyle name="20 % - Accent2 8" xfId="474"/>
    <cellStyle name="20 % - Accent2 8 2" xfId="475"/>
    <cellStyle name="20 % - Accent2 8 2 2" xfId="476"/>
    <cellStyle name="20 % - Accent2 8 3" xfId="477"/>
    <cellStyle name="20 % - Accent2 9" xfId="478"/>
    <cellStyle name="20 % - Accent2 9 2" xfId="479"/>
    <cellStyle name="20 % - Accent3 10" xfId="480"/>
    <cellStyle name="20 % - Accent3 2" xfId="481"/>
    <cellStyle name="20 % - Accent3 2 2" xfId="482"/>
    <cellStyle name="20 % - Accent3 2 2 2" xfId="483"/>
    <cellStyle name="20 % - Accent3 2 2 2 2" xfId="484"/>
    <cellStyle name="20 % - Accent3 2 2 2 2 2" xfId="485"/>
    <cellStyle name="20 % - Accent3 2 2 2 2 2 2" xfId="486"/>
    <cellStyle name="20 % - Accent3 2 2 2 2 2 2 2" xfId="487"/>
    <cellStyle name="20 % - Accent3 2 2 2 2 2 3" xfId="488"/>
    <cellStyle name="20 % - Accent3 2 2 2 2 3" xfId="489"/>
    <cellStyle name="20 % - Accent3 2 2 2 2 3 2" xfId="490"/>
    <cellStyle name="20 % - Accent3 2 2 2 2 4" xfId="491"/>
    <cellStyle name="20 % - Accent3 2 2 2 3" xfId="492"/>
    <cellStyle name="20 % - Accent3 2 2 2 3 2" xfId="493"/>
    <cellStyle name="20 % - Accent3 2 2 2 3 2 2" xfId="494"/>
    <cellStyle name="20 % - Accent3 2 2 2 3 2 2 2" xfId="495"/>
    <cellStyle name="20 % - Accent3 2 2 2 3 2 3" xfId="496"/>
    <cellStyle name="20 % - Accent3 2 2 2 3 3" xfId="497"/>
    <cellStyle name="20 % - Accent3 2 2 2 3 3 2" xfId="498"/>
    <cellStyle name="20 % - Accent3 2 2 2 3 4" xfId="499"/>
    <cellStyle name="20 % - Accent3 2 2 2 4" xfId="500"/>
    <cellStyle name="20 % - Accent3 2 2 2 4 2" xfId="501"/>
    <cellStyle name="20 % - Accent3 2 2 2 4 2 2" xfId="502"/>
    <cellStyle name="20 % - Accent3 2 2 2 4 3" xfId="503"/>
    <cellStyle name="20 % - Accent3 2 2 2 5" xfId="504"/>
    <cellStyle name="20 % - Accent3 2 2 2 5 2" xfId="505"/>
    <cellStyle name="20 % - Accent3 2 2 2 6" xfId="506"/>
    <cellStyle name="20 % - Accent3 2 2 3" xfId="507"/>
    <cellStyle name="20 % - Accent3 2 2 3 2" xfId="508"/>
    <cellStyle name="20 % - Accent3 2 2 3 2 2" xfId="509"/>
    <cellStyle name="20 % - Accent3 2 2 3 2 2 2" xfId="510"/>
    <cellStyle name="20 % - Accent3 2 2 3 2 2 2 2" xfId="511"/>
    <cellStyle name="20 % - Accent3 2 2 3 2 2 3" xfId="512"/>
    <cellStyle name="20 % - Accent3 2 2 3 2 3" xfId="513"/>
    <cellStyle name="20 % - Accent3 2 2 3 2 3 2" xfId="514"/>
    <cellStyle name="20 % - Accent3 2 2 3 2 4" xfId="515"/>
    <cellStyle name="20 % - Accent3 2 2 3 3" xfId="516"/>
    <cellStyle name="20 % - Accent3 2 2 3 3 2" xfId="517"/>
    <cellStyle name="20 % - Accent3 2 2 3 3 2 2" xfId="518"/>
    <cellStyle name="20 % - Accent3 2 2 3 3 3" xfId="519"/>
    <cellStyle name="20 % - Accent3 2 2 3 4" xfId="520"/>
    <cellStyle name="20 % - Accent3 2 2 3 4 2" xfId="521"/>
    <cellStyle name="20 % - Accent3 2 2 3 5" xfId="522"/>
    <cellStyle name="20 % - Accent3 2 2 4" xfId="523"/>
    <cellStyle name="20 % - Accent3 2 2 4 2" xfId="524"/>
    <cellStyle name="20 % - Accent3 2 2 4 2 2" xfId="525"/>
    <cellStyle name="20 % - Accent3 2 2 4 2 2 2" xfId="526"/>
    <cellStyle name="20 % - Accent3 2 2 4 2 3" xfId="527"/>
    <cellStyle name="20 % - Accent3 2 2 4 3" xfId="528"/>
    <cellStyle name="20 % - Accent3 2 2 4 3 2" xfId="529"/>
    <cellStyle name="20 % - Accent3 2 2 4 4" xfId="530"/>
    <cellStyle name="20 % - Accent3 2 2 5" xfId="531"/>
    <cellStyle name="20 % - Accent3 2 2 5 2" xfId="532"/>
    <cellStyle name="20 % - Accent3 2 2 5 2 2" xfId="533"/>
    <cellStyle name="20 % - Accent3 2 2 5 3" xfId="534"/>
    <cellStyle name="20 % - Accent3 2 2 6" xfId="535"/>
    <cellStyle name="20 % - Accent3 2 2 6 2" xfId="536"/>
    <cellStyle name="20 % - Accent3 2 2 6 2 2" xfId="537"/>
    <cellStyle name="20 % - Accent3 2 2 6 3" xfId="538"/>
    <cellStyle name="20 % - Accent3 2 2 7" xfId="539"/>
    <cellStyle name="20 % - Accent3 2 2 7 2" xfId="540"/>
    <cellStyle name="20 % - Accent3 2 2 8" xfId="541"/>
    <cellStyle name="20 % - Accent3 2 3" xfId="542"/>
    <cellStyle name="20 % - Accent3 2 3 2" xfId="543"/>
    <cellStyle name="20 % - Accent3 2 3 2 2" xfId="544"/>
    <cellStyle name="20 % - Accent3 2 3 2 2 2" xfId="545"/>
    <cellStyle name="20 % - Accent3 2 3 2 2 2 2" xfId="546"/>
    <cellStyle name="20 % - Accent3 2 3 2 2 3" xfId="547"/>
    <cellStyle name="20 % - Accent3 2 3 2 3" xfId="548"/>
    <cellStyle name="20 % - Accent3 2 3 2 3 2" xfId="549"/>
    <cellStyle name="20 % - Accent3 2 3 2 4" xfId="550"/>
    <cellStyle name="20 % - Accent3 2 3 3" xfId="551"/>
    <cellStyle name="20 % - Accent3 2 3 3 2" xfId="552"/>
    <cellStyle name="20 % - Accent3 2 3 3 2 2" xfId="553"/>
    <cellStyle name="20 % - Accent3 2 3 3 2 2 2" xfId="554"/>
    <cellStyle name="20 % - Accent3 2 3 3 2 3" xfId="555"/>
    <cellStyle name="20 % - Accent3 2 3 3 3" xfId="556"/>
    <cellStyle name="20 % - Accent3 2 3 3 3 2" xfId="557"/>
    <cellStyle name="20 % - Accent3 2 3 3 4" xfId="558"/>
    <cellStyle name="20 % - Accent3 2 3 4" xfId="559"/>
    <cellStyle name="20 % - Accent3 2 3 4 2" xfId="560"/>
    <cellStyle name="20 % - Accent3 2 3 4 2 2" xfId="561"/>
    <cellStyle name="20 % - Accent3 2 3 4 3" xfId="562"/>
    <cellStyle name="20 % - Accent3 2 3 5" xfId="563"/>
    <cellStyle name="20 % - Accent3 2 3 5 2" xfId="564"/>
    <cellStyle name="20 % - Accent3 2 3 6" xfId="565"/>
    <cellStyle name="20 % - Accent3 2 4" xfId="566"/>
    <cellStyle name="20 % - Accent3 2 4 2" xfId="567"/>
    <cellStyle name="20 % - Accent3 2 4 2 2" xfId="568"/>
    <cellStyle name="20 % - Accent3 2 4 2 2 2" xfId="569"/>
    <cellStyle name="20 % - Accent3 2 4 2 2 2 2" xfId="570"/>
    <cellStyle name="20 % - Accent3 2 4 2 2 3" xfId="571"/>
    <cellStyle name="20 % - Accent3 2 4 2 3" xfId="572"/>
    <cellStyle name="20 % - Accent3 2 4 2 3 2" xfId="573"/>
    <cellStyle name="20 % - Accent3 2 4 2 4" xfId="574"/>
    <cellStyle name="20 % - Accent3 2 4 3" xfId="575"/>
    <cellStyle name="20 % - Accent3 2 4 3 2" xfId="576"/>
    <cellStyle name="20 % - Accent3 2 4 3 2 2" xfId="577"/>
    <cellStyle name="20 % - Accent3 2 4 3 3" xfId="578"/>
    <cellStyle name="20 % - Accent3 2 4 4" xfId="579"/>
    <cellStyle name="20 % - Accent3 2 4 4 2" xfId="580"/>
    <cellStyle name="20 % - Accent3 2 4 5" xfId="581"/>
    <cellStyle name="20 % - Accent3 2 5" xfId="582"/>
    <cellStyle name="20 % - Accent3 2 5 2" xfId="583"/>
    <cellStyle name="20 % - Accent3 2 5 2 2" xfId="584"/>
    <cellStyle name="20 % - Accent3 2 5 2 2 2" xfId="585"/>
    <cellStyle name="20 % - Accent3 2 5 2 3" xfId="586"/>
    <cellStyle name="20 % - Accent3 2 5 3" xfId="587"/>
    <cellStyle name="20 % - Accent3 2 5 3 2" xfId="588"/>
    <cellStyle name="20 % - Accent3 2 5 4" xfId="589"/>
    <cellStyle name="20 % - Accent3 2 6" xfId="590"/>
    <cellStyle name="20 % - Accent3 2 6 2" xfId="591"/>
    <cellStyle name="20 % - Accent3 2 6 2 2" xfId="592"/>
    <cellStyle name="20 % - Accent3 2 6 3" xfId="593"/>
    <cellStyle name="20 % - Accent3 2 7" xfId="594"/>
    <cellStyle name="20 % - Accent3 2 7 2" xfId="595"/>
    <cellStyle name="20 % - Accent3 2 7 2 2" xfId="596"/>
    <cellStyle name="20 % - Accent3 2 7 3" xfId="597"/>
    <cellStyle name="20 % - Accent3 2 8" xfId="598"/>
    <cellStyle name="20 % - Accent3 2 8 2" xfId="599"/>
    <cellStyle name="20 % - Accent3 2 9" xfId="600"/>
    <cellStyle name="20 % - Accent3 3" xfId="601"/>
    <cellStyle name="20 % - Accent3 3 2" xfId="602"/>
    <cellStyle name="20 % - Accent3 3 2 2" xfId="603"/>
    <cellStyle name="20 % - Accent3 3 2 2 2" xfId="604"/>
    <cellStyle name="20 % - Accent3 3 2 2 2 2" xfId="605"/>
    <cellStyle name="20 % - Accent3 3 2 2 2 2 2" xfId="606"/>
    <cellStyle name="20 % - Accent3 3 2 2 2 3" xfId="607"/>
    <cellStyle name="20 % - Accent3 3 2 2 3" xfId="608"/>
    <cellStyle name="20 % - Accent3 3 2 2 3 2" xfId="609"/>
    <cellStyle name="20 % - Accent3 3 2 2 4" xfId="610"/>
    <cellStyle name="20 % - Accent3 3 2 3" xfId="611"/>
    <cellStyle name="20 % - Accent3 3 2 3 2" xfId="612"/>
    <cellStyle name="20 % - Accent3 3 2 3 2 2" xfId="613"/>
    <cellStyle name="20 % - Accent3 3 2 3 2 2 2" xfId="614"/>
    <cellStyle name="20 % - Accent3 3 2 3 2 3" xfId="615"/>
    <cellStyle name="20 % - Accent3 3 2 3 3" xfId="616"/>
    <cellStyle name="20 % - Accent3 3 2 3 3 2" xfId="617"/>
    <cellStyle name="20 % - Accent3 3 2 3 4" xfId="618"/>
    <cellStyle name="20 % - Accent3 3 2 4" xfId="619"/>
    <cellStyle name="20 % - Accent3 3 2 4 2" xfId="620"/>
    <cellStyle name="20 % - Accent3 3 2 4 2 2" xfId="621"/>
    <cellStyle name="20 % - Accent3 3 2 4 3" xfId="622"/>
    <cellStyle name="20 % - Accent3 3 2 5" xfId="623"/>
    <cellStyle name="20 % - Accent3 3 2 5 2" xfId="624"/>
    <cellStyle name="20 % - Accent3 3 2 6" xfId="625"/>
    <cellStyle name="20 % - Accent3 3 3" xfId="626"/>
    <cellStyle name="20 % - Accent3 3 3 2" xfId="627"/>
    <cellStyle name="20 % - Accent3 3 3 2 2" xfId="628"/>
    <cellStyle name="20 % - Accent3 3 3 2 2 2" xfId="629"/>
    <cellStyle name="20 % - Accent3 3 3 2 2 2 2" xfId="630"/>
    <cellStyle name="20 % - Accent3 3 3 2 2 3" xfId="631"/>
    <cellStyle name="20 % - Accent3 3 3 2 3" xfId="632"/>
    <cellStyle name="20 % - Accent3 3 3 2 3 2" xfId="633"/>
    <cellStyle name="20 % - Accent3 3 3 2 4" xfId="634"/>
    <cellStyle name="20 % - Accent3 3 3 3" xfId="635"/>
    <cellStyle name="20 % - Accent3 3 3 3 2" xfId="636"/>
    <cellStyle name="20 % - Accent3 3 3 3 2 2" xfId="637"/>
    <cellStyle name="20 % - Accent3 3 3 3 3" xfId="638"/>
    <cellStyle name="20 % - Accent3 3 3 4" xfId="639"/>
    <cellStyle name="20 % - Accent3 3 3 4 2" xfId="640"/>
    <cellStyle name="20 % - Accent3 3 3 5" xfId="641"/>
    <cellStyle name="20 % - Accent3 3 4" xfId="642"/>
    <cellStyle name="20 % - Accent3 3 4 2" xfId="643"/>
    <cellStyle name="20 % - Accent3 3 4 2 2" xfId="644"/>
    <cellStyle name="20 % - Accent3 3 4 2 2 2" xfId="645"/>
    <cellStyle name="20 % - Accent3 3 4 2 3" xfId="646"/>
    <cellStyle name="20 % - Accent3 3 4 3" xfId="647"/>
    <cellStyle name="20 % - Accent3 3 4 3 2" xfId="648"/>
    <cellStyle name="20 % - Accent3 3 4 4" xfId="649"/>
    <cellStyle name="20 % - Accent3 3 5" xfId="650"/>
    <cellStyle name="20 % - Accent3 3 5 2" xfId="651"/>
    <cellStyle name="20 % - Accent3 3 5 2 2" xfId="652"/>
    <cellStyle name="20 % - Accent3 3 5 3" xfId="653"/>
    <cellStyle name="20 % - Accent3 3 6" xfId="654"/>
    <cellStyle name="20 % - Accent3 3 6 2" xfId="655"/>
    <cellStyle name="20 % - Accent3 3 6 2 2" xfId="656"/>
    <cellStyle name="20 % - Accent3 3 6 3" xfId="657"/>
    <cellStyle name="20 % - Accent3 3 7" xfId="658"/>
    <cellStyle name="20 % - Accent3 3 7 2" xfId="659"/>
    <cellStyle name="20 % - Accent3 3 8" xfId="660"/>
    <cellStyle name="20 % - Accent3 4" xfId="661"/>
    <cellStyle name="20 % - Accent3 4 2" xfId="662"/>
    <cellStyle name="20 % - Accent3 4 2 2" xfId="663"/>
    <cellStyle name="20 % - Accent3 4 2 2 2" xfId="664"/>
    <cellStyle name="20 % - Accent3 4 2 2 2 2" xfId="665"/>
    <cellStyle name="20 % - Accent3 4 2 2 3" xfId="666"/>
    <cellStyle name="20 % - Accent3 4 2 3" xfId="667"/>
    <cellStyle name="20 % - Accent3 4 2 3 2" xfId="668"/>
    <cellStyle name="20 % - Accent3 4 2 4" xfId="669"/>
    <cellStyle name="20 % - Accent3 4 3" xfId="670"/>
    <cellStyle name="20 % - Accent3 4 3 2" xfId="671"/>
    <cellStyle name="20 % - Accent3 4 3 2 2" xfId="672"/>
    <cellStyle name="20 % - Accent3 4 3 2 2 2" xfId="673"/>
    <cellStyle name="20 % - Accent3 4 3 2 3" xfId="674"/>
    <cellStyle name="20 % - Accent3 4 3 3" xfId="675"/>
    <cellStyle name="20 % - Accent3 4 3 3 2" xfId="676"/>
    <cellStyle name="20 % - Accent3 4 3 4" xfId="677"/>
    <cellStyle name="20 % - Accent3 4 4" xfId="678"/>
    <cellStyle name="20 % - Accent3 4 4 2" xfId="679"/>
    <cellStyle name="20 % - Accent3 4 4 2 2" xfId="680"/>
    <cellStyle name="20 % - Accent3 4 4 3" xfId="681"/>
    <cellStyle name="20 % - Accent3 4 5" xfId="682"/>
    <cellStyle name="20 % - Accent3 4 5 2" xfId="683"/>
    <cellStyle name="20 % - Accent3 4 6" xfId="684"/>
    <cellStyle name="20 % - Accent3 5" xfId="685"/>
    <cellStyle name="20 % - Accent3 5 2" xfId="686"/>
    <cellStyle name="20 % - Accent3 5 2 2" xfId="687"/>
    <cellStyle name="20 % - Accent3 5 2 2 2" xfId="688"/>
    <cellStyle name="20 % - Accent3 5 2 2 2 2" xfId="689"/>
    <cellStyle name="20 % - Accent3 5 2 2 3" xfId="690"/>
    <cellStyle name="20 % - Accent3 5 2 3" xfId="691"/>
    <cellStyle name="20 % - Accent3 5 2 3 2" xfId="692"/>
    <cellStyle name="20 % - Accent3 5 2 4" xfId="693"/>
    <cellStyle name="20 % - Accent3 5 3" xfId="694"/>
    <cellStyle name="20 % - Accent3 5 3 2" xfId="695"/>
    <cellStyle name="20 % - Accent3 5 3 2 2" xfId="696"/>
    <cellStyle name="20 % - Accent3 5 3 3" xfId="697"/>
    <cellStyle name="20 % - Accent3 5 4" xfId="698"/>
    <cellStyle name="20 % - Accent3 5 4 2" xfId="699"/>
    <cellStyle name="20 % - Accent3 5 5" xfId="700"/>
    <cellStyle name="20 % - Accent3 6" xfId="701"/>
    <cellStyle name="20 % - Accent3 6 2" xfId="702"/>
    <cellStyle name="20 % - Accent3 6 2 2" xfId="703"/>
    <cellStyle name="20 % - Accent3 6 2 2 2" xfId="704"/>
    <cellStyle name="20 % - Accent3 6 2 3" xfId="705"/>
    <cellStyle name="20 % - Accent3 6 3" xfId="706"/>
    <cellStyle name="20 % - Accent3 6 3 2" xfId="707"/>
    <cellStyle name="20 % - Accent3 6 4" xfId="708"/>
    <cellStyle name="20 % - Accent3 7" xfId="709"/>
    <cellStyle name="20 % - Accent3 7 2" xfId="710"/>
    <cellStyle name="20 % - Accent3 7 2 2" xfId="711"/>
    <cellStyle name="20 % - Accent3 7 3" xfId="712"/>
    <cellStyle name="20 % - Accent3 8" xfId="713"/>
    <cellStyle name="20 % - Accent3 8 2" xfId="714"/>
    <cellStyle name="20 % - Accent3 8 2 2" xfId="715"/>
    <cellStyle name="20 % - Accent3 8 3" xfId="716"/>
    <cellStyle name="20 % - Accent3 9" xfId="717"/>
    <cellStyle name="20 % - Accent3 9 2" xfId="718"/>
    <cellStyle name="20 % - Accent4 10" xfId="719"/>
    <cellStyle name="20 % - Accent4 2" xfId="720"/>
    <cellStyle name="20 % - Accent4 2 2" xfId="721"/>
    <cellStyle name="20 % - Accent4 2 2 2" xfId="722"/>
    <cellStyle name="20 % - Accent4 2 2 2 2" xfId="723"/>
    <cellStyle name="20 % - Accent4 2 2 2 2 2" xfId="724"/>
    <cellStyle name="20 % - Accent4 2 2 2 2 2 2" xfId="725"/>
    <cellStyle name="20 % - Accent4 2 2 2 2 2 2 2" xfId="726"/>
    <cellStyle name="20 % - Accent4 2 2 2 2 2 3" xfId="727"/>
    <cellStyle name="20 % - Accent4 2 2 2 2 3" xfId="728"/>
    <cellStyle name="20 % - Accent4 2 2 2 2 3 2" xfId="729"/>
    <cellStyle name="20 % - Accent4 2 2 2 2 4" xfId="730"/>
    <cellStyle name="20 % - Accent4 2 2 2 3" xfId="731"/>
    <cellStyle name="20 % - Accent4 2 2 2 3 2" xfId="732"/>
    <cellStyle name="20 % - Accent4 2 2 2 3 2 2" xfId="733"/>
    <cellStyle name="20 % - Accent4 2 2 2 3 2 2 2" xfId="734"/>
    <cellStyle name="20 % - Accent4 2 2 2 3 2 3" xfId="735"/>
    <cellStyle name="20 % - Accent4 2 2 2 3 3" xfId="736"/>
    <cellStyle name="20 % - Accent4 2 2 2 3 3 2" xfId="737"/>
    <cellStyle name="20 % - Accent4 2 2 2 3 4" xfId="738"/>
    <cellStyle name="20 % - Accent4 2 2 2 4" xfId="739"/>
    <cellStyle name="20 % - Accent4 2 2 2 4 2" xfId="740"/>
    <cellStyle name="20 % - Accent4 2 2 2 4 2 2" xfId="741"/>
    <cellStyle name="20 % - Accent4 2 2 2 4 3" xfId="742"/>
    <cellStyle name="20 % - Accent4 2 2 2 5" xfId="743"/>
    <cellStyle name="20 % - Accent4 2 2 2 5 2" xfId="744"/>
    <cellStyle name="20 % - Accent4 2 2 2 6" xfId="745"/>
    <cellStyle name="20 % - Accent4 2 2 3" xfId="746"/>
    <cellStyle name="20 % - Accent4 2 2 3 2" xfId="747"/>
    <cellStyle name="20 % - Accent4 2 2 3 2 2" xfId="748"/>
    <cellStyle name="20 % - Accent4 2 2 3 2 2 2" xfId="749"/>
    <cellStyle name="20 % - Accent4 2 2 3 2 2 2 2" xfId="750"/>
    <cellStyle name="20 % - Accent4 2 2 3 2 2 3" xfId="751"/>
    <cellStyle name="20 % - Accent4 2 2 3 2 3" xfId="752"/>
    <cellStyle name="20 % - Accent4 2 2 3 2 3 2" xfId="753"/>
    <cellStyle name="20 % - Accent4 2 2 3 2 4" xfId="754"/>
    <cellStyle name="20 % - Accent4 2 2 3 3" xfId="755"/>
    <cellStyle name="20 % - Accent4 2 2 3 3 2" xfId="756"/>
    <cellStyle name="20 % - Accent4 2 2 3 3 2 2" xfId="757"/>
    <cellStyle name="20 % - Accent4 2 2 3 3 3" xfId="758"/>
    <cellStyle name="20 % - Accent4 2 2 3 4" xfId="759"/>
    <cellStyle name="20 % - Accent4 2 2 3 4 2" xfId="760"/>
    <cellStyle name="20 % - Accent4 2 2 3 5" xfId="761"/>
    <cellStyle name="20 % - Accent4 2 2 4" xfId="762"/>
    <cellStyle name="20 % - Accent4 2 2 4 2" xfId="763"/>
    <cellStyle name="20 % - Accent4 2 2 4 2 2" xfId="764"/>
    <cellStyle name="20 % - Accent4 2 2 4 2 2 2" xfId="765"/>
    <cellStyle name="20 % - Accent4 2 2 4 2 3" xfId="766"/>
    <cellStyle name="20 % - Accent4 2 2 4 3" xfId="767"/>
    <cellStyle name="20 % - Accent4 2 2 4 3 2" xfId="768"/>
    <cellStyle name="20 % - Accent4 2 2 4 4" xfId="769"/>
    <cellStyle name="20 % - Accent4 2 2 5" xfId="770"/>
    <cellStyle name="20 % - Accent4 2 2 5 2" xfId="771"/>
    <cellStyle name="20 % - Accent4 2 2 5 2 2" xfId="772"/>
    <cellStyle name="20 % - Accent4 2 2 5 3" xfId="773"/>
    <cellStyle name="20 % - Accent4 2 2 6" xfId="774"/>
    <cellStyle name="20 % - Accent4 2 2 6 2" xfId="775"/>
    <cellStyle name="20 % - Accent4 2 2 6 2 2" xfId="776"/>
    <cellStyle name="20 % - Accent4 2 2 6 3" xfId="777"/>
    <cellStyle name="20 % - Accent4 2 2 7" xfId="778"/>
    <cellStyle name="20 % - Accent4 2 2 7 2" xfId="779"/>
    <cellStyle name="20 % - Accent4 2 2 8" xfId="780"/>
    <cellStyle name="20 % - Accent4 2 3" xfId="781"/>
    <cellStyle name="20 % - Accent4 2 3 2" xfId="782"/>
    <cellStyle name="20 % - Accent4 2 3 2 2" xfId="783"/>
    <cellStyle name="20 % - Accent4 2 3 2 2 2" xfId="784"/>
    <cellStyle name="20 % - Accent4 2 3 2 2 2 2" xfId="785"/>
    <cellStyle name="20 % - Accent4 2 3 2 2 3" xfId="786"/>
    <cellStyle name="20 % - Accent4 2 3 2 3" xfId="787"/>
    <cellStyle name="20 % - Accent4 2 3 2 3 2" xfId="788"/>
    <cellStyle name="20 % - Accent4 2 3 2 4" xfId="789"/>
    <cellStyle name="20 % - Accent4 2 3 3" xfId="790"/>
    <cellStyle name="20 % - Accent4 2 3 3 2" xfId="791"/>
    <cellStyle name="20 % - Accent4 2 3 3 2 2" xfId="792"/>
    <cellStyle name="20 % - Accent4 2 3 3 2 2 2" xfId="793"/>
    <cellStyle name="20 % - Accent4 2 3 3 2 3" xfId="794"/>
    <cellStyle name="20 % - Accent4 2 3 3 3" xfId="795"/>
    <cellStyle name="20 % - Accent4 2 3 3 3 2" xfId="796"/>
    <cellStyle name="20 % - Accent4 2 3 3 4" xfId="797"/>
    <cellStyle name="20 % - Accent4 2 3 4" xfId="798"/>
    <cellStyle name="20 % - Accent4 2 3 4 2" xfId="799"/>
    <cellStyle name="20 % - Accent4 2 3 4 2 2" xfId="800"/>
    <cellStyle name="20 % - Accent4 2 3 4 3" xfId="801"/>
    <cellStyle name="20 % - Accent4 2 3 5" xfId="802"/>
    <cellStyle name="20 % - Accent4 2 3 5 2" xfId="803"/>
    <cellStyle name="20 % - Accent4 2 3 6" xfId="804"/>
    <cellStyle name="20 % - Accent4 2 4" xfId="805"/>
    <cellStyle name="20 % - Accent4 2 4 2" xfId="806"/>
    <cellStyle name="20 % - Accent4 2 4 2 2" xfId="807"/>
    <cellStyle name="20 % - Accent4 2 4 2 2 2" xfId="808"/>
    <cellStyle name="20 % - Accent4 2 4 2 2 2 2" xfId="809"/>
    <cellStyle name="20 % - Accent4 2 4 2 2 3" xfId="810"/>
    <cellStyle name="20 % - Accent4 2 4 2 3" xfId="811"/>
    <cellStyle name="20 % - Accent4 2 4 2 3 2" xfId="812"/>
    <cellStyle name="20 % - Accent4 2 4 2 4" xfId="813"/>
    <cellStyle name="20 % - Accent4 2 4 3" xfId="814"/>
    <cellStyle name="20 % - Accent4 2 4 3 2" xfId="815"/>
    <cellStyle name="20 % - Accent4 2 4 3 2 2" xfId="816"/>
    <cellStyle name="20 % - Accent4 2 4 3 3" xfId="817"/>
    <cellStyle name="20 % - Accent4 2 4 4" xfId="818"/>
    <cellStyle name="20 % - Accent4 2 4 4 2" xfId="819"/>
    <cellStyle name="20 % - Accent4 2 4 5" xfId="820"/>
    <cellStyle name="20 % - Accent4 2 5" xfId="821"/>
    <cellStyle name="20 % - Accent4 2 5 2" xfId="822"/>
    <cellStyle name="20 % - Accent4 2 5 2 2" xfId="823"/>
    <cellStyle name="20 % - Accent4 2 5 2 2 2" xfId="824"/>
    <cellStyle name="20 % - Accent4 2 5 2 3" xfId="825"/>
    <cellStyle name="20 % - Accent4 2 5 3" xfId="826"/>
    <cellStyle name="20 % - Accent4 2 5 3 2" xfId="827"/>
    <cellStyle name="20 % - Accent4 2 5 4" xfId="828"/>
    <cellStyle name="20 % - Accent4 2 6" xfId="829"/>
    <cellStyle name="20 % - Accent4 2 6 2" xfId="830"/>
    <cellStyle name="20 % - Accent4 2 6 2 2" xfId="831"/>
    <cellStyle name="20 % - Accent4 2 6 3" xfId="832"/>
    <cellStyle name="20 % - Accent4 2 7" xfId="833"/>
    <cellStyle name="20 % - Accent4 2 7 2" xfId="834"/>
    <cellStyle name="20 % - Accent4 2 7 2 2" xfId="835"/>
    <cellStyle name="20 % - Accent4 2 7 3" xfId="836"/>
    <cellStyle name="20 % - Accent4 2 8" xfId="837"/>
    <cellStyle name="20 % - Accent4 2 8 2" xfId="838"/>
    <cellStyle name="20 % - Accent4 2 9" xfId="839"/>
    <cellStyle name="20 % - Accent4 3" xfId="840"/>
    <cellStyle name="20 % - Accent4 3 2" xfId="841"/>
    <cellStyle name="20 % - Accent4 3 2 2" xfId="842"/>
    <cellStyle name="20 % - Accent4 3 2 2 2" xfId="843"/>
    <cellStyle name="20 % - Accent4 3 2 2 2 2" xfId="844"/>
    <cellStyle name="20 % - Accent4 3 2 2 2 2 2" xfId="845"/>
    <cellStyle name="20 % - Accent4 3 2 2 2 3" xfId="846"/>
    <cellStyle name="20 % - Accent4 3 2 2 3" xfId="847"/>
    <cellStyle name="20 % - Accent4 3 2 2 3 2" xfId="848"/>
    <cellStyle name="20 % - Accent4 3 2 2 4" xfId="849"/>
    <cellStyle name="20 % - Accent4 3 2 3" xfId="850"/>
    <cellStyle name="20 % - Accent4 3 2 3 2" xfId="851"/>
    <cellStyle name="20 % - Accent4 3 2 3 2 2" xfId="852"/>
    <cellStyle name="20 % - Accent4 3 2 3 2 2 2" xfId="853"/>
    <cellStyle name="20 % - Accent4 3 2 3 2 3" xfId="854"/>
    <cellStyle name="20 % - Accent4 3 2 3 3" xfId="855"/>
    <cellStyle name="20 % - Accent4 3 2 3 3 2" xfId="856"/>
    <cellStyle name="20 % - Accent4 3 2 3 4" xfId="857"/>
    <cellStyle name="20 % - Accent4 3 2 4" xfId="858"/>
    <cellStyle name="20 % - Accent4 3 2 4 2" xfId="859"/>
    <cellStyle name="20 % - Accent4 3 2 4 2 2" xfId="860"/>
    <cellStyle name="20 % - Accent4 3 2 4 3" xfId="861"/>
    <cellStyle name="20 % - Accent4 3 2 5" xfId="862"/>
    <cellStyle name="20 % - Accent4 3 2 5 2" xfId="863"/>
    <cellStyle name="20 % - Accent4 3 2 6" xfId="864"/>
    <cellStyle name="20 % - Accent4 3 3" xfId="865"/>
    <cellStyle name="20 % - Accent4 3 3 2" xfId="866"/>
    <cellStyle name="20 % - Accent4 3 3 2 2" xfId="867"/>
    <cellStyle name="20 % - Accent4 3 3 2 2 2" xfId="868"/>
    <cellStyle name="20 % - Accent4 3 3 2 2 2 2" xfId="869"/>
    <cellStyle name="20 % - Accent4 3 3 2 2 3" xfId="870"/>
    <cellStyle name="20 % - Accent4 3 3 2 3" xfId="871"/>
    <cellStyle name="20 % - Accent4 3 3 2 3 2" xfId="872"/>
    <cellStyle name="20 % - Accent4 3 3 2 4" xfId="873"/>
    <cellStyle name="20 % - Accent4 3 3 3" xfId="874"/>
    <cellStyle name="20 % - Accent4 3 3 3 2" xfId="875"/>
    <cellStyle name="20 % - Accent4 3 3 3 2 2" xfId="876"/>
    <cellStyle name="20 % - Accent4 3 3 3 3" xfId="877"/>
    <cellStyle name="20 % - Accent4 3 3 4" xfId="878"/>
    <cellStyle name="20 % - Accent4 3 3 4 2" xfId="879"/>
    <cellStyle name="20 % - Accent4 3 3 5" xfId="880"/>
    <cellStyle name="20 % - Accent4 3 4" xfId="881"/>
    <cellStyle name="20 % - Accent4 3 4 2" xfId="882"/>
    <cellStyle name="20 % - Accent4 3 4 2 2" xfId="883"/>
    <cellStyle name="20 % - Accent4 3 4 2 2 2" xfId="884"/>
    <cellStyle name="20 % - Accent4 3 4 2 3" xfId="885"/>
    <cellStyle name="20 % - Accent4 3 4 3" xfId="886"/>
    <cellStyle name="20 % - Accent4 3 4 3 2" xfId="887"/>
    <cellStyle name="20 % - Accent4 3 4 4" xfId="888"/>
    <cellStyle name="20 % - Accent4 3 5" xfId="889"/>
    <cellStyle name="20 % - Accent4 3 5 2" xfId="890"/>
    <cellStyle name="20 % - Accent4 3 5 2 2" xfId="891"/>
    <cellStyle name="20 % - Accent4 3 5 3" xfId="892"/>
    <cellStyle name="20 % - Accent4 3 6" xfId="893"/>
    <cellStyle name="20 % - Accent4 3 6 2" xfId="894"/>
    <cellStyle name="20 % - Accent4 3 6 2 2" xfId="895"/>
    <cellStyle name="20 % - Accent4 3 6 3" xfId="896"/>
    <cellStyle name="20 % - Accent4 3 7" xfId="897"/>
    <cellStyle name="20 % - Accent4 3 7 2" xfId="898"/>
    <cellStyle name="20 % - Accent4 3 8" xfId="899"/>
    <cellStyle name="20 % - Accent4 4" xfId="900"/>
    <cellStyle name="20 % - Accent4 4 2" xfId="901"/>
    <cellStyle name="20 % - Accent4 4 2 2" xfId="902"/>
    <cellStyle name="20 % - Accent4 4 2 2 2" xfId="903"/>
    <cellStyle name="20 % - Accent4 4 2 2 2 2" xfId="904"/>
    <cellStyle name="20 % - Accent4 4 2 2 3" xfId="905"/>
    <cellStyle name="20 % - Accent4 4 2 3" xfId="906"/>
    <cellStyle name="20 % - Accent4 4 2 3 2" xfId="907"/>
    <cellStyle name="20 % - Accent4 4 2 4" xfId="908"/>
    <cellStyle name="20 % - Accent4 4 3" xfId="909"/>
    <cellStyle name="20 % - Accent4 4 3 2" xfId="910"/>
    <cellStyle name="20 % - Accent4 4 3 2 2" xfId="911"/>
    <cellStyle name="20 % - Accent4 4 3 2 2 2" xfId="912"/>
    <cellStyle name="20 % - Accent4 4 3 2 3" xfId="913"/>
    <cellStyle name="20 % - Accent4 4 3 3" xfId="914"/>
    <cellStyle name="20 % - Accent4 4 3 3 2" xfId="915"/>
    <cellStyle name="20 % - Accent4 4 3 4" xfId="916"/>
    <cellStyle name="20 % - Accent4 4 4" xfId="917"/>
    <cellStyle name="20 % - Accent4 4 4 2" xfId="918"/>
    <cellStyle name="20 % - Accent4 4 4 2 2" xfId="919"/>
    <cellStyle name="20 % - Accent4 4 4 3" xfId="920"/>
    <cellStyle name="20 % - Accent4 4 5" xfId="921"/>
    <cellStyle name="20 % - Accent4 4 5 2" xfId="922"/>
    <cellStyle name="20 % - Accent4 4 6" xfId="923"/>
    <cellStyle name="20 % - Accent4 5" xfId="924"/>
    <cellStyle name="20 % - Accent4 5 2" xfId="925"/>
    <cellStyle name="20 % - Accent4 5 2 2" xfId="926"/>
    <cellStyle name="20 % - Accent4 5 2 2 2" xfId="927"/>
    <cellStyle name="20 % - Accent4 5 2 2 2 2" xfId="928"/>
    <cellStyle name="20 % - Accent4 5 2 2 3" xfId="929"/>
    <cellStyle name="20 % - Accent4 5 2 3" xfId="930"/>
    <cellStyle name="20 % - Accent4 5 2 3 2" xfId="931"/>
    <cellStyle name="20 % - Accent4 5 2 4" xfId="932"/>
    <cellStyle name="20 % - Accent4 5 3" xfId="933"/>
    <cellStyle name="20 % - Accent4 5 3 2" xfId="934"/>
    <cellStyle name="20 % - Accent4 5 3 2 2" xfId="935"/>
    <cellStyle name="20 % - Accent4 5 3 3" xfId="936"/>
    <cellStyle name="20 % - Accent4 5 4" xfId="937"/>
    <cellStyle name="20 % - Accent4 5 4 2" xfId="938"/>
    <cellStyle name="20 % - Accent4 5 5" xfId="939"/>
    <cellStyle name="20 % - Accent4 6" xfId="940"/>
    <cellStyle name="20 % - Accent4 6 2" xfId="941"/>
    <cellStyle name="20 % - Accent4 6 2 2" xfId="942"/>
    <cellStyle name="20 % - Accent4 6 2 2 2" xfId="943"/>
    <cellStyle name="20 % - Accent4 6 2 3" xfId="944"/>
    <cellStyle name="20 % - Accent4 6 3" xfId="945"/>
    <cellStyle name="20 % - Accent4 6 3 2" xfId="946"/>
    <cellStyle name="20 % - Accent4 6 4" xfId="947"/>
    <cellStyle name="20 % - Accent4 7" xfId="948"/>
    <cellStyle name="20 % - Accent4 7 2" xfId="949"/>
    <cellStyle name="20 % - Accent4 7 2 2" xfId="950"/>
    <cellStyle name="20 % - Accent4 7 3" xfId="951"/>
    <cellStyle name="20 % - Accent4 8" xfId="952"/>
    <cellStyle name="20 % - Accent4 8 2" xfId="953"/>
    <cellStyle name="20 % - Accent4 8 2 2" xfId="954"/>
    <cellStyle name="20 % - Accent4 8 3" xfId="955"/>
    <cellStyle name="20 % - Accent4 9" xfId="956"/>
    <cellStyle name="20 % - Accent4 9 2" xfId="957"/>
    <cellStyle name="20 % - Accent5 10" xfId="958"/>
    <cellStyle name="20 % - Accent5 2" xfId="959"/>
    <cellStyle name="20 % - Accent5 2 2" xfId="960"/>
    <cellStyle name="20 % - Accent5 2 2 2" xfId="961"/>
    <cellStyle name="20 % - Accent5 2 2 2 2" xfId="962"/>
    <cellStyle name="20 % - Accent5 2 2 2 2 2" xfId="963"/>
    <cellStyle name="20 % - Accent5 2 2 2 2 2 2" xfId="964"/>
    <cellStyle name="20 % - Accent5 2 2 2 2 2 2 2" xfId="965"/>
    <cellStyle name="20 % - Accent5 2 2 2 2 2 3" xfId="966"/>
    <cellStyle name="20 % - Accent5 2 2 2 2 3" xfId="967"/>
    <cellStyle name="20 % - Accent5 2 2 2 2 3 2" xfId="968"/>
    <cellStyle name="20 % - Accent5 2 2 2 2 4" xfId="969"/>
    <cellStyle name="20 % - Accent5 2 2 2 3" xfId="970"/>
    <cellStyle name="20 % - Accent5 2 2 2 3 2" xfId="971"/>
    <cellStyle name="20 % - Accent5 2 2 2 3 2 2" xfId="972"/>
    <cellStyle name="20 % - Accent5 2 2 2 3 2 2 2" xfId="973"/>
    <cellStyle name="20 % - Accent5 2 2 2 3 2 3" xfId="974"/>
    <cellStyle name="20 % - Accent5 2 2 2 3 3" xfId="975"/>
    <cellStyle name="20 % - Accent5 2 2 2 3 3 2" xfId="976"/>
    <cellStyle name="20 % - Accent5 2 2 2 3 4" xfId="977"/>
    <cellStyle name="20 % - Accent5 2 2 2 4" xfId="978"/>
    <cellStyle name="20 % - Accent5 2 2 2 4 2" xfId="979"/>
    <cellStyle name="20 % - Accent5 2 2 2 4 2 2" xfId="980"/>
    <cellStyle name="20 % - Accent5 2 2 2 4 3" xfId="981"/>
    <cellStyle name="20 % - Accent5 2 2 2 5" xfId="982"/>
    <cellStyle name="20 % - Accent5 2 2 2 5 2" xfId="983"/>
    <cellStyle name="20 % - Accent5 2 2 2 6" xfId="984"/>
    <cellStyle name="20 % - Accent5 2 2 3" xfId="985"/>
    <cellStyle name="20 % - Accent5 2 2 3 2" xfId="986"/>
    <cellStyle name="20 % - Accent5 2 2 3 2 2" xfId="987"/>
    <cellStyle name="20 % - Accent5 2 2 3 2 2 2" xfId="988"/>
    <cellStyle name="20 % - Accent5 2 2 3 2 2 2 2" xfId="989"/>
    <cellStyle name="20 % - Accent5 2 2 3 2 2 3" xfId="990"/>
    <cellStyle name="20 % - Accent5 2 2 3 2 3" xfId="991"/>
    <cellStyle name="20 % - Accent5 2 2 3 2 3 2" xfId="992"/>
    <cellStyle name="20 % - Accent5 2 2 3 2 4" xfId="993"/>
    <cellStyle name="20 % - Accent5 2 2 3 3" xfId="994"/>
    <cellStyle name="20 % - Accent5 2 2 3 3 2" xfId="995"/>
    <cellStyle name="20 % - Accent5 2 2 3 3 2 2" xfId="996"/>
    <cellStyle name="20 % - Accent5 2 2 3 3 3" xfId="997"/>
    <cellStyle name="20 % - Accent5 2 2 3 4" xfId="998"/>
    <cellStyle name="20 % - Accent5 2 2 3 4 2" xfId="999"/>
    <cellStyle name="20 % - Accent5 2 2 3 5" xfId="1000"/>
    <cellStyle name="20 % - Accent5 2 2 4" xfId="1001"/>
    <cellStyle name="20 % - Accent5 2 2 4 2" xfId="1002"/>
    <cellStyle name="20 % - Accent5 2 2 4 2 2" xfId="1003"/>
    <cellStyle name="20 % - Accent5 2 2 4 2 2 2" xfId="1004"/>
    <cellStyle name="20 % - Accent5 2 2 4 2 3" xfId="1005"/>
    <cellStyle name="20 % - Accent5 2 2 4 3" xfId="1006"/>
    <cellStyle name="20 % - Accent5 2 2 4 3 2" xfId="1007"/>
    <cellStyle name="20 % - Accent5 2 2 4 4" xfId="1008"/>
    <cellStyle name="20 % - Accent5 2 2 5" xfId="1009"/>
    <cellStyle name="20 % - Accent5 2 2 5 2" xfId="1010"/>
    <cellStyle name="20 % - Accent5 2 2 5 2 2" xfId="1011"/>
    <cellStyle name="20 % - Accent5 2 2 5 3" xfId="1012"/>
    <cellStyle name="20 % - Accent5 2 2 6" xfId="1013"/>
    <cellStyle name="20 % - Accent5 2 2 6 2" xfId="1014"/>
    <cellStyle name="20 % - Accent5 2 2 6 2 2" xfId="1015"/>
    <cellStyle name="20 % - Accent5 2 2 6 3" xfId="1016"/>
    <cellStyle name="20 % - Accent5 2 2 7" xfId="1017"/>
    <cellStyle name="20 % - Accent5 2 2 7 2" xfId="1018"/>
    <cellStyle name="20 % - Accent5 2 2 8" xfId="1019"/>
    <cellStyle name="20 % - Accent5 2 3" xfId="1020"/>
    <cellStyle name="20 % - Accent5 2 3 2" xfId="1021"/>
    <cellStyle name="20 % - Accent5 2 3 2 2" xfId="1022"/>
    <cellStyle name="20 % - Accent5 2 3 2 2 2" xfId="1023"/>
    <cellStyle name="20 % - Accent5 2 3 2 2 2 2" xfId="1024"/>
    <cellStyle name="20 % - Accent5 2 3 2 2 3" xfId="1025"/>
    <cellStyle name="20 % - Accent5 2 3 2 3" xfId="1026"/>
    <cellStyle name="20 % - Accent5 2 3 2 3 2" xfId="1027"/>
    <cellStyle name="20 % - Accent5 2 3 2 4" xfId="1028"/>
    <cellStyle name="20 % - Accent5 2 3 3" xfId="1029"/>
    <cellStyle name="20 % - Accent5 2 3 3 2" xfId="1030"/>
    <cellStyle name="20 % - Accent5 2 3 3 2 2" xfId="1031"/>
    <cellStyle name="20 % - Accent5 2 3 3 2 2 2" xfId="1032"/>
    <cellStyle name="20 % - Accent5 2 3 3 2 3" xfId="1033"/>
    <cellStyle name="20 % - Accent5 2 3 3 3" xfId="1034"/>
    <cellStyle name="20 % - Accent5 2 3 3 3 2" xfId="1035"/>
    <cellStyle name="20 % - Accent5 2 3 3 4" xfId="1036"/>
    <cellStyle name="20 % - Accent5 2 3 4" xfId="1037"/>
    <cellStyle name="20 % - Accent5 2 3 4 2" xfId="1038"/>
    <cellStyle name="20 % - Accent5 2 3 4 2 2" xfId="1039"/>
    <cellStyle name="20 % - Accent5 2 3 4 3" xfId="1040"/>
    <cellStyle name="20 % - Accent5 2 3 5" xfId="1041"/>
    <cellStyle name="20 % - Accent5 2 3 5 2" xfId="1042"/>
    <cellStyle name="20 % - Accent5 2 3 6" xfId="1043"/>
    <cellStyle name="20 % - Accent5 2 4" xfId="1044"/>
    <cellStyle name="20 % - Accent5 2 4 2" xfId="1045"/>
    <cellStyle name="20 % - Accent5 2 4 2 2" xfId="1046"/>
    <cellStyle name="20 % - Accent5 2 4 2 2 2" xfId="1047"/>
    <cellStyle name="20 % - Accent5 2 4 2 2 2 2" xfId="1048"/>
    <cellStyle name="20 % - Accent5 2 4 2 2 3" xfId="1049"/>
    <cellStyle name="20 % - Accent5 2 4 2 3" xfId="1050"/>
    <cellStyle name="20 % - Accent5 2 4 2 3 2" xfId="1051"/>
    <cellStyle name="20 % - Accent5 2 4 2 4" xfId="1052"/>
    <cellStyle name="20 % - Accent5 2 4 3" xfId="1053"/>
    <cellStyle name="20 % - Accent5 2 4 3 2" xfId="1054"/>
    <cellStyle name="20 % - Accent5 2 4 3 2 2" xfId="1055"/>
    <cellStyle name="20 % - Accent5 2 4 3 3" xfId="1056"/>
    <cellStyle name="20 % - Accent5 2 4 4" xfId="1057"/>
    <cellStyle name="20 % - Accent5 2 4 4 2" xfId="1058"/>
    <cellStyle name="20 % - Accent5 2 4 5" xfId="1059"/>
    <cellStyle name="20 % - Accent5 2 5" xfId="1060"/>
    <cellStyle name="20 % - Accent5 2 5 2" xfId="1061"/>
    <cellStyle name="20 % - Accent5 2 5 2 2" xfId="1062"/>
    <cellStyle name="20 % - Accent5 2 5 2 2 2" xfId="1063"/>
    <cellStyle name="20 % - Accent5 2 5 2 3" xfId="1064"/>
    <cellStyle name="20 % - Accent5 2 5 3" xfId="1065"/>
    <cellStyle name="20 % - Accent5 2 5 3 2" xfId="1066"/>
    <cellStyle name="20 % - Accent5 2 5 4" xfId="1067"/>
    <cellStyle name="20 % - Accent5 2 6" xfId="1068"/>
    <cellStyle name="20 % - Accent5 2 6 2" xfId="1069"/>
    <cellStyle name="20 % - Accent5 2 6 2 2" xfId="1070"/>
    <cellStyle name="20 % - Accent5 2 6 3" xfId="1071"/>
    <cellStyle name="20 % - Accent5 2 7" xfId="1072"/>
    <cellStyle name="20 % - Accent5 2 7 2" xfId="1073"/>
    <cellStyle name="20 % - Accent5 2 7 2 2" xfId="1074"/>
    <cellStyle name="20 % - Accent5 2 7 3" xfId="1075"/>
    <cellStyle name="20 % - Accent5 2 8" xfId="1076"/>
    <cellStyle name="20 % - Accent5 2 8 2" xfId="1077"/>
    <cellStyle name="20 % - Accent5 2 9" xfId="1078"/>
    <cellStyle name="20 % - Accent5 3" xfId="1079"/>
    <cellStyle name="20 % - Accent5 3 2" xfId="1080"/>
    <cellStyle name="20 % - Accent5 3 2 2" xfId="1081"/>
    <cellStyle name="20 % - Accent5 3 2 2 2" xfId="1082"/>
    <cellStyle name="20 % - Accent5 3 2 2 2 2" xfId="1083"/>
    <cellStyle name="20 % - Accent5 3 2 2 2 2 2" xfId="1084"/>
    <cellStyle name="20 % - Accent5 3 2 2 2 3" xfId="1085"/>
    <cellStyle name="20 % - Accent5 3 2 2 3" xfId="1086"/>
    <cellStyle name="20 % - Accent5 3 2 2 3 2" xfId="1087"/>
    <cellStyle name="20 % - Accent5 3 2 2 4" xfId="1088"/>
    <cellStyle name="20 % - Accent5 3 2 3" xfId="1089"/>
    <cellStyle name="20 % - Accent5 3 2 3 2" xfId="1090"/>
    <cellStyle name="20 % - Accent5 3 2 3 2 2" xfId="1091"/>
    <cellStyle name="20 % - Accent5 3 2 3 2 2 2" xfId="1092"/>
    <cellStyle name="20 % - Accent5 3 2 3 2 3" xfId="1093"/>
    <cellStyle name="20 % - Accent5 3 2 3 3" xfId="1094"/>
    <cellStyle name="20 % - Accent5 3 2 3 3 2" xfId="1095"/>
    <cellStyle name="20 % - Accent5 3 2 3 4" xfId="1096"/>
    <cellStyle name="20 % - Accent5 3 2 4" xfId="1097"/>
    <cellStyle name="20 % - Accent5 3 2 4 2" xfId="1098"/>
    <cellStyle name="20 % - Accent5 3 2 4 2 2" xfId="1099"/>
    <cellStyle name="20 % - Accent5 3 2 4 3" xfId="1100"/>
    <cellStyle name="20 % - Accent5 3 2 5" xfId="1101"/>
    <cellStyle name="20 % - Accent5 3 2 5 2" xfId="1102"/>
    <cellStyle name="20 % - Accent5 3 2 6" xfId="1103"/>
    <cellStyle name="20 % - Accent5 3 3" xfId="1104"/>
    <cellStyle name="20 % - Accent5 3 3 2" xfId="1105"/>
    <cellStyle name="20 % - Accent5 3 3 2 2" xfId="1106"/>
    <cellStyle name="20 % - Accent5 3 3 2 2 2" xfId="1107"/>
    <cellStyle name="20 % - Accent5 3 3 2 2 2 2" xfId="1108"/>
    <cellStyle name="20 % - Accent5 3 3 2 2 3" xfId="1109"/>
    <cellStyle name="20 % - Accent5 3 3 2 3" xfId="1110"/>
    <cellStyle name="20 % - Accent5 3 3 2 3 2" xfId="1111"/>
    <cellStyle name="20 % - Accent5 3 3 2 4" xfId="1112"/>
    <cellStyle name="20 % - Accent5 3 3 3" xfId="1113"/>
    <cellStyle name="20 % - Accent5 3 3 3 2" xfId="1114"/>
    <cellStyle name="20 % - Accent5 3 3 3 2 2" xfId="1115"/>
    <cellStyle name="20 % - Accent5 3 3 3 3" xfId="1116"/>
    <cellStyle name="20 % - Accent5 3 3 4" xfId="1117"/>
    <cellStyle name="20 % - Accent5 3 3 4 2" xfId="1118"/>
    <cellStyle name="20 % - Accent5 3 3 5" xfId="1119"/>
    <cellStyle name="20 % - Accent5 3 4" xfId="1120"/>
    <cellStyle name="20 % - Accent5 3 4 2" xfId="1121"/>
    <cellStyle name="20 % - Accent5 3 4 2 2" xfId="1122"/>
    <cellStyle name="20 % - Accent5 3 4 2 2 2" xfId="1123"/>
    <cellStyle name="20 % - Accent5 3 4 2 3" xfId="1124"/>
    <cellStyle name="20 % - Accent5 3 4 3" xfId="1125"/>
    <cellStyle name="20 % - Accent5 3 4 3 2" xfId="1126"/>
    <cellStyle name="20 % - Accent5 3 4 4" xfId="1127"/>
    <cellStyle name="20 % - Accent5 3 5" xfId="1128"/>
    <cellStyle name="20 % - Accent5 3 5 2" xfId="1129"/>
    <cellStyle name="20 % - Accent5 3 5 2 2" xfId="1130"/>
    <cellStyle name="20 % - Accent5 3 5 3" xfId="1131"/>
    <cellStyle name="20 % - Accent5 3 6" xfId="1132"/>
    <cellStyle name="20 % - Accent5 3 6 2" xfId="1133"/>
    <cellStyle name="20 % - Accent5 3 6 2 2" xfId="1134"/>
    <cellStyle name="20 % - Accent5 3 6 3" xfId="1135"/>
    <cellStyle name="20 % - Accent5 3 7" xfId="1136"/>
    <cellStyle name="20 % - Accent5 3 7 2" xfId="1137"/>
    <cellStyle name="20 % - Accent5 3 8" xfId="1138"/>
    <cellStyle name="20 % - Accent5 4" xfId="1139"/>
    <cellStyle name="20 % - Accent5 4 2" xfId="1140"/>
    <cellStyle name="20 % - Accent5 4 2 2" xfId="1141"/>
    <cellStyle name="20 % - Accent5 4 2 2 2" xfId="1142"/>
    <cellStyle name="20 % - Accent5 4 2 2 2 2" xfId="1143"/>
    <cellStyle name="20 % - Accent5 4 2 2 3" xfId="1144"/>
    <cellStyle name="20 % - Accent5 4 2 3" xfId="1145"/>
    <cellStyle name="20 % - Accent5 4 2 3 2" xfId="1146"/>
    <cellStyle name="20 % - Accent5 4 2 4" xfId="1147"/>
    <cellStyle name="20 % - Accent5 4 3" xfId="1148"/>
    <cellStyle name="20 % - Accent5 4 3 2" xfId="1149"/>
    <cellStyle name="20 % - Accent5 4 3 2 2" xfId="1150"/>
    <cellStyle name="20 % - Accent5 4 3 2 2 2" xfId="1151"/>
    <cellStyle name="20 % - Accent5 4 3 2 3" xfId="1152"/>
    <cellStyle name="20 % - Accent5 4 3 3" xfId="1153"/>
    <cellStyle name="20 % - Accent5 4 3 3 2" xfId="1154"/>
    <cellStyle name="20 % - Accent5 4 3 4" xfId="1155"/>
    <cellStyle name="20 % - Accent5 4 4" xfId="1156"/>
    <cellStyle name="20 % - Accent5 4 4 2" xfId="1157"/>
    <cellStyle name="20 % - Accent5 4 4 2 2" xfId="1158"/>
    <cellStyle name="20 % - Accent5 4 4 3" xfId="1159"/>
    <cellStyle name="20 % - Accent5 4 5" xfId="1160"/>
    <cellStyle name="20 % - Accent5 4 5 2" xfId="1161"/>
    <cellStyle name="20 % - Accent5 4 6" xfId="1162"/>
    <cellStyle name="20 % - Accent5 5" xfId="1163"/>
    <cellStyle name="20 % - Accent5 5 2" xfId="1164"/>
    <cellStyle name="20 % - Accent5 5 2 2" xfId="1165"/>
    <cellStyle name="20 % - Accent5 5 2 2 2" xfId="1166"/>
    <cellStyle name="20 % - Accent5 5 2 2 2 2" xfId="1167"/>
    <cellStyle name="20 % - Accent5 5 2 2 3" xfId="1168"/>
    <cellStyle name="20 % - Accent5 5 2 3" xfId="1169"/>
    <cellStyle name="20 % - Accent5 5 2 3 2" xfId="1170"/>
    <cellStyle name="20 % - Accent5 5 2 4" xfId="1171"/>
    <cellStyle name="20 % - Accent5 5 3" xfId="1172"/>
    <cellStyle name="20 % - Accent5 5 3 2" xfId="1173"/>
    <cellStyle name="20 % - Accent5 5 3 2 2" xfId="1174"/>
    <cellStyle name="20 % - Accent5 5 3 3" xfId="1175"/>
    <cellStyle name="20 % - Accent5 5 4" xfId="1176"/>
    <cellStyle name="20 % - Accent5 5 4 2" xfId="1177"/>
    <cellStyle name="20 % - Accent5 5 5" xfId="1178"/>
    <cellStyle name="20 % - Accent5 6" xfId="1179"/>
    <cellStyle name="20 % - Accent5 6 2" xfId="1180"/>
    <cellStyle name="20 % - Accent5 6 2 2" xfId="1181"/>
    <cellStyle name="20 % - Accent5 6 2 2 2" xfId="1182"/>
    <cellStyle name="20 % - Accent5 6 2 3" xfId="1183"/>
    <cellStyle name="20 % - Accent5 6 3" xfId="1184"/>
    <cellStyle name="20 % - Accent5 6 3 2" xfId="1185"/>
    <cellStyle name="20 % - Accent5 6 4" xfId="1186"/>
    <cellStyle name="20 % - Accent5 7" xfId="1187"/>
    <cellStyle name="20 % - Accent5 7 2" xfId="1188"/>
    <cellStyle name="20 % - Accent5 7 2 2" xfId="1189"/>
    <cellStyle name="20 % - Accent5 7 3" xfId="1190"/>
    <cellStyle name="20 % - Accent5 8" xfId="1191"/>
    <cellStyle name="20 % - Accent5 8 2" xfId="1192"/>
    <cellStyle name="20 % - Accent5 8 2 2" xfId="1193"/>
    <cellStyle name="20 % - Accent5 8 3" xfId="1194"/>
    <cellStyle name="20 % - Accent5 9" xfId="1195"/>
    <cellStyle name="20 % - Accent5 9 2" xfId="1196"/>
    <cellStyle name="20 % - Accent6 10" xfId="1197"/>
    <cellStyle name="20 % - Accent6 2" xfId="1198"/>
    <cellStyle name="20 % - Accent6 2 2" xfId="1199"/>
    <cellStyle name="20 % - Accent6 2 2 2" xfId="1200"/>
    <cellStyle name="20 % - Accent6 2 2 2 2" xfId="1201"/>
    <cellStyle name="20 % - Accent6 2 2 2 2 2" xfId="1202"/>
    <cellStyle name="20 % - Accent6 2 2 2 2 2 2" xfId="1203"/>
    <cellStyle name="20 % - Accent6 2 2 2 2 2 2 2" xfId="1204"/>
    <cellStyle name="20 % - Accent6 2 2 2 2 2 3" xfId="1205"/>
    <cellStyle name="20 % - Accent6 2 2 2 2 3" xfId="1206"/>
    <cellStyle name="20 % - Accent6 2 2 2 2 3 2" xfId="1207"/>
    <cellStyle name="20 % - Accent6 2 2 2 2 4" xfId="1208"/>
    <cellStyle name="20 % - Accent6 2 2 2 3" xfId="1209"/>
    <cellStyle name="20 % - Accent6 2 2 2 3 2" xfId="1210"/>
    <cellStyle name="20 % - Accent6 2 2 2 3 2 2" xfId="1211"/>
    <cellStyle name="20 % - Accent6 2 2 2 3 2 2 2" xfId="1212"/>
    <cellStyle name="20 % - Accent6 2 2 2 3 2 3" xfId="1213"/>
    <cellStyle name="20 % - Accent6 2 2 2 3 3" xfId="1214"/>
    <cellStyle name="20 % - Accent6 2 2 2 3 3 2" xfId="1215"/>
    <cellStyle name="20 % - Accent6 2 2 2 3 4" xfId="1216"/>
    <cellStyle name="20 % - Accent6 2 2 2 4" xfId="1217"/>
    <cellStyle name="20 % - Accent6 2 2 2 4 2" xfId="1218"/>
    <cellStyle name="20 % - Accent6 2 2 2 4 2 2" xfId="1219"/>
    <cellStyle name="20 % - Accent6 2 2 2 4 3" xfId="1220"/>
    <cellStyle name="20 % - Accent6 2 2 2 5" xfId="1221"/>
    <cellStyle name="20 % - Accent6 2 2 2 5 2" xfId="1222"/>
    <cellStyle name="20 % - Accent6 2 2 2 6" xfId="1223"/>
    <cellStyle name="20 % - Accent6 2 2 3" xfId="1224"/>
    <cellStyle name="20 % - Accent6 2 2 3 2" xfId="1225"/>
    <cellStyle name="20 % - Accent6 2 2 3 2 2" xfId="1226"/>
    <cellStyle name="20 % - Accent6 2 2 3 2 2 2" xfId="1227"/>
    <cellStyle name="20 % - Accent6 2 2 3 2 2 2 2" xfId="1228"/>
    <cellStyle name="20 % - Accent6 2 2 3 2 2 3" xfId="1229"/>
    <cellStyle name="20 % - Accent6 2 2 3 2 3" xfId="1230"/>
    <cellStyle name="20 % - Accent6 2 2 3 2 3 2" xfId="1231"/>
    <cellStyle name="20 % - Accent6 2 2 3 2 4" xfId="1232"/>
    <cellStyle name="20 % - Accent6 2 2 3 3" xfId="1233"/>
    <cellStyle name="20 % - Accent6 2 2 3 3 2" xfId="1234"/>
    <cellStyle name="20 % - Accent6 2 2 3 3 2 2" xfId="1235"/>
    <cellStyle name="20 % - Accent6 2 2 3 3 3" xfId="1236"/>
    <cellStyle name="20 % - Accent6 2 2 3 4" xfId="1237"/>
    <cellStyle name="20 % - Accent6 2 2 3 4 2" xfId="1238"/>
    <cellStyle name="20 % - Accent6 2 2 3 5" xfId="1239"/>
    <cellStyle name="20 % - Accent6 2 2 4" xfId="1240"/>
    <cellStyle name="20 % - Accent6 2 2 4 2" xfId="1241"/>
    <cellStyle name="20 % - Accent6 2 2 4 2 2" xfId="1242"/>
    <cellStyle name="20 % - Accent6 2 2 4 2 2 2" xfId="1243"/>
    <cellStyle name="20 % - Accent6 2 2 4 2 3" xfId="1244"/>
    <cellStyle name="20 % - Accent6 2 2 4 3" xfId="1245"/>
    <cellStyle name="20 % - Accent6 2 2 4 3 2" xfId="1246"/>
    <cellStyle name="20 % - Accent6 2 2 4 4" xfId="1247"/>
    <cellStyle name="20 % - Accent6 2 2 5" xfId="1248"/>
    <cellStyle name="20 % - Accent6 2 2 5 2" xfId="1249"/>
    <cellStyle name="20 % - Accent6 2 2 5 2 2" xfId="1250"/>
    <cellStyle name="20 % - Accent6 2 2 5 3" xfId="1251"/>
    <cellStyle name="20 % - Accent6 2 2 6" xfId="1252"/>
    <cellStyle name="20 % - Accent6 2 2 6 2" xfId="1253"/>
    <cellStyle name="20 % - Accent6 2 2 6 2 2" xfId="1254"/>
    <cellStyle name="20 % - Accent6 2 2 6 3" xfId="1255"/>
    <cellStyle name="20 % - Accent6 2 2 7" xfId="1256"/>
    <cellStyle name="20 % - Accent6 2 2 7 2" xfId="1257"/>
    <cellStyle name="20 % - Accent6 2 2 8" xfId="1258"/>
    <cellStyle name="20 % - Accent6 2 3" xfId="1259"/>
    <cellStyle name="20 % - Accent6 2 3 2" xfId="1260"/>
    <cellStyle name="20 % - Accent6 2 3 2 2" xfId="1261"/>
    <cellStyle name="20 % - Accent6 2 3 2 2 2" xfId="1262"/>
    <cellStyle name="20 % - Accent6 2 3 2 2 2 2" xfId="1263"/>
    <cellStyle name="20 % - Accent6 2 3 2 2 3" xfId="1264"/>
    <cellStyle name="20 % - Accent6 2 3 2 3" xfId="1265"/>
    <cellStyle name="20 % - Accent6 2 3 2 3 2" xfId="1266"/>
    <cellStyle name="20 % - Accent6 2 3 2 4" xfId="1267"/>
    <cellStyle name="20 % - Accent6 2 3 3" xfId="1268"/>
    <cellStyle name="20 % - Accent6 2 3 3 2" xfId="1269"/>
    <cellStyle name="20 % - Accent6 2 3 3 2 2" xfId="1270"/>
    <cellStyle name="20 % - Accent6 2 3 3 2 2 2" xfId="1271"/>
    <cellStyle name="20 % - Accent6 2 3 3 2 3" xfId="1272"/>
    <cellStyle name="20 % - Accent6 2 3 3 3" xfId="1273"/>
    <cellStyle name="20 % - Accent6 2 3 3 3 2" xfId="1274"/>
    <cellStyle name="20 % - Accent6 2 3 3 4" xfId="1275"/>
    <cellStyle name="20 % - Accent6 2 3 4" xfId="1276"/>
    <cellStyle name="20 % - Accent6 2 3 4 2" xfId="1277"/>
    <cellStyle name="20 % - Accent6 2 3 4 2 2" xfId="1278"/>
    <cellStyle name="20 % - Accent6 2 3 4 3" xfId="1279"/>
    <cellStyle name="20 % - Accent6 2 3 5" xfId="1280"/>
    <cellStyle name="20 % - Accent6 2 3 5 2" xfId="1281"/>
    <cellStyle name="20 % - Accent6 2 3 6" xfId="1282"/>
    <cellStyle name="20 % - Accent6 2 4" xfId="1283"/>
    <cellStyle name="20 % - Accent6 2 4 2" xfId="1284"/>
    <cellStyle name="20 % - Accent6 2 4 2 2" xfId="1285"/>
    <cellStyle name="20 % - Accent6 2 4 2 2 2" xfId="1286"/>
    <cellStyle name="20 % - Accent6 2 4 2 2 2 2" xfId="1287"/>
    <cellStyle name="20 % - Accent6 2 4 2 2 3" xfId="1288"/>
    <cellStyle name="20 % - Accent6 2 4 2 3" xfId="1289"/>
    <cellStyle name="20 % - Accent6 2 4 2 3 2" xfId="1290"/>
    <cellStyle name="20 % - Accent6 2 4 2 4" xfId="1291"/>
    <cellStyle name="20 % - Accent6 2 4 3" xfId="1292"/>
    <cellStyle name="20 % - Accent6 2 4 3 2" xfId="1293"/>
    <cellStyle name="20 % - Accent6 2 4 3 2 2" xfId="1294"/>
    <cellStyle name="20 % - Accent6 2 4 3 3" xfId="1295"/>
    <cellStyle name="20 % - Accent6 2 4 4" xfId="1296"/>
    <cellStyle name="20 % - Accent6 2 4 4 2" xfId="1297"/>
    <cellStyle name="20 % - Accent6 2 4 5" xfId="1298"/>
    <cellStyle name="20 % - Accent6 2 5" xfId="1299"/>
    <cellStyle name="20 % - Accent6 2 5 2" xfId="1300"/>
    <cellStyle name="20 % - Accent6 2 5 2 2" xfId="1301"/>
    <cellStyle name="20 % - Accent6 2 5 2 2 2" xfId="1302"/>
    <cellStyle name="20 % - Accent6 2 5 2 3" xfId="1303"/>
    <cellStyle name="20 % - Accent6 2 5 3" xfId="1304"/>
    <cellStyle name="20 % - Accent6 2 5 3 2" xfId="1305"/>
    <cellStyle name="20 % - Accent6 2 5 4" xfId="1306"/>
    <cellStyle name="20 % - Accent6 2 6" xfId="1307"/>
    <cellStyle name="20 % - Accent6 2 6 2" xfId="1308"/>
    <cellStyle name="20 % - Accent6 2 6 2 2" xfId="1309"/>
    <cellStyle name="20 % - Accent6 2 6 3" xfId="1310"/>
    <cellStyle name="20 % - Accent6 2 7" xfId="1311"/>
    <cellStyle name="20 % - Accent6 2 7 2" xfId="1312"/>
    <cellStyle name="20 % - Accent6 2 7 2 2" xfId="1313"/>
    <cellStyle name="20 % - Accent6 2 7 3" xfId="1314"/>
    <cellStyle name="20 % - Accent6 2 8" xfId="1315"/>
    <cellStyle name="20 % - Accent6 2 8 2" xfId="1316"/>
    <cellStyle name="20 % - Accent6 2 9" xfId="1317"/>
    <cellStyle name="20 % - Accent6 3" xfId="1318"/>
    <cellStyle name="20 % - Accent6 3 2" xfId="1319"/>
    <cellStyle name="20 % - Accent6 3 2 2" xfId="1320"/>
    <cellStyle name="20 % - Accent6 3 2 2 2" xfId="1321"/>
    <cellStyle name="20 % - Accent6 3 2 2 2 2" xfId="1322"/>
    <cellStyle name="20 % - Accent6 3 2 2 2 2 2" xfId="1323"/>
    <cellStyle name="20 % - Accent6 3 2 2 2 3" xfId="1324"/>
    <cellStyle name="20 % - Accent6 3 2 2 3" xfId="1325"/>
    <cellStyle name="20 % - Accent6 3 2 2 3 2" xfId="1326"/>
    <cellStyle name="20 % - Accent6 3 2 2 4" xfId="1327"/>
    <cellStyle name="20 % - Accent6 3 2 3" xfId="1328"/>
    <cellStyle name="20 % - Accent6 3 2 3 2" xfId="1329"/>
    <cellStyle name="20 % - Accent6 3 2 3 2 2" xfId="1330"/>
    <cellStyle name="20 % - Accent6 3 2 3 2 2 2" xfId="1331"/>
    <cellStyle name="20 % - Accent6 3 2 3 2 3" xfId="1332"/>
    <cellStyle name="20 % - Accent6 3 2 3 3" xfId="1333"/>
    <cellStyle name="20 % - Accent6 3 2 3 3 2" xfId="1334"/>
    <cellStyle name="20 % - Accent6 3 2 3 4" xfId="1335"/>
    <cellStyle name="20 % - Accent6 3 2 4" xfId="1336"/>
    <cellStyle name="20 % - Accent6 3 2 4 2" xfId="1337"/>
    <cellStyle name="20 % - Accent6 3 2 4 2 2" xfId="1338"/>
    <cellStyle name="20 % - Accent6 3 2 4 3" xfId="1339"/>
    <cellStyle name="20 % - Accent6 3 2 5" xfId="1340"/>
    <cellStyle name="20 % - Accent6 3 2 5 2" xfId="1341"/>
    <cellStyle name="20 % - Accent6 3 2 6" xfId="1342"/>
    <cellStyle name="20 % - Accent6 3 3" xfId="1343"/>
    <cellStyle name="20 % - Accent6 3 3 2" xfId="1344"/>
    <cellStyle name="20 % - Accent6 3 3 2 2" xfId="1345"/>
    <cellStyle name="20 % - Accent6 3 3 2 2 2" xfId="1346"/>
    <cellStyle name="20 % - Accent6 3 3 2 2 2 2" xfId="1347"/>
    <cellStyle name="20 % - Accent6 3 3 2 2 3" xfId="1348"/>
    <cellStyle name="20 % - Accent6 3 3 2 3" xfId="1349"/>
    <cellStyle name="20 % - Accent6 3 3 2 3 2" xfId="1350"/>
    <cellStyle name="20 % - Accent6 3 3 2 4" xfId="1351"/>
    <cellStyle name="20 % - Accent6 3 3 3" xfId="1352"/>
    <cellStyle name="20 % - Accent6 3 3 3 2" xfId="1353"/>
    <cellStyle name="20 % - Accent6 3 3 3 2 2" xfId="1354"/>
    <cellStyle name="20 % - Accent6 3 3 3 3" xfId="1355"/>
    <cellStyle name="20 % - Accent6 3 3 4" xfId="1356"/>
    <cellStyle name="20 % - Accent6 3 3 4 2" xfId="1357"/>
    <cellStyle name="20 % - Accent6 3 3 5" xfId="1358"/>
    <cellStyle name="20 % - Accent6 3 4" xfId="1359"/>
    <cellStyle name="20 % - Accent6 3 4 2" xfId="1360"/>
    <cellStyle name="20 % - Accent6 3 4 2 2" xfId="1361"/>
    <cellStyle name="20 % - Accent6 3 4 2 2 2" xfId="1362"/>
    <cellStyle name="20 % - Accent6 3 4 2 3" xfId="1363"/>
    <cellStyle name="20 % - Accent6 3 4 3" xfId="1364"/>
    <cellStyle name="20 % - Accent6 3 4 3 2" xfId="1365"/>
    <cellStyle name="20 % - Accent6 3 4 4" xfId="1366"/>
    <cellStyle name="20 % - Accent6 3 5" xfId="1367"/>
    <cellStyle name="20 % - Accent6 3 5 2" xfId="1368"/>
    <cellStyle name="20 % - Accent6 3 5 2 2" xfId="1369"/>
    <cellStyle name="20 % - Accent6 3 5 3" xfId="1370"/>
    <cellStyle name="20 % - Accent6 3 6" xfId="1371"/>
    <cellStyle name="20 % - Accent6 3 6 2" xfId="1372"/>
    <cellStyle name="20 % - Accent6 3 6 2 2" xfId="1373"/>
    <cellStyle name="20 % - Accent6 3 6 3" xfId="1374"/>
    <cellStyle name="20 % - Accent6 3 7" xfId="1375"/>
    <cellStyle name="20 % - Accent6 3 7 2" xfId="1376"/>
    <cellStyle name="20 % - Accent6 3 8" xfId="1377"/>
    <cellStyle name="20 % - Accent6 4" xfId="1378"/>
    <cellStyle name="20 % - Accent6 4 2" xfId="1379"/>
    <cellStyle name="20 % - Accent6 4 2 2" xfId="1380"/>
    <cellStyle name="20 % - Accent6 4 2 2 2" xfId="1381"/>
    <cellStyle name="20 % - Accent6 4 2 2 2 2" xfId="1382"/>
    <cellStyle name="20 % - Accent6 4 2 2 3" xfId="1383"/>
    <cellStyle name="20 % - Accent6 4 2 3" xfId="1384"/>
    <cellStyle name="20 % - Accent6 4 2 3 2" xfId="1385"/>
    <cellStyle name="20 % - Accent6 4 2 4" xfId="1386"/>
    <cellStyle name="20 % - Accent6 4 3" xfId="1387"/>
    <cellStyle name="20 % - Accent6 4 3 2" xfId="1388"/>
    <cellStyle name="20 % - Accent6 4 3 2 2" xfId="1389"/>
    <cellStyle name="20 % - Accent6 4 3 2 2 2" xfId="1390"/>
    <cellStyle name="20 % - Accent6 4 3 2 3" xfId="1391"/>
    <cellStyle name="20 % - Accent6 4 3 3" xfId="1392"/>
    <cellStyle name="20 % - Accent6 4 3 3 2" xfId="1393"/>
    <cellStyle name="20 % - Accent6 4 3 4" xfId="1394"/>
    <cellStyle name="20 % - Accent6 4 4" xfId="1395"/>
    <cellStyle name="20 % - Accent6 4 4 2" xfId="1396"/>
    <cellStyle name="20 % - Accent6 4 4 2 2" xfId="1397"/>
    <cellStyle name="20 % - Accent6 4 4 3" xfId="1398"/>
    <cellStyle name="20 % - Accent6 4 5" xfId="1399"/>
    <cellStyle name="20 % - Accent6 4 5 2" xfId="1400"/>
    <cellStyle name="20 % - Accent6 4 6" xfId="1401"/>
    <cellStyle name="20 % - Accent6 5" xfId="1402"/>
    <cellStyle name="20 % - Accent6 5 2" xfId="1403"/>
    <cellStyle name="20 % - Accent6 5 2 2" xfId="1404"/>
    <cellStyle name="20 % - Accent6 5 2 2 2" xfId="1405"/>
    <cellStyle name="20 % - Accent6 5 2 2 2 2" xfId="1406"/>
    <cellStyle name="20 % - Accent6 5 2 2 3" xfId="1407"/>
    <cellStyle name="20 % - Accent6 5 2 3" xfId="1408"/>
    <cellStyle name="20 % - Accent6 5 2 3 2" xfId="1409"/>
    <cellStyle name="20 % - Accent6 5 2 4" xfId="1410"/>
    <cellStyle name="20 % - Accent6 5 3" xfId="1411"/>
    <cellStyle name="20 % - Accent6 5 3 2" xfId="1412"/>
    <cellStyle name="20 % - Accent6 5 3 2 2" xfId="1413"/>
    <cellStyle name="20 % - Accent6 5 3 3" xfId="1414"/>
    <cellStyle name="20 % - Accent6 5 4" xfId="1415"/>
    <cellStyle name="20 % - Accent6 5 4 2" xfId="1416"/>
    <cellStyle name="20 % - Accent6 5 5" xfId="1417"/>
    <cellStyle name="20 % - Accent6 6" xfId="1418"/>
    <cellStyle name="20 % - Accent6 6 2" xfId="1419"/>
    <cellStyle name="20 % - Accent6 6 2 2" xfId="1420"/>
    <cellStyle name="20 % - Accent6 6 2 2 2" xfId="1421"/>
    <cellStyle name="20 % - Accent6 6 2 3" xfId="1422"/>
    <cellStyle name="20 % - Accent6 6 3" xfId="1423"/>
    <cellStyle name="20 % - Accent6 6 3 2" xfId="1424"/>
    <cellStyle name="20 % - Accent6 6 4" xfId="1425"/>
    <cellStyle name="20 % - Accent6 7" xfId="1426"/>
    <cellStyle name="20 % - Accent6 7 2" xfId="1427"/>
    <cellStyle name="20 % - Accent6 7 2 2" xfId="1428"/>
    <cellStyle name="20 % - Accent6 7 3" xfId="1429"/>
    <cellStyle name="20 % - Accent6 8" xfId="1430"/>
    <cellStyle name="20 % - Accent6 8 2" xfId="1431"/>
    <cellStyle name="20 % - Accent6 8 2 2" xfId="1432"/>
    <cellStyle name="20 % - Accent6 8 3" xfId="1433"/>
    <cellStyle name="20 % - Accent6 9" xfId="1434"/>
    <cellStyle name="20 % - Accent6 9 2" xfId="1435"/>
    <cellStyle name="40 % - Accent1 10" xfId="1436"/>
    <cellStyle name="40 % - Accent1 2" xfId="1437"/>
    <cellStyle name="40 % - Accent1 2 2" xfId="1438"/>
    <cellStyle name="40 % - Accent1 2 2 2" xfId="1439"/>
    <cellStyle name="40 % - Accent1 2 2 2 2" xfId="1440"/>
    <cellStyle name="40 % - Accent1 2 2 2 2 2" xfId="1441"/>
    <cellStyle name="40 % - Accent1 2 2 2 2 2 2" xfId="1442"/>
    <cellStyle name="40 % - Accent1 2 2 2 2 2 2 2" xfId="1443"/>
    <cellStyle name="40 % - Accent1 2 2 2 2 2 3" xfId="1444"/>
    <cellStyle name="40 % - Accent1 2 2 2 2 3" xfId="1445"/>
    <cellStyle name="40 % - Accent1 2 2 2 2 3 2" xfId="1446"/>
    <cellStyle name="40 % - Accent1 2 2 2 2 4" xfId="1447"/>
    <cellStyle name="40 % - Accent1 2 2 2 3" xfId="1448"/>
    <cellStyle name="40 % - Accent1 2 2 2 3 2" xfId="1449"/>
    <cellStyle name="40 % - Accent1 2 2 2 3 2 2" xfId="1450"/>
    <cellStyle name="40 % - Accent1 2 2 2 3 2 2 2" xfId="1451"/>
    <cellStyle name="40 % - Accent1 2 2 2 3 2 3" xfId="1452"/>
    <cellStyle name="40 % - Accent1 2 2 2 3 3" xfId="1453"/>
    <cellStyle name="40 % - Accent1 2 2 2 3 3 2" xfId="1454"/>
    <cellStyle name="40 % - Accent1 2 2 2 3 4" xfId="1455"/>
    <cellStyle name="40 % - Accent1 2 2 2 4" xfId="1456"/>
    <cellStyle name="40 % - Accent1 2 2 2 4 2" xfId="1457"/>
    <cellStyle name="40 % - Accent1 2 2 2 4 2 2" xfId="1458"/>
    <cellStyle name="40 % - Accent1 2 2 2 4 3" xfId="1459"/>
    <cellStyle name="40 % - Accent1 2 2 2 5" xfId="1460"/>
    <cellStyle name="40 % - Accent1 2 2 2 5 2" xfId="1461"/>
    <cellStyle name="40 % - Accent1 2 2 2 6" xfId="1462"/>
    <cellStyle name="40 % - Accent1 2 2 3" xfId="1463"/>
    <cellStyle name="40 % - Accent1 2 2 3 2" xfId="1464"/>
    <cellStyle name="40 % - Accent1 2 2 3 2 2" xfId="1465"/>
    <cellStyle name="40 % - Accent1 2 2 3 2 2 2" xfId="1466"/>
    <cellStyle name="40 % - Accent1 2 2 3 2 2 2 2" xfId="1467"/>
    <cellStyle name="40 % - Accent1 2 2 3 2 2 3" xfId="1468"/>
    <cellStyle name="40 % - Accent1 2 2 3 2 3" xfId="1469"/>
    <cellStyle name="40 % - Accent1 2 2 3 2 3 2" xfId="1470"/>
    <cellStyle name="40 % - Accent1 2 2 3 2 4" xfId="1471"/>
    <cellStyle name="40 % - Accent1 2 2 3 3" xfId="1472"/>
    <cellStyle name="40 % - Accent1 2 2 3 3 2" xfId="1473"/>
    <cellStyle name="40 % - Accent1 2 2 3 3 2 2" xfId="1474"/>
    <cellStyle name="40 % - Accent1 2 2 3 3 3" xfId="1475"/>
    <cellStyle name="40 % - Accent1 2 2 3 4" xfId="1476"/>
    <cellStyle name="40 % - Accent1 2 2 3 4 2" xfId="1477"/>
    <cellStyle name="40 % - Accent1 2 2 3 5" xfId="1478"/>
    <cellStyle name="40 % - Accent1 2 2 4" xfId="1479"/>
    <cellStyle name="40 % - Accent1 2 2 4 2" xfId="1480"/>
    <cellStyle name="40 % - Accent1 2 2 4 2 2" xfId="1481"/>
    <cellStyle name="40 % - Accent1 2 2 4 2 2 2" xfId="1482"/>
    <cellStyle name="40 % - Accent1 2 2 4 2 3" xfId="1483"/>
    <cellStyle name="40 % - Accent1 2 2 4 3" xfId="1484"/>
    <cellStyle name="40 % - Accent1 2 2 4 3 2" xfId="1485"/>
    <cellStyle name="40 % - Accent1 2 2 4 4" xfId="1486"/>
    <cellStyle name="40 % - Accent1 2 2 5" xfId="1487"/>
    <cellStyle name="40 % - Accent1 2 2 5 2" xfId="1488"/>
    <cellStyle name="40 % - Accent1 2 2 5 2 2" xfId="1489"/>
    <cellStyle name="40 % - Accent1 2 2 5 3" xfId="1490"/>
    <cellStyle name="40 % - Accent1 2 2 6" xfId="1491"/>
    <cellStyle name="40 % - Accent1 2 2 6 2" xfId="1492"/>
    <cellStyle name="40 % - Accent1 2 2 6 2 2" xfId="1493"/>
    <cellStyle name="40 % - Accent1 2 2 6 3" xfId="1494"/>
    <cellStyle name="40 % - Accent1 2 2 7" xfId="1495"/>
    <cellStyle name="40 % - Accent1 2 2 7 2" xfId="1496"/>
    <cellStyle name="40 % - Accent1 2 2 8" xfId="1497"/>
    <cellStyle name="40 % - Accent1 2 3" xfId="1498"/>
    <cellStyle name="40 % - Accent1 2 3 2" xfId="1499"/>
    <cellStyle name="40 % - Accent1 2 3 2 2" xfId="1500"/>
    <cellStyle name="40 % - Accent1 2 3 2 2 2" xfId="1501"/>
    <cellStyle name="40 % - Accent1 2 3 2 2 2 2" xfId="1502"/>
    <cellStyle name="40 % - Accent1 2 3 2 2 3" xfId="1503"/>
    <cellStyle name="40 % - Accent1 2 3 2 3" xfId="1504"/>
    <cellStyle name="40 % - Accent1 2 3 2 3 2" xfId="1505"/>
    <cellStyle name="40 % - Accent1 2 3 2 4" xfId="1506"/>
    <cellStyle name="40 % - Accent1 2 3 3" xfId="1507"/>
    <cellStyle name="40 % - Accent1 2 3 3 2" xfId="1508"/>
    <cellStyle name="40 % - Accent1 2 3 3 2 2" xfId="1509"/>
    <cellStyle name="40 % - Accent1 2 3 3 2 2 2" xfId="1510"/>
    <cellStyle name="40 % - Accent1 2 3 3 2 3" xfId="1511"/>
    <cellStyle name="40 % - Accent1 2 3 3 3" xfId="1512"/>
    <cellStyle name="40 % - Accent1 2 3 3 3 2" xfId="1513"/>
    <cellStyle name="40 % - Accent1 2 3 3 4" xfId="1514"/>
    <cellStyle name="40 % - Accent1 2 3 4" xfId="1515"/>
    <cellStyle name="40 % - Accent1 2 3 4 2" xfId="1516"/>
    <cellStyle name="40 % - Accent1 2 3 4 2 2" xfId="1517"/>
    <cellStyle name="40 % - Accent1 2 3 4 3" xfId="1518"/>
    <cellStyle name="40 % - Accent1 2 3 5" xfId="1519"/>
    <cellStyle name="40 % - Accent1 2 3 5 2" xfId="1520"/>
    <cellStyle name="40 % - Accent1 2 3 6" xfId="1521"/>
    <cellStyle name="40 % - Accent1 2 4" xfId="1522"/>
    <cellStyle name="40 % - Accent1 2 4 2" xfId="1523"/>
    <cellStyle name="40 % - Accent1 2 4 2 2" xfId="1524"/>
    <cellStyle name="40 % - Accent1 2 4 2 2 2" xfId="1525"/>
    <cellStyle name="40 % - Accent1 2 4 2 2 2 2" xfId="1526"/>
    <cellStyle name="40 % - Accent1 2 4 2 2 3" xfId="1527"/>
    <cellStyle name="40 % - Accent1 2 4 2 3" xfId="1528"/>
    <cellStyle name="40 % - Accent1 2 4 2 3 2" xfId="1529"/>
    <cellStyle name="40 % - Accent1 2 4 2 4" xfId="1530"/>
    <cellStyle name="40 % - Accent1 2 4 3" xfId="1531"/>
    <cellStyle name="40 % - Accent1 2 4 3 2" xfId="1532"/>
    <cellStyle name="40 % - Accent1 2 4 3 2 2" xfId="1533"/>
    <cellStyle name="40 % - Accent1 2 4 3 3" xfId="1534"/>
    <cellStyle name="40 % - Accent1 2 4 4" xfId="1535"/>
    <cellStyle name="40 % - Accent1 2 4 4 2" xfId="1536"/>
    <cellStyle name="40 % - Accent1 2 4 5" xfId="1537"/>
    <cellStyle name="40 % - Accent1 2 5" xfId="1538"/>
    <cellStyle name="40 % - Accent1 2 5 2" xfId="1539"/>
    <cellStyle name="40 % - Accent1 2 5 2 2" xfId="1540"/>
    <cellStyle name="40 % - Accent1 2 5 2 2 2" xfId="1541"/>
    <cellStyle name="40 % - Accent1 2 5 2 3" xfId="1542"/>
    <cellStyle name="40 % - Accent1 2 5 3" xfId="1543"/>
    <cellStyle name="40 % - Accent1 2 5 3 2" xfId="1544"/>
    <cellStyle name="40 % - Accent1 2 5 4" xfId="1545"/>
    <cellStyle name="40 % - Accent1 2 6" xfId="1546"/>
    <cellStyle name="40 % - Accent1 2 6 2" xfId="1547"/>
    <cellStyle name="40 % - Accent1 2 6 2 2" xfId="1548"/>
    <cellStyle name="40 % - Accent1 2 6 3" xfId="1549"/>
    <cellStyle name="40 % - Accent1 2 7" xfId="1550"/>
    <cellStyle name="40 % - Accent1 2 7 2" xfId="1551"/>
    <cellStyle name="40 % - Accent1 2 7 2 2" xfId="1552"/>
    <cellStyle name="40 % - Accent1 2 7 3" xfId="1553"/>
    <cellStyle name="40 % - Accent1 2 8" xfId="1554"/>
    <cellStyle name="40 % - Accent1 2 8 2" xfId="1555"/>
    <cellStyle name="40 % - Accent1 2 9" xfId="1556"/>
    <cellStyle name="40 % - Accent1 3" xfId="1557"/>
    <cellStyle name="40 % - Accent1 3 2" xfId="1558"/>
    <cellStyle name="40 % - Accent1 3 2 2" xfId="1559"/>
    <cellStyle name="40 % - Accent1 3 2 2 2" xfId="1560"/>
    <cellStyle name="40 % - Accent1 3 2 2 2 2" xfId="1561"/>
    <cellStyle name="40 % - Accent1 3 2 2 2 2 2" xfId="1562"/>
    <cellStyle name="40 % - Accent1 3 2 2 2 3" xfId="1563"/>
    <cellStyle name="40 % - Accent1 3 2 2 3" xfId="1564"/>
    <cellStyle name="40 % - Accent1 3 2 2 3 2" xfId="1565"/>
    <cellStyle name="40 % - Accent1 3 2 2 4" xfId="1566"/>
    <cellStyle name="40 % - Accent1 3 2 3" xfId="1567"/>
    <cellStyle name="40 % - Accent1 3 2 3 2" xfId="1568"/>
    <cellStyle name="40 % - Accent1 3 2 3 2 2" xfId="1569"/>
    <cellStyle name="40 % - Accent1 3 2 3 2 2 2" xfId="1570"/>
    <cellStyle name="40 % - Accent1 3 2 3 2 3" xfId="1571"/>
    <cellStyle name="40 % - Accent1 3 2 3 3" xfId="1572"/>
    <cellStyle name="40 % - Accent1 3 2 3 3 2" xfId="1573"/>
    <cellStyle name="40 % - Accent1 3 2 3 4" xfId="1574"/>
    <cellStyle name="40 % - Accent1 3 2 4" xfId="1575"/>
    <cellStyle name="40 % - Accent1 3 2 4 2" xfId="1576"/>
    <cellStyle name="40 % - Accent1 3 2 4 2 2" xfId="1577"/>
    <cellStyle name="40 % - Accent1 3 2 4 3" xfId="1578"/>
    <cellStyle name="40 % - Accent1 3 2 5" xfId="1579"/>
    <cellStyle name="40 % - Accent1 3 2 5 2" xfId="1580"/>
    <cellStyle name="40 % - Accent1 3 2 6" xfId="1581"/>
    <cellStyle name="40 % - Accent1 3 3" xfId="1582"/>
    <cellStyle name="40 % - Accent1 3 3 2" xfId="1583"/>
    <cellStyle name="40 % - Accent1 3 3 2 2" xfId="1584"/>
    <cellStyle name="40 % - Accent1 3 3 2 2 2" xfId="1585"/>
    <cellStyle name="40 % - Accent1 3 3 2 2 2 2" xfId="1586"/>
    <cellStyle name="40 % - Accent1 3 3 2 2 3" xfId="1587"/>
    <cellStyle name="40 % - Accent1 3 3 2 3" xfId="1588"/>
    <cellStyle name="40 % - Accent1 3 3 2 3 2" xfId="1589"/>
    <cellStyle name="40 % - Accent1 3 3 2 4" xfId="1590"/>
    <cellStyle name="40 % - Accent1 3 3 3" xfId="1591"/>
    <cellStyle name="40 % - Accent1 3 3 3 2" xfId="1592"/>
    <cellStyle name="40 % - Accent1 3 3 3 2 2" xfId="1593"/>
    <cellStyle name="40 % - Accent1 3 3 3 3" xfId="1594"/>
    <cellStyle name="40 % - Accent1 3 3 4" xfId="1595"/>
    <cellStyle name="40 % - Accent1 3 3 4 2" xfId="1596"/>
    <cellStyle name="40 % - Accent1 3 3 5" xfId="1597"/>
    <cellStyle name="40 % - Accent1 3 4" xfId="1598"/>
    <cellStyle name="40 % - Accent1 3 4 2" xfId="1599"/>
    <cellStyle name="40 % - Accent1 3 4 2 2" xfId="1600"/>
    <cellStyle name="40 % - Accent1 3 4 2 2 2" xfId="1601"/>
    <cellStyle name="40 % - Accent1 3 4 2 3" xfId="1602"/>
    <cellStyle name="40 % - Accent1 3 4 3" xfId="1603"/>
    <cellStyle name="40 % - Accent1 3 4 3 2" xfId="1604"/>
    <cellStyle name="40 % - Accent1 3 4 4" xfId="1605"/>
    <cellStyle name="40 % - Accent1 3 5" xfId="1606"/>
    <cellStyle name="40 % - Accent1 3 5 2" xfId="1607"/>
    <cellStyle name="40 % - Accent1 3 5 2 2" xfId="1608"/>
    <cellStyle name="40 % - Accent1 3 5 3" xfId="1609"/>
    <cellStyle name="40 % - Accent1 3 6" xfId="1610"/>
    <cellStyle name="40 % - Accent1 3 6 2" xfId="1611"/>
    <cellStyle name="40 % - Accent1 3 6 2 2" xfId="1612"/>
    <cellStyle name="40 % - Accent1 3 6 3" xfId="1613"/>
    <cellStyle name="40 % - Accent1 3 7" xfId="1614"/>
    <cellStyle name="40 % - Accent1 3 7 2" xfId="1615"/>
    <cellStyle name="40 % - Accent1 3 8" xfId="1616"/>
    <cellStyle name="40 % - Accent1 4" xfId="1617"/>
    <cellStyle name="40 % - Accent1 4 2" xfId="1618"/>
    <cellStyle name="40 % - Accent1 4 2 2" xfId="1619"/>
    <cellStyle name="40 % - Accent1 4 2 2 2" xfId="1620"/>
    <cellStyle name="40 % - Accent1 4 2 2 2 2" xfId="1621"/>
    <cellStyle name="40 % - Accent1 4 2 2 3" xfId="1622"/>
    <cellStyle name="40 % - Accent1 4 2 3" xfId="1623"/>
    <cellStyle name="40 % - Accent1 4 2 3 2" xfId="1624"/>
    <cellStyle name="40 % - Accent1 4 2 4" xfId="1625"/>
    <cellStyle name="40 % - Accent1 4 3" xfId="1626"/>
    <cellStyle name="40 % - Accent1 4 3 2" xfId="1627"/>
    <cellStyle name="40 % - Accent1 4 3 2 2" xfId="1628"/>
    <cellStyle name="40 % - Accent1 4 3 2 2 2" xfId="1629"/>
    <cellStyle name="40 % - Accent1 4 3 2 3" xfId="1630"/>
    <cellStyle name="40 % - Accent1 4 3 3" xfId="1631"/>
    <cellStyle name="40 % - Accent1 4 3 3 2" xfId="1632"/>
    <cellStyle name="40 % - Accent1 4 3 4" xfId="1633"/>
    <cellStyle name="40 % - Accent1 4 4" xfId="1634"/>
    <cellStyle name="40 % - Accent1 4 4 2" xfId="1635"/>
    <cellStyle name="40 % - Accent1 4 4 2 2" xfId="1636"/>
    <cellStyle name="40 % - Accent1 4 4 3" xfId="1637"/>
    <cellStyle name="40 % - Accent1 4 5" xfId="1638"/>
    <cellStyle name="40 % - Accent1 4 5 2" xfId="1639"/>
    <cellStyle name="40 % - Accent1 4 6" xfId="1640"/>
    <cellStyle name="40 % - Accent1 5" xfId="1641"/>
    <cellStyle name="40 % - Accent1 5 2" xfId="1642"/>
    <cellStyle name="40 % - Accent1 5 2 2" xfId="1643"/>
    <cellStyle name="40 % - Accent1 5 2 2 2" xfId="1644"/>
    <cellStyle name="40 % - Accent1 5 2 2 2 2" xfId="1645"/>
    <cellStyle name="40 % - Accent1 5 2 2 3" xfId="1646"/>
    <cellStyle name="40 % - Accent1 5 2 3" xfId="1647"/>
    <cellStyle name="40 % - Accent1 5 2 3 2" xfId="1648"/>
    <cellStyle name="40 % - Accent1 5 2 4" xfId="1649"/>
    <cellStyle name="40 % - Accent1 5 3" xfId="1650"/>
    <cellStyle name="40 % - Accent1 5 3 2" xfId="1651"/>
    <cellStyle name="40 % - Accent1 5 3 2 2" xfId="1652"/>
    <cellStyle name="40 % - Accent1 5 3 3" xfId="1653"/>
    <cellStyle name="40 % - Accent1 5 4" xfId="1654"/>
    <cellStyle name="40 % - Accent1 5 4 2" xfId="1655"/>
    <cellStyle name="40 % - Accent1 5 5" xfId="1656"/>
    <cellStyle name="40 % - Accent1 6" xfId="1657"/>
    <cellStyle name="40 % - Accent1 6 2" xfId="1658"/>
    <cellStyle name="40 % - Accent1 6 2 2" xfId="1659"/>
    <cellStyle name="40 % - Accent1 6 2 2 2" xfId="1660"/>
    <cellStyle name="40 % - Accent1 6 2 3" xfId="1661"/>
    <cellStyle name="40 % - Accent1 6 3" xfId="1662"/>
    <cellStyle name="40 % - Accent1 6 3 2" xfId="1663"/>
    <cellStyle name="40 % - Accent1 6 4" xfId="1664"/>
    <cellStyle name="40 % - Accent1 7" xfId="1665"/>
    <cellStyle name="40 % - Accent1 7 2" xfId="1666"/>
    <cellStyle name="40 % - Accent1 7 2 2" xfId="1667"/>
    <cellStyle name="40 % - Accent1 7 3" xfId="1668"/>
    <cellStyle name="40 % - Accent1 8" xfId="1669"/>
    <cellStyle name="40 % - Accent1 8 2" xfId="1670"/>
    <cellStyle name="40 % - Accent1 8 2 2" xfId="1671"/>
    <cellStyle name="40 % - Accent1 8 3" xfId="1672"/>
    <cellStyle name="40 % - Accent1 9" xfId="1673"/>
    <cellStyle name="40 % - Accent1 9 2" xfId="1674"/>
    <cellStyle name="40 % - Accent2 10" xfId="1675"/>
    <cellStyle name="40 % - Accent2 2" xfId="1676"/>
    <cellStyle name="40 % - Accent2 2 2" xfId="1677"/>
    <cellStyle name="40 % - Accent2 2 2 2" xfId="1678"/>
    <cellStyle name="40 % - Accent2 2 2 2 2" xfId="1679"/>
    <cellStyle name="40 % - Accent2 2 2 2 2 2" xfId="1680"/>
    <cellStyle name="40 % - Accent2 2 2 2 2 2 2" xfId="1681"/>
    <cellStyle name="40 % - Accent2 2 2 2 2 2 2 2" xfId="1682"/>
    <cellStyle name="40 % - Accent2 2 2 2 2 2 3" xfId="1683"/>
    <cellStyle name="40 % - Accent2 2 2 2 2 3" xfId="1684"/>
    <cellStyle name="40 % - Accent2 2 2 2 2 3 2" xfId="1685"/>
    <cellStyle name="40 % - Accent2 2 2 2 2 4" xfId="1686"/>
    <cellStyle name="40 % - Accent2 2 2 2 3" xfId="1687"/>
    <cellStyle name="40 % - Accent2 2 2 2 3 2" xfId="1688"/>
    <cellStyle name="40 % - Accent2 2 2 2 3 2 2" xfId="1689"/>
    <cellStyle name="40 % - Accent2 2 2 2 3 2 2 2" xfId="1690"/>
    <cellStyle name="40 % - Accent2 2 2 2 3 2 3" xfId="1691"/>
    <cellStyle name="40 % - Accent2 2 2 2 3 3" xfId="1692"/>
    <cellStyle name="40 % - Accent2 2 2 2 3 3 2" xfId="1693"/>
    <cellStyle name="40 % - Accent2 2 2 2 3 4" xfId="1694"/>
    <cellStyle name="40 % - Accent2 2 2 2 4" xfId="1695"/>
    <cellStyle name="40 % - Accent2 2 2 2 4 2" xfId="1696"/>
    <cellStyle name="40 % - Accent2 2 2 2 4 2 2" xfId="1697"/>
    <cellStyle name="40 % - Accent2 2 2 2 4 3" xfId="1698"/>
    <cellStyle name="40 % - Accent2 2 2 2 5" xfId="1699"/>
    <cellStyle name="40 % - Accent2 2 2 2 5 2" xfId="1700"/>
    <cellStyle name="40 % - Accent2 2 2 2 6" xfId="1701"/>
    <cellStyle name="40 % - Accent2 2 2 3" xfId="1702"/>
    <cellStyle name="40 % - Accent2 2 2 3 2" xfId="1703"/>
    <cellStyle name="40 % - Accent2 2 2 3 2 2" xfId="1704"/>
    <cellStyle name="40 % - Accent2 2 2 3 2 2 2" xfId="1705"/>
    <cellStyle name="40 % - Accent2 2 2 3 2 2 2 2" xfId="1706"/>
    <cellStyle name="40 % - Accent2 2 2 3 2 2 3" xfId="1707"/>
    <cellStyle name="40 % - Accent2 2 2 3 2 3" xfId="1708"/>
    <cellStyle name="40 % - Accent2 2 2 3 2 3 2" xfId="1709"/>
    <cellStyle name="40 % - Accent2 2 2 3 2 4" xfId="1710"/>
    <cellStyle name="40 % - Accent2 2 2 3 3" xfId="1711"/>
    <cellStyle name="40 % - Accent2 2 2 3 3 2" xfId="1712"/>
    <cellStyle name="40 % - Accent2 2 2 3 3 2 2" xfId="1713"/>
    <cellStyle name="40 % - Accent2 2 2 3 3 3" xfId="1714"/>
    <cellStyle name="40 % - Accent2 2 2 3 4" xfId="1715"/>
    <cellStyle name="40 % - Accent2 2 2 3 4 2" xfId="1716"/>
    <cellStyle name="40 % - Accent2 2 2 3 5" xfId="1717"/>
    <cellStyle name="40 % - Accent2 2 2 4" xfId="1718"/>
    <cellStyle name="40 % - Accent2 2 2 4 2" xfId="1719"/>
    <cellStyle name="40 % - Accent2 2 2 4 2 2" xfId="1720"/>
    <cellStyle name="40 % - Accent2 2 2 4 2 2 2" xfId="1721"/>
    <cellStyle name="40 % - Accent2 2 2 4 2 3" xfId="1722"/>
    <cellStyle name="40 % - Accent2 2 2 4 3" xfId="1723"/>
    <cellStyle name="40 % - Accent2 2 2 4 3 2" xfId="1724"/>
    <cellStyle name="40 % - Accent2 2 2 4 4" xfId="1725"/>
    <cellStyle name="40 % - Accent2 2 2 5" xfId="1726"/>
    <cellStyle name="40 % - Accent2 2 2 5 2" xfId="1727"/>
    <cellStyle name="40 % - Accent2 2 2 5 2 2" xfId="1728"/>
    <cellStyle name="40 % - Accent2 2 2 5 3" xfId="1729"/>
    <cellStyle name="40 % - Accent2 2 2 6" xfId="1730"/>
    <cellStyle name="40 % - Accent2 2 2 6 2" xfId="1731"/>
    <cellStyle name="40 % - Accent2 2 2 6 2 2" xfId="1732"/>
    <cellStyle name="40 % - Accent2 2 2 6 3" xfId="1733"/>
    <cellStyle name="40 % - Accent2 2 2 7" xfId="1734"/>
    <cellStyle name="40 % - Accent2 2 2 7 2" xfId="1735"/>
    <cellStyle name="40 % - Accent2 2 2 8" xfId="1736"/>
    <cellStyle name="40 % - Accent2 2 3" xfId="1737"/>
    <cellStyle name="40 % - Accent2 2 3 2" xfId="1738"/>
    <cellStyle name="40 % - Accent2 2 3 2 2" xfId="1739"/>
    <cellStyle name="40 % - Accent2 2 3 2 2 2" xfId="1740"/>
    <cellStyle name="40 % - Accent2 2 3 2 2 2 2" xfId="1741"/>
    <cellStyle name="40 % - Accent2 2 3 2 2 3" xfId="1742"/>
    <cellStyle name="40 % - Accent2 2 3 2 3" xfId="1743"/>
    <cellStyle name="40 % - Accent2 2 3 2 3 2" xfId="1744"/>
    <cellStyle name="40 % - Accent2 2 3 2 4" xfId="1745"/>
    <cellStyle name="40 % - Accent2 2 3 3" xfId="1746"/>
    <cellStyle name="40 % - Accent2 2 3 3 2" xfId="1747"/>
    <cellStyle name="40 % - Accent2 2 3 3 2 2" xfId="1748"/>
    <cellStyle name="40 % - Accent2 2 3 3 2 2 2" xfId="1749"/>
    <cellStyle name="40 % - Accent2 2 3 3 2 3" xfId="1750"/>
    <cellStyle name="40 % - Accent2 2 3 3 3" xfId="1751"/>
    <cellStyle name="40 % - Accent2 2 3 3 3 2" xfId="1752"/>
    <cellStyle name="40 % - Accent2 2 3 3 4" xfId="1753"/>
    <cellStyle name="40 % - Accent2 2 3 4" xfId="1754"/>
    <cellStyle name="40 % - Accent2 2 3 4 2" xfId="1755"/>
    <cellStyle name="40 % - Accent2 2 3 4 2 2" xfId="1756"/>
    <cellStyle name="40 % - Accent2 2 3 4 3" xfId="1757"/>
    <cellStyle name="40 % - Accent2 2 3 5" xfId="1758"/>
    <cellStyle name="40 % - Accent2 2 3 5 2" xfId="1759"/>
    <cellStyle name="40 % - Accent2 2 3 6" xfId="1760"/>
    <cellStyle name="40 % - Accent2 2 4" xfId="1761"/>
    <cellStyle name="40 % - Accent2 2 4 2" xfId="1762"/>
    <cellStyle name="40 % - Accent2 2 4 2 2" xfId="1763"/>
    <cellStyle name="40 % - Accent2 2 4 2 2 2" xfId="1764"/>
    <cellStyle name="40 % - Accent2 2 4 2 2 2 2" xfId="1765"/>
    <cellStyle name="40 % - Accent2 2 4 2 2 3" xfId="1766"/>
    <cellStyle name="40 % - Accent2 2 4 2 3" xfId="1767"/>
    <cellStyle name="40 % - Accent2 2 4 2 3 2" xfId="1768"/>
    <cellStyle name="40 % - Accent2 2 4 2 4" xfId="1769"/>
    <cellStyle name="40 % - Accent2 2 4 3" xfId="1770"/>
    <cellStyle name="40 % - Accent2 2 4 3 2" xfId="1771"/>
    <cellStyle name="40 % - Accent2 2 4 3 2 2" xfId="1772"/>
    <cellStyle name="40 % - Accent2 2 4 3 3" xfId="1773"/>
    <cellStyle name="40 % - Accent2 2 4 4" xfId="1774"/>
    <cellStyle name="40 % - Accent2 2 4 4 2" xfId="1775"/>
    <cellStyle name="40 % - Accent2 2 4 5" xfId="1776"/>
    <cellStyle name="40 % - Accent2 2 5" xfId="1777"/>
    <cellStyle name="40 % - Accent2 2 5 2" xfId="1778"/>
    <cellStyle name="40 % - Accent2 2 5 2 2" xfId="1779"/>
    <cellStyle name="40 % - Accent2 2 5 2 2 2" xfId="1780"/>
    <cellStyle name="40 % - Accent2 2 5 2 3" xfId="1781"/>
    <cellStyle name="40 % - Accent2 2 5 3" xfId="1782"/>
    <cellStyle name="40 % - Accent2 2 5 3 2" xfId="1783"/>
    <cellStyle name="40 % - Accent2 2 5 4" xfId="1784"/>
    <cellStyle name="40 % - Accent2 2 6" xfId="1785"/>
    <cellStyle name="40 % - Accent2 2 6 2" xfId="1786"/>
    <cellStyle name="40 % - Accent2 2 6 2 2" xfId="1787"/>
    <cellStyle name="40 % - Accent2 2 6 3" xfId="1788"/>
    <cellStyle name="40 % - Accent2 2 7" xfId="1789"/>
    <cellStyle name="40 % - Accent2 2 7 2" xfId="1790"/>
    <cellStyle name="40 % - Accent2 2 7 2 2" xfId="1791"/>
    <cellStyle name="40 % - Accent2 2 7 3" xfId="1792"/>
    <cellStyle name="40 % - Accent2 2 8" xfId="1793"/>
    <cellStyle name="40 % - Accent2 2 8 2" xfId="1794"/>
    <cellStyle name="40 % - Accent2 2 9" xfId="1795"/>
    <cellStyle name="40 % - Accent2 3" xfId="1796"/>
    <cellStyle name="40 % - Accent2 3 2" xfId="1797"/>
    <cellStyle name="40 % - Accent2 3 2 2" xfId="1798"/>
    <cellStyle name="40 % - Accent2 3 2 2 2" xfId="1799"/>
    <cellStyle name="40 % - Accent2 3 2 2 2 2" xfId="1800"/>
    <cellStyle name="40 % - Accent2 3 2 2 2 2 2" xfId="1801"/>
    <cellStyle name="40 % - Accent2 3 2 2 2 3" xfId="1802"/>
    <cellStyle name="40 % - Accent2 3 2 2 3" xfId="1803"/>
    <cellStyle name="40 % - Accent2 3 2 2 3 2" xfId="1804"/>
    <cellStyle name="40 % - Accent2 3 2 2 4" xfId="1805"/>
    <cellStyle name="40 % - Accent2 3 2 3" xfId="1806"/>
    <cellStyle name="40 % - Accent2 3 2 3 2" xfId="1807"/>
    <cellStyle name="40 % - Accent2 3 2 3 2 2" xfId="1808"/>
    <cellStyle name="40 % - Accent2 3 2 3 2 2 2" xfId="1809"/>
    <cellStyle name="40 % - Accent2 3 2 3 2 3" xfId="1810"/>
    <cellStyle name="40 % - Accent2 3 2 3 3" xfId="1811"/>
    <cellStyle name="40 % - Accent2 3 2 3 3 2" xfId="1812"/>
    <cellStyle name="40 % - Accent2 3 2 3 4" xfId="1813"/>
    <cellStyle name="40 % - Accent2 3 2 4" xfId="1814"/>
    <cellStyle name="40 % - Accent2 3 2 4 2" xfId="1815"/>
    <cellStyle name="40 % - Accent2 3 2 4 2 2" xfId="1816"/>
    <cellStyle name="40 % - Accent2 3 2 4 3" xfId="1817"/>
    <cellStyle name="40 % - Accent2 3 2 5" xfId="1818"/>
    <cellStyle name="40 % - Accent2 3 2 5 2" xfId="1819"/>
    <cellStyle name="40 % - Accent2 3 2 6" xfId="1820"/>
    <cellStyle name="40 % - Accent2 3 3" xfId="1821"/>
    <cellStyle name="40 % - Accent2 3 3 2" xfId="1822"/>
    <cellStyle name="40 % - Accent2 3 3 2 2" xfId="1823"/>
    <cellStyle name="40 % - Accent2 3 3 2 2 2" xfId="1824"/>
    <cellStyle name="40 % - Accent2 3 3 2 2 2 2" xfId="1825"/>
    <cellStyle name="40 % - Accent2 3 3 2 2 3" xfId="1826"/>
    <cellStyle name="40 % - Accent2 3 3 2 3" xfId="1827"/>
    <cellStyle name="40 % - Accent2 3 3 2 3 2" xfId="1828"/>
    <cellStyle name="40 % - Accent2 3 3 2 4" xfId="1829"/>
    <cellStyle name="40 % - Accent2 3 3 3" xfId="1830"/>
    <cellStyle name="40 % - Accent2 3 3 3 2" xfId="1831"/>
    <cellStyle name="40 % - Accent2 3 3 3 2 2" xfId="1832"/>
    <cellStyle name="40 % - Accent2 3 3 3 3" xfId="1833"/>
    <cellStyle name="40 % - Accent2 3 3 4" xfId="1834"/>
    <cellStyle name="40 % - Accent2 3 3 4 2" xfId="1835"/>
    <cellStyle name="40 % - Accent2 3 3 5" xfId="1836"/>
    <cellStyle name="40 % - Accent2 3 4" xfId="1837"/>
    <cellStyle name="40 % - Accent2 3 4 2" xfId="1838"/>
    <cellStyle name="40 % - Accent2 3 4 2 2" xfId="1839"/>
    <cellStyle name="40 % - Accent2 3 4 2 2 2" xfId="1840"/>
    <cellStyle name="40 % - Accent2 3 4 2 3" xfId="1841"/>
    <cellStyle name="40 % - Accent2 3 4 3" xfId="1842"/>
    <cellStyle name="40 % - Accent2 3 4 3 2" xfId="1843"/>
    <cellStyle name="40 % - Accent2 3 4 4" xfId="1844"/>
    <cellStyle name="40 % - Accent2 3 5" xfId="1845"/>
    <cellStyle name="40 % - Accent2 3 5 2" xfId="1846"/>
    <cellStyle name="40 % - Accent2 3 5 2 2" xfId="1847"/>
    <cellStyle name="40 % - Accent2 3 5 3" xfId="1848"/>
    <cellStyle name="40 % - Accent2 3 6" xfId="1849"/>
    <cellStyle name="40 % - Accent2 3 6 2" xfId="1850"/>
    <cellStyle name="40 % - Accent2 3 6 2 2" xfId="1851"/>
    <cellStyle name="40 % - Accent2 3 6 3" xfId="1852"/>
    <cellStyle name="40 % - Accent2 3 7" xfId="1853"/>
    <cellStyle name="40 % - Accent2 3 7 2" xfId="1854"/>
    <cellStyle name="40 % - Accent2 3 8" xfId="1855"/>
    <cellStyle name="40 % - Accent2 4" xfId="1856"/>
    <cellStyle name="40 % - Accent2 4 2" xfId="1857"/>
    <cellStyle name="40 % - Accent2 4 2 2" xfId="1858"/>
    <cellStyle name="40 % - Accent2 4 2 2 2" xfId="1859"/>
    <cellStyle name="40 % - Accent2 4 2 2 2 2" xfId="1860"/>
    <cellStyle name="40 % - Accent2 4 2 2 3" xfId="1861"/>
    <cellStyle name="40 % - Accent2 4 2 3" xfId="1862"/>
    <cellStyle name="40 % - Accent2 4 2 3 2" xfId="1863"/>
    <cellStyle name="40 % - Accent2 4 2 4" xfId="1864"/>
    <cellStyle name="40 % - Accent2 4 3" xfId="1865"/>
    <cellStyle name="40 % - Accent2 4 3 2" xfId="1866"/>
    <cellStyle name="40 % - Accent2 4 3 2 2" xfId="1867"/>
    <cellStyle name="40 % - Accent2 4 3 2 2 2" xfId="1868"/>
    <cellStyle name="40 % - Accent2 4 3 2 3" xfId="1869"/>
    <cellStyle name="40 % - Accent2 4 3 3" xfId="1870"/>
    <cellStyle name="40 % - Accent2 4 3 3 2" xfId="1871"/>
    <cellStyle name="40 % - Accent2 4 3 4" xfId="1872"/>
    <cellStyle name="40 % - Accent2 4 4" xfId="1873"/>
    <cellStyle name="40 % - Accent2 4 4 2" xfId="1874"/>
    <cellStyle name="40 % - Accent2 4 4 2 2" xfId="1875"/>
    <cellStyle name="40 % - Accent2 4 4 3" xfId="1876"/>
    <cellStyle name="40 % - Accent2 4 5" xfId="1877"/>
    <cellStyle name="40 % - Accent2 4 5 2" xfId="1878"/>
    <cellStyle name="40 % - Accent2 4 6" xfId="1879"/>
    <cellStyle name="40 % - Accent2 5" xfId="1880"/>
    <cellStyle name="40 % - Accent2 5 2" xfId="1881"/>
    <cellStyle name="40 % - Accent2 5 2 2" xfId="1882"/>
    <cellStyle name="40 % - Accent2 5 2 2 2" xfId="1883"/>
    <cellStyle name="40 % - Accent2 5 2 2 2 2" xfId="1884"/>
    <cellStyle name="40 % - Accent2 5 2 2 3" xfId="1885"/>
    <cellStyle name="40 % - Accent2 5 2 3" xfId="1886"/>
    <cellStyle name="40 % - Accent2 5 2 3 2" xfId="1887"/>
    <cellStyle name="40 % - Accent2 5 2 4" xfId="1888"/>
    <cellStyle name="40 % - Accent2 5 3" xfId="1889"/>
    <cellStyle name="40 % - Accent2 5 3 2" xfId="1890"/>
    <cellStyle name="40 % - Accent2 5 3 2 2" xfId="1891"/>
    <cellStyle name="40 % - Accent2 5 3 3" xfId="1892"/>
    <cellStyle name="40 % - Accent2 5 4" xfId="1893"/>
    <cellStyle name="40 % - Accent2 5 4 2" xfId="1894"/>
    <cellStyle name="40 % - Accent2 5 5" xfId="1895"/>
    <cellStyle name="40 % - Accent2 6" xfId="1896"/>
    <cellStyle name="40 % - Accent2 6 2" xfId="1897"/>
    <cellStyle name="40 % - Accent2 6 2 2" xfId="1898"/>
    <cellStyle name="40 % - Accent2 6 2 2 2" xfId="1899"/>
    <cellStyle name="40 % - Accent2 6 2 3" xfId="1900"/>
    <cellStyle name="40 % - Accent2 6 3" xfId="1901"/>
    <cellStyle name="40 % - Accent2 6 3 2" xfId="1902"/>
    <cellStyle name="40 % - Accent2 6 4" xfId="1903"/>
    <cellStyle name="40 % - Accent2 7" xfId="1904"/>
    <cellStyle name="40 % - Accent2 7 2" xfId="1905"/>
    <cellStyle name="40 % - Accent2 7 2 2" xfId="1906"/>
    <cellStyle name="40 % - Accent2 7 3" xfId="1907"/>
    <cellStyle name="40 % - Accent2 8" xfId="1908"/>
    <cellStyle name="40 % - Accent2 8 2" xfId="1909"/>
    <cellStyle name="40 % - Accent2 8 2 2" xfId="1910"/>
    <cellStyle name="40 % - Accent2 8 3" xfId="1911"/>
    <cellStyle name="40 % - Accent2 9" xfId="1912"/>
    <cellStyle name="40 % - Accent2 9 2" xfId="1913"/>
    <cellStyle name="40 % - Accent3 10" xfId="1914"/>
    <cellStyle name="40 % - Accent3 2" xfId="1915"/>
    <cellStyle name="40 % - Accent3 2 2" xfId="1916"/>
    <cellStyle name="40 % - Accent3 2 2 2" xfId="1917"/>
    <cellStyle name="40 % - Accent3 2 2 2 2" xfId="1918"/>
    <cellStyle name="40 % - Accent3 2 2 2 2 2" xfId="1919"/>
    <cellStyle name="40 % - Accent3 2 2 2 2 2 2" xfId="1920"/>
    <cellStyle name="40 % - Accent3 2 2 2 2 2 2 2" xfId="1921"/>
    <cellStyle name="40 % - Accent3 2 2 2 2 2 3" xfId="1922"/>
    <cellStyle name="40 % - Accent3 2 2 2 2 3" xfId="1923"/>
    <cellStyle name="40 % - Accent3 2 2 2 2 3 2" xfId="1924"/>
    <cellStyle name="40 % - Accent3 2 2 2 2 4" xfId="1925"/>
    <cellStyle name="40 % - Accent3 2 2 2 3" xfId="1926"/>
    <cellStyle name="40 % - Accent3 2 2 2 3 2" xfId="1927"/>
    <cellStyle name="40 % - Accent3 2 2 2 3 2 2" xfId="1928"/>
    <cellStyle name="40 % - Accent3 2 2 2 3 2 2 2" xfId="1929"/>
    <cellStyle name="40 % - Accent3 2 2 2 3 2 3" xfId="1930"/>
    <cellStyle name="40 % - Accent3 2 2 2 3 3" xfId="1931"/>
    <cellStyle name="40 % - Accent3 2 2 2 3 3 2" xfId="1932"/>
    <cellStyle name="40 % - Accent3 2 2 2 3 4" xfId="1933"/>
    <cellStyle name="40 % - Accent3 2 2 2 4" xfId="1934"/>
    <cellStyle name="40 % - Accent3 2 2 2 4 2" xfId="1935"/>
    <cellStyle name="40 % - Accent3 2 2 2 4 2 2" xfId="1936"/>
    <cellStyle name="40 % - Accent3 2 2 2 4 3" xfId="1937"/>
    <cellStyle name="40 % - Accent3 2 2 2 5" xfId="1938"/>
    <cellStyle name="40 % - Accent3 2 2 2 5 2" xfId="1939"/>
    <cellStyle name="40 % - Accent3 2 2 2 6" xfId="1940"/>
    <cellStyle name="40 % - Accent3 2 2 3" xfId="1941"/>
    <cellStyle name="40 % - Accent3 2 2 3 2" xfId="1942"/>
    <cellStyle name="40 % - Accent3 2 2 3 2 2" xfId="1943"/>
    <cellStyle name="40 % - Accent3 2 2 3 2 2 2" xfId="1944"/>
    <cellStyle name="40 % - Accent3 2 2 3 2 2 2 2" xfId="1945"/>
    <cellStyle name="40 % - Accent3 2 2 3 2 2 3" xfId="1946"/>
    <cellStyle name="40 % - Accent3 2 2 3 2 3" xfId="1947"/>
    <cellStyle name="40 % - Accent3 2 2 3 2 3 2" xfId="1948"/>
    <cellStyle name="40 % - Accent3 2 2 3 2 4" xfId="1949"/>
    <cellStyle name="40 % - Accent3 2 2 3 3" xfId="1950"/>
    <cellStyle name="40 % - Accent3 2 2 3 3 2" xfId="1951"/>
    <cellStyle name="40 % - Accent3 2 2 3 3 2 2" xfId="1952"/>
    <cellStyle name="40 % - Accent3 2 2 3 3 3" xfId="1953"/>
    <cellStyle name="40 % - Accent3 2 2 3 4" xfId="1954"/>
    <cellStyle name="40 % - Accent3 2 2 3 4 2" xfId="1955"/>
    <cellStyle name="40 % - Accent3 2 2 3 5" xfId="1956"/>
    <cellStyle name="40 % - Accent3 2 2 4" xfId="1957"/>
    <cellStyle name="40 % - Accent3 2 2 4 2" xfId="1958"/>
    <cellStyle name="40 % - Accent3 2 2 4 2 2" xfId="1959"/>
    <cellStyle name="40 % - Accent3 2 2 4 2 2 2" xfId="1960"/>
    <cellStyle name="40 % - Accent3 2 2 4 2 3" xfId="1961"/>
    <cellStyle name="40 % - Accent3 2 2 4 3" xfId="1962"/>
    <cellStyle name="40 % - Accent3 2 2 4 3 2" xfId="1963"/>
    <cellStyle name="40 % - Accent3 2 2 4 4" xfId="1964"/>
    <cellStyle name="40 % - Accent3 2 2 5" xfId="1965"/>
    <cellStyle name="40 % - Accent3 2 2 5 2" xfId="1966"/>
    <cellStyle name="40 % - Accent3 2 2 5 2 2" xfId="1967"/>
    <cellStyle name="40 % - Accent3 2 2 5 3" xfId="1968"/>
    <cellStyle name="40 % - Accent3 2 2 6" xfId="1969"/>
    <cellStyle name="40 % - Accent3 2 2 6 2" xfId="1970"/>
    <cellStyle name="40 % - Accent3 2 2 6 2 2" xfId="1971"/>
    <cellStyle name="40 % - Accent3 2 2 6 3" xfId="1972"/>
    <cellStyle name="40 % - Accent3 2 2 7" xfId="1973"/>
    <cellStyle name="40 % - Accent3 2 2 7 2" xfId="1974"/>
    <cellStyle name="40 % - Accent3 2 2 8" xfId="1975"/>
    <cellStyle name="40 % - Accent3 2 3" xfId="1976"/>
    <cellStyle name="40 % - Accent3 2 3 2" xfId="1977"/>
    <cellStyle name="40 % - Accent3 2 3 2 2" xfId="1978"/>
    <cellStyle name="40 % - Accent3 2 3 2 2 2" xfId="1979"/>
    <cellStyle name="40 % - Accent3 2 3 2 2 2 2" xfId="1980"/>
    <cellStyle name="40 % - Accent3 2 3 2 2 3" xfId="1981"/>
    <cellStyle name="40 % - Accent3 2 3 2 3" xfId="1982"/>
    <cellStyle name="40 % - Accent3 2 3 2 3 2" xfId="1983"/>
    <cellStyle name="40 % - Accent3 2 3 2 4" xfId="1984"/>
    <cellStyle name="40 % - Accent3 2 3 3" xfId="1985"/>
    <cellStyle name="40 % - Accent3 2 3 3 2" xfId="1986"/>
    <cellStyle name="40 % - Accent3 2 3 3 2 2" xfId="1987"/>
    <cellStyle name="40 % - Accent3 2 3 3 2 2 2" xfId="1988"/>
    <cellStyle name="40 % - Accent3 2 3 3 2 3" xfId="1989"/>
    <cellStyle name="40 % - Accent3 2 3 3 3" xfId="1990"/>
    <cellStyle name="40 % - Accent3 2 3 3 3 2" xfId="1991"/>
    <cellStyle name="40 % - Accent3 2 3 3 4" xfId="1992"/>
    <cellStyle name="40 % - Accent3 2 3 4" xfId="1993"/>
    <cellStyle name="40 % - Accent3 2 3 4 2" xfId="1994"/>
    <cellStyle name="40 % - Accent3 2 3 4 2 2" xfId="1995"/>
    <cellStyle name="40 % - Accent3 2 3 4 3" xfId="1996"/>
    <cellStyle name="40 % - Accent3 2 3 5" xfId="1997"/>
    <cellStyle name="40 % - Accent3 2 3 5 2" xfId="1998"/>
    <cellStyle name="40 % - Accent3 2 3 6" xfId="1999"/>
    <cellStyle name="40 % - Accent3 2 4" xfId="2000"/>
    <cellStyle name="40 % - Accent3 2 4 2" xfId="2001"/>
    <cellStyle name="40 % - Accent3 2 4 2 2" xfId="2002"/>
    <cellStyle name="40 % - Accent3 2 4 2 2 2" xfId="2003"/>
    <cellStyle name="40 % - Accent3 2 4 2 2 2 2" xfId="2004"/>
    <cellStyle name="40 % - Accent3 2 4 2 2 3" xfId="2005"/>
    <cellStyle name="40 % - Accent3 2 4 2 3" xfId="2006"/>
    <cellStyle name="40 % - Accent3 2 4 2 3 2" xfId="2007"/>
    <cellStyle name="40 % - Accent3 2 4 2 4" xfId="2008"/>
    <cellStyle name="40 % - Accent3 2 4 3" xfId="2009"/>
    <cellStyle name="40 % - Accent3 2 4 3 2" xfId="2010"/>
    <cellStyle name="40 % - Accent3 2 4 3 2 2" xfId="2011"/>
    <cellStyle name="40 % - Accent3 2 4 3 3" xfId="2012"/>
    <cellStyle name="40 % - Accent3 2 4 4" xfId="2013"/>
    <cellStyle name="40 % - Accent3 2 4 4 2" xfId="2014"/>
    <cellStyle name="40 % - Accent3 2 4 5" xfId="2015"/>
    <cellStyle name="40 % - Accent3 2 5" xfId="2016"/>
    <cellStyle name="40 % - Accent3 2 5 2" xfId="2017"/>
    <cellStyle name="40 % - Accent3 2 5 2 2" xfId="2018"/>
    <cellStyle name="40 % - Accent3 2 5 2 2 2" xfId="2019"/>
    <cellStyle name="40 % - Accent3 2 5 2 3" xfId="2020"/>
    <cellStyle name="40 % - Accent3 2 5 3" xfId="2021"/>
    <cellStyle name="40 % - Accent3 2 5 3 2" xfId="2022"/>
    <cellStyle name="40 % - Accent3 2 5 4" xfId="2023"/>
    <cellStyle name="40 % - Accent3 2 6" xfId="2024"/>
    <cellStyle name="40 % - Accent3 2 6 2" xfId="2025"/>
    <cellStyle name="40 % - Accent3 2 6 2 2" xfId="2026"/>
    <cellStyle name="40 % - Accent3 2 6 3" xfId="2027"/>
    <cellStyle name="40 % - Accent3 2 7" xfId="2028"/>
    <cellStyle name="40 % - Accent3 2 7 2" xfId="2029"/>
    <cellStyle name="40 % - Accent3 2 7 2 2" xfId="2030"/>
    <cellStyle name="40 % - Accent3 2 7 3" xfId="2031"/>
    <cellStyle name="40 % - Accent3 2 8" xfId="2032"/>
    <cellStyle name="40 % - Accent3 2 8 2" xfId="2033"/>
    <cellStyle name="40 % - Accent3 2 9" xfId="2034"/>
    <cellStyle name="40 % - Accent3 3" xfId="2035"/>
    <cellStyle name="40 % - Accent3 3 2" xfId="2036"/>
    <cellStyle name="40 % - Accent3 3 2 2" xfId="2037"/>
    <cellStyle name="40 % - Accent3 3 2 2 2" xfId="2038"/>
    <cellStyle name="40 % - Accent3 3 2 2 2 2" xfId="2039"/>
    <cellStyle name="40 % - Accent3 3 2 2 2 2 2" xfId="2040"/>
    <cellStyle name="40 % - Accent3 3 2 2 2 3" xfId="2041"/>
    <cellStyle name="40 % - Accent3 3 2 2 3" xfId="2042"/>
    <cellStyle name="40 % - Accent3 3 2 2 3 2" xfId="2043"/>
    <cellStyle name="40 % - Accent3 3 2 2 4" xfId="2044"/>
    <cellStyle name="40 % - Accent3 3 2 3" xfId="2045"/>
    <cellStyle name="40 % - Accent3 3 2 3 2" xfId="2046"/>
    <cellStyle name="40 % - Accent3 3 2 3 2 2" xfId="2047"/>
    <cellStyle name="40 % - Accent3 3 2 3 2 2 2" xfId="2048"/>
    <cellStyle name="40 % - Accent3 3 2 3 2 3" xfId="2049"/>
    <cellStyle name="40 % - Accent3 3 2 3 3" xfId="2050"/>
    <cellStyle name="40 % - Accent3 3 2 3 3 2" xfId="2051"/>
    <cellStyle name="40 % - Accent3 3 2 3 4" xfId="2052"/>
    <cellStyle name="40 % - Accent3 3 2 4" xfId="2053"/>
    <cellStyle name="40 % - Accent3 3 2 4 2" xfId="2054"/>
    <cellStyle name="40 % - Accent3 3 2 4 2 2" xfId="2055"/>
    <cellStyle name="40 % - Accent3 3 2 4 3" xfId="2056"/>
    <cellStyle name="40 % - Accent3 3 2 5" xfId="2057"/>
    <cellStyle name="40 % - Accent3 3 2 5 2" xfId="2058"/>
    <cellStyle name="40 % - Accent3 3 2 6" xfId="2059"/>
    <cellStyle name="40 % - Accent3 3 3" xfId="2060"/>
    <cellStyle name="40 % - Accent3 3 3 2" xfId="2061"/>
    <cellStyle name="40 % - Accent3 3 3 2 2" xfId="2062"/>
    <cellStyle name="40 % - Accent3 3 3 2 2 2" xfId="2063"/>
    <cellStyle name="40 % - Accent3 3 3 2 2 2 2" xfId="2064"/>
    <cellStyle name="40 % - Accent3 3 3 2 2 3" xfId="2065"/>
    <cellStyle name="40 % - Accent3 3 3 2 3" xfId="2066"/>
    <cellStyle name="40 % - Accent3 3 3 2 3 2" xfId="2067"/>
    <cellStyle name="40 % - Accent3 3 3 2 4" xfId="2068"/>
    <cellStyle name="40 % - Accent3 3 3 3" xfId="2069"/>
    <cellStyle name="40 % - Accent3 3 3 3 2" xfId="2070"/>
    <cellStyle name="40 % - Accent3 3 3 3 2 2" xfId="2071"/>
    <cellStyle name="40 % - Accent3 3 3 3 3" xfId="2072"/>
    <cellStyle name="40 % - Accent3 3 3 4" xfId="2073"/>
    <cellStyle name="40 % - Accent3 3 3 4 2" xfId="2074"/>
    <cellStyle name="40 % - Accent3 3 3 5" xfId="2075"/>
    <cellStyle name="40 % - Accent3 3 4" xfId="2076"/>
    <cellStyle name="40 % - Accent3 3 4 2" xfId="2077"/>
    <cellStyle name="40 % - Accent3 3 4 2 2" xfId="2078"/>
    <cellStyle name="40 % - Accent3 3 4 2 2 2" xfId="2079"/>
    <cellStyle name="40 % - Accent3 3 4 2 3" xfId="2080"/>
    <cellStyle name="40 % - Accent3 3 4 3" xfId="2081"/>
    <cellStyle name="40 % - Accent3 3 4 3 2" xfId="2082"/>
    <cellStyle name="40 % - Accent3 3 4 4" xfId="2083"/>
    <cellStyle name="40 % - Accent3 3 5" xfId="2084"/>
    <cellStyle name="40 % - Accent3 3 5 2" xfId="2085"/>
    <cellStyle name="40 % - Accent3 3 5 2 2" xfId="2086"/>
    <cellStyle name="40 % - Accent3 3 5 3" xfId="2087"/>
    <cellStyle name="40 % - Accent3 3 6" xfId="2088"/>
    <cellStyle name="40 % - Accent3 3 6 2" xfId="2089"/>
    <cellStyle name="40 % - Accent3 3 6 2 2" xfId="2090"/>
    <cellStyle name="40 % - Accent3 3 6 3" xfId="2091"/>
    <cellStyle name="40 % - Accent3 3 7" xfId="2092"/>
    <cellStyle name="40 % - Accent3 3 7 2" xfId="2093"/>
    <cellStyle name="40 % - Accent3 3 8" xfId="2094"/>
    <cellStyle name="40 % - Accent3 4" xfId="2095"/>
    <cellStyle name="40 % - Accent3 4 2" xfId="2096"/>
    <cellStyle name="40 % - Accent3 4 2 2" xfId="2097"/>
    <cellStyle name="40 % - Accent3 4 2 2 2" xfId="2098"/>
    <cellStyle name="40 % - Accent3 4 2 2 2 2" xfId="2099"/>
    <cellStyle name="40 % - Accent3 4 2 2 3" xfId="2100"/>
    <cellStyle name="40 % - Accent3 4 2 3" xfId="2101"/>
    <cellStyle name="40 % - Accent3 4 2 3 2" xfId="2102"/>
    <cellStyle name="40 % - Accent3 4 2 4" xfId="2103"/>
    <cellStyle name="40 % - Accent3 4 3" xfId="2104"/>
    <cellStyle name="40 % - Accent3 4 3 2" xfId="2105"/>
    <cellStyle name="40 % - Accent3 4 3 2 2" xfId="2106"/>
    <cellStyle name="40 % - Accent3 4 3 2 2 2" xfId="2107"/>
    <cellStyle name="40 % - Accent3 4 3 2 3" xfId="2108"/>
    <cellStyle name="40 % - Accent3 4 3 3" xfId="2109"/>
    <cellStyle name="40 % - Accent3 4 3 3 2" xfId="2110"/>
    <cellStyle name="40 % - Accent3 4 3 4" xfId="2111"/>
    <cellStyle name="40 % - Accent3 4 4" xfId="2112"/>
    <cellStyle name="40 % - Accent3 4 4 2" xfId="2113"/>
    <cellStyle name="40 % - Accent3 4 4 2 2" xfId="2114"/>
    <cellStyle name="40 % - Accent3 4 4 3" xfId="2115"/>
    <cellStyle name="40 % - Accent3 4 5" xfId="2116"/>
    <cellStyle name="40 % - Accent3 4 5 2" xfId="2117"/>
    <cellStyle name="40 % - Accent3 4 6" xfId="2118"/>
    <cellStyle name="40 % - Accent3 5" xfId="2119"/>
    <cellStyle name="40 % - Accent3 5 2" xfId="2120"/>
    <cellStyle name="40 % - Accent3 5 2 2" xfId="2121"/>
    <cellStyle name="40 % - Accent3 5 2 2 2" xfId="2122"/>
    <cellStyle name="40 % - Accent3 5 2 2 2 2" xfId="2123"/>
    <cellStyle name="40 % - Accent3 5 2 2 3" xfId="2124"/>
    <cellStyle name="40 % - Accent3 5 2 3" xfId="2125"/>
    <cellStyle name="40 % - Accent3 5 2 3 2" xfId="2126"/>
    <cellStyle name="40 % - Accent3 5 2 4" xfId="2127"/>
    <cellStyle name="40 % - Accent3 5 3" xfId="2128"/>
    <cellStyle name="40 % - Accent3 5 3 2" xfId="2129"/>
    <cellStyle name="40 % - Accent3 5 3 2 2" xfId="2130"/>
    <cellStyle name="40 % - Accent3 5 3 3" xfId="2131"/>
    <cellStyle name="40 % - Accent3 5 4" xfId="2132"/>
    <cellStyle name="40 % - Accent3 5 4 2" xfId="2133"/>
    <cellStyle name="40 % - Accent3 5 5" xfId="2134"/>
    <cellStyle name="40 % - Accent3 6" xfId="2135"/>
    <cellStyle name="40 % - Accent3 6 2" xfId="2136"/>
    <cellStyle name="40 % - Accent3 6 2 2" xfId="2137"/>
    <cellStyle name="40 % - Accent3 6 2 2 2" xfId="2138"/>
    <cellStyle name="40 % - Accent3 6 2 3" xfId="2139"/>
    <cellStyle name="40 % - Accent3 6 3" xfId="2140"/>
    <cellStyle name="40 % - Accent3 6 3 2" xfId="2141"/>
    <cellStyle name="40 % - Accent3 6 4" xfId="2142"/>
    <cellStyle name="40 % - Accent3 7" xfId="2143"/>
    <cellStyle name="40 % - Accent3 7 2" xfId="2144"/>
    <cellStyle name="40 % - Accent3 7 2 2" xfId="2145"/>
    <cellStyle name="40 % - Accent3 7 3" xfId="2146"/>
    <cellStyle name="40 % - Accent3 8" xfId="2147"/>
    <cellStyle name="40 % - Accent3 8 2" xfId="2148"/>
    <cellStyle name="40 % - Accent3 8 2 2" xfId="2149"/>
    <cellStyle name="40 % - Accent3 8 3" xfId="2150"/>
    <cellStyle name="40 % - Accent3 9" xfId="2151"/>
    <cellStyle name="40 % - Accent3 9 2" xfId="2152"/>
    <cellStyle name="40 % - Accent4 10" xfId="2153"/>
    <cellStyle name="40 % - Accent4 2" xfId="2154"/>
    <cellStyle name="40 % - Accent4 2 2" xfId="2155"/>
    <cellStyle name="40 % - Accent4 2 2 2" xfId="2156"/>
    <cellStyle name="40 % - Accent4 2 2 2 2" xfId="2157"/>
    <cellStyle name="40 % - Accent4 2 2 2 2 2" xfId="2158"/>
    <cellStyle name="40 % - Accent4 2 2 2 2 2 2" xfId="2159"/>
    <cellStyle name="40 % - Accent4 2 2 2 2 2 2 2" xfId="2160"/>
    <cellStyle name="40 % - Accent4 2 2 2 2 2 3" xfId="2161"/>
    <cellStyle name="40 % - Accent4 2 2 2 2 3" xfId="2162"/>
    <cellStyle name="40 % - Accent4 2 2 2 2 3 2" xfId="2163"/>
    <cellStyle name="40 % - Accent4 2 2 2 2 4" xfId="2164"/>
    <cellStyle name="40 % - Accent4 2 2 2 3" xfId="2165"/>
    <cellStyle name="40 % - Accent4 2 2 2 3 2" xfId="2166"/>
    <cellStyle name="40 % - Accent4 2 2 2 3 2 2" xfId="2167"/>
    <cellStyle name="40 % - Accent4 2 2 2 3 2 2 2" xfId="2168"/>
    <cellStyle name="40 % - Accent4 2 2 2 3 2 3" xfId="2169"/>
    <cellStyle name="40 % - Accent4 2 2 2 3 3" xfId="2170"/>
    <cellStyle name="40 % - Accent4 2 2 2 3 3 2" xfId="2171"/>
    <cellStyle name="40 % - Accent4 2 2 2 3 4" xfId="2172"/>
    <cellStyle name="40 % - Accent4 2 2 2 4" xfId="2173"/>
    <cellStyle name="40 % - Accent4 2 2 2 4 2" xfId="2174"/>
    <cellStyle name="40 % - Accent4 2 2 2 4 2 2" xfId="2175"/>
    <cellStyle name="40 % - Accent4 2 2 2 4 3" xfId="2176"/>
    <cellStyle name="40 % - Accent4 2 2 2 5" xfId="2177"/>
    <cellStyle name="40 % - Accent4 2 2 2 5 2" xfId="2178"/>
    <cellStyle name="40 % - Accent4 2 2 2 6" xfId="2179"/>
    <cellStyle name="40 % - Accent4 2 2 3" xfId="2180"/>
    <cellStyle name="40 % - Accent4 2 2 3 2" xfId="2181"/>
    <cellStyle name="40 % - Accent4 2 2 3 2 2" xfId="2182"/>
    <cellStyle name="40 % - Accent4 2 2 3 2 2 2" xfId="2183"/>
    <cellStyle name="40 % - Accent4 2 2 3 2 2 2 2" xfId="2184"/>
    <cellStyle name="40 % - Accent4 2 2 3 2 2 3" xfId="2185"/>
    <cellStyle name="40 % - Accent4 2 2 3 2 3" xfId="2186"/>
    <cellStyle name="40 % - Accent4 2 2 3 2 3 2" xfId="2187"/>
    <cellStyle name="40 % - Accent4 2 2 3 2 4" xfId="2188"/>
    <cellStyle name="40 % - Accent4 2 2 3 3" xfId="2189"/>
    <cellStyle name="40 % - Accent4 2 2 3 3 2" xfId="2190"/>
    <cellStyle name="40 % - Accent4 2 2 3 3 2 2" xfId="2191"/>
    <cellStyle name="40 % - Accent4 2 2 3 3 3" xfId="2192"/>
    <cellStyle name="40 % - Accent4 2 2 3 4" xfId="2193"/>
    <cellStyle name="40 % - Accent4 2 2 3 4 2" xfId="2194"/>
    <cellStyle name="40 % - Accent4 2 2 3 5" xfId="2195"/>
    <cellStyle name="40 % - Accent4 2 2 4" xfId="2196"/>
    <cellStyle name="40 % - Accent4 2 2 4 2" xfId="2197"/>
    <cellStyle name="40 % - Accent4 2 2 4 2 2" xfId="2198"/>
    <cellStyle name="40 % - Accent4 2 2 4 2 2 2" xfId="2199"/>
    <cellStyle name="40 % - Accent4 2 2 4 2 3" xfId="2200"/>
    <cellStyle name="40 % - Accent4 2 2 4 3" xfId="2201"/>
    <cellStyle name="40 % - Accent4 2 2 4 3 2" xfId="2202"/>
    <cellStyle name="40 % - Accent4 2 2 4 4" xfId="2203"/>
    <cellStyle name="40 % - Accent4 2 2 5" xfId="2204"/>
    <cellStyle name="40 % - Accent4 2 2 5 2" xfId="2205"/>
    <cellStyle name="40 % - Accent4 2 2 5 2 2" xfId="2206"/>
    <cellStyle name="40 % - Accent4 2 2 5 3" xfId="2207"/>
    <cellStyle name="40 % - Accent4 2 2 6" xfId="2208"/>
    <cellStyle name="40 % - Accent4 2 2 6 2" xfId="2209"/>
    <cellStyle name="40 % - Accent4 2 2 6 2 2" xfId="2210"/>
    <cellStyle name="40 % - Accent4 2 2 6 3" xfId="2211"/>
    <cellStyle name="40 % - Accent4 2 2 7" xfId="2212"/>
    <cellStyle name="40 % - Accent4 2 2 7 2" xfId="2213"/>
    <cellStyle name="40 % - Accent4 2 2 8" xfId="2214"/>
    <cellStyle name="40 % - Accent4 2 3" xfId="2215"/>
    <cellStyle name="40 % - Accent4 2 3 2" xfId="2216"/>
    <cellStyle name="40 % - Accent4 2 3 2 2" xfId="2217"/>
    <cellStyle name="40 % - Accent4 2 3 2 2 2" xfId="2218"/>
    <cellStyle name="40 % - Accent4 2 3 2 2 2 2" xfId="2219"/>
    <cellStyle name="40 % - Accent4 2 3 2 2 3" xfId="2220"/>
    <cellStyle name="40 % - Accent4 2 3 2 3" xfId="2221"/>
    <cellStyle name="40 % - Accent4 2 3 2 3 2" xfId="2222"/>
    <cellStyle name="40 % - Accent4 2 3 2 4" xfId="2223"/>
    <cellStyle name="40 % - Accent4 2 3 3" xfId="2224"/>
    <cellStyle name="40 % - Accent4 2 3 3 2" xfId="2225"/>
    <cellStyle name="40 % - Accent4 2 3 3 2 2" xfId="2226"/>
    <cellStyle name="40 % - Accent4 2 3 3 2 2 2" xfId="2227"/>
    <cellStyle name="40 % - Accent4 2 3 3 2 3" xfId="2228"/>
    <cellStyle name="40 % - Accent4 2 3 3 3" xfId="2229"/>
    <cellStyle name="40 % - Accent4 2 3 3 3 2" xfId="2230"/>
    <cellStyle name="40 % - Accent4 2 3 3 4" xfId="2231"/>
    <cellStyle name="40 % - Accent4 2 3 4" xfId="2232"/>
    <cellStyle name="40 % - Accent4 2 3 4 2" xfId="2233"/>
    <cellStyle name="40 % - Accent4 2 3 4 2 2" xfId="2234"/>
    <cellStyle name="40 % - Accent4 2 3 4 3" xfId="2235"/>
    <cellStyle name="40 % - Accent4 2 3 5" xfId="2236"/>
    <cellStyle name="40 % - Accent4 2 3 5 2" xfId="2237"/>
    <cellStyle name="40 % - Accent4 2 3 6" xfId="2238"/>
    <cellStyle name="40 % - Accent4 2 4" xfId="2239"/>
    <cellStyle name="40 % - Accent4 2 4 2" xfId="2240"/>
    <cellStyle name="40 % - Accent4 2 4 2 2" xfId="2241"/>
    <cellStyle name="40 % - Accent4 2 4 2 2 2" xfId="2242"/>
    <cellStyle name="40 % - Accent4 2 4 2 2 2 2" xfId="2243"/>
    <cellStyle name="40 % - Accent4 2 4 2 2 3" xfId="2244"/>
    <cellStyle name="40 % - Accent4 2 4 2 3" xfId="2245"/>
    <cellStyle name="40 % - Accent4 2 4 2 3 2" xfId="2246"/>
    <cellStyle name="40 % - Accent4 2 4 2 4" xfId="2247"/>
    <cellStyle name="40 % - Accent4 2 4 3" xfId="2248"/>
    <cellStyle name="40 % - Accent4 2 4 3 2" xfId="2249"/>
    <cellStyle name="40 % - Accent4 2 4 3 2 2" xfId="2250"/>
    <cellStyle name="40 % - Accent4 2 4 3 3" xfId="2251"/>
    <cellStyle name="40 % - Accent4 2 4 4" xfId="2252"/>
    <cellStyle name="40 % - Accent4 2 4 4 2" xfId="2253"/>
    <cellStyle name="40 % - Accent4 2 4 5" xfId="2254"/>
    <cellStyle name="40 % - Accent4 2 5" xfId="2255"/>
    <cellStyle name="40 % - Accent4 2 5 2" xfId="2256"/>
    <cellStyle name="40 % - Accent4 2 5 2 2" xfId="2257"/>
    <cellStyle name="40 % - Accent4 2 5 2 2 2" xfId="2258"/>
    <cellStyle name="40 % - Accent4 2 5 2 3" xfId="2259"/>
    <cellStyle name="40 % - Accent4 2 5 3" xfId="2260"/>
    <cellStyle name="40 % - Accent4 2 5 3 2" xfId="2261"/>
    <cellStyle name="40 % - Accent4 2 5 4" xfId="2262"/>
    <cellStyle name="40 % - Accent4 2 6" xfId="2263"/>
    <cellStyle name="40 % - Accent4 2 6 2" xfId="2264"/>
    <cellStyle name="40 % - Accent4 2 6 2 2" xfId="2265"/>
    <cellStyle name="40 % - Accent4 2 6 3" xfId="2266"/>
    <cellStyle name="40 % - Accent4 2 7" xfId="2267"/>
    <cellStyle name="40 % - Accent4 2 7 2" xfId="2268"/>
    <cellStyle name="40 % - Accent4 2 7 2 2" xfId="2269"/>
    <cellStyle name="40 % - Accent4 2 7 3" xfId="2270"/>
    <cellStyle name="40 % - Accent4 2 8" xfId="2271"/>
    <cellStyle name="40 % - Accent4 2 8 2" xfId="2272"/>
    <cellStyle name="40 % - Accent4 2 9" xfId="2273"/>
    <cellStyle name="40 % - Accent4 3" xfId="2274"/>
    <cellStyle name="40 % - Accent4 3 2" xfId="2275"/>
    <cellStyle name="40 % - Accent4 3 2 2" xfId="2276"/>
    <cellStyle name="40 % - Accent4 3 2 2 2" xfId="2277"/>
    <cellStyle name="40 % - Accent4 3 2 2 2 2" xfId="2278"/>
    <cellStyle name="40 % - Accent4 3 2 2 2 2 2" xfId="2279"/>
    <cellStyle name="40 % - Accent4 3 2 2 2 3" xfId="2280"/>
    <cellStyle name="40 % - Accent4 3 2 2 3" xfId="2281"/>
    <cellStyle name="40 % - Accent4 3 2 2 3 2" xfId="2282"/>
    <cellStyle name="40 % - Accent4 3 2 2 4" xfId="2283"/>
    <cellStyle name="40 % - Accent4 3 2 3" xfId="2284"/>
    <cellStyle name="40 % - Accent4 3 2 3 2" xfId="2285"/>
    <cellStyle name="40 % - Accent4 3 2 3 2 2" xfId="2286"/>
    <cellStyle name="40 % - Accent4 3 2 3 2 2 2" xfId="2287"/>
    <cellStyle name="40 % - Accent4 3 2 3 2 3" xfId="2288"/>
    <cellStyle name="40 % - Accent4 3 2 3 3" xfId="2289"/>
    <cellStyle name="40 % - Accent4 3 2 3 3 2" xfId="2290"/>
    <cellStyle name="40 % - Accent4 3 2 3 4" xfId="2291"/>
    <cellStyle name="40 % - Accent4 3 2 4" xfId="2292"/>
    <cellStyle name="40 % - Accent4 3 2 4 2" xfId="2293"/>
    <cellStyle name="40 % - Accent4 3 2 4 2 2" xfId="2294"/>
    <cellStyle name="40 % - Accent4 3 2 4 3" xfId="2295"/>
    <cellStyle name="40 % - Accent4 3 2 5" xfId="2296"/>
    <cellStyle name="40 % - Accent4 3 2 5 2" xfId="2297"/>
    <cellStyle name="40 % - Accent4 3 2 6" xfId="2298"/>
    <cellStyle name="40 % - Accent4 3 3" xfId="2299"/>
    <cellStyle name="40 % - Accent4 3 3 2" xfId="2300"/>
    <cellStyle name="40 % - Accent4 3 3 2 2" xfId="2301"/>
    <cellStyle name="40 % - Accent4 3 3 2 2 2" xfId="2302"/>
    <cellStyle name="40 % - Accent4 3 3 2 2 2 2" xfId="2303"/>
    <cellStyle name="40 % - Accent4 3 3 2 2 3" xfId="2304"/>
    <cellStyle name="40 % - Accent4 3 3 2 3" xfId="2305"/>
    <cellStyle name="40 % - Accent4 3 3 2 3 2" xfId="2306"/>
    <cellStyle name="40 % - Accent4 3 3 2 4" xfId="2307"/>
    <cellStyle name="40 % - Accent4 3 3 3" xfId="2308"/>
    <cellStyle name="40 % - Accent4 3 3 3 2" xfId="2309"/>
    <cellStyle name="40 % - Accent4 3 3 3 2 2" xfId="2310"/>
    <cellStyle name="40 % - Accent4 3 3 3 3" xfId="2311"/>
    <cellStyle name="40 % - Accent4 3 3 4" xfId="2312"/>
    <cellStyle name="40 % - Accent4 3 3 4 2" xfId="2313"/>
    <cellStyle name="40 % - Accent4 3 3 5" xfId="2314"/>
    <cellStyle name="40 % - Accent4 3 4" xfId="2315"/>
    <cellStyle name="40 % - Accent4 3 4 2" xfId="2316"/>
    <cellStyle name="40 % - Accent4 3 4 2 2" xfId="2317"/>
    <cellStyle name="40 % - Accent4 3 4 2 2 2" xfId="2318"/>
    <cellStyle name="40 % - Accent4 3 4 2 3" xfId="2319"/>
    <cellStyle name="40 % - Accent4 3 4 3" xfId="2320"/>
    <cellStyle name="40 % - Accent4 3 4 3 2" xfId="2321"/>
    <cellStyle name="40 % - Accent4 3 4 4" xfId="2322"/>
    <cellStyle name="40 % - Accent4 3 5" xfId="2323"/>
    <cellStyle name="40 % - Accent4 3 5 2" xfId="2324"/>
    <cellStyle name="40 % - Accent4 3 5 2 2" xfId="2325"/>
    <cellStyle name="40 % - Accent4 3 5 3" xfId="2326"/>
    <cellStyle name="40 % - Accent4 3 6" xfId="2327"/>
    <cellStyle name="40 % - Accent4 3 6 2" xfId="2328"/>
    <cellStyle name="40 % - Accent4 3 6 2 2" xfId="2329"/>
    <cellStyle name="40 % - Accent4 3 6 3" xfId="2330"/>
    <cellStyle name="40 % - Accent4 3 7" xfId="2331"/>
    <cellStyle name="40 % - Accent4 3 7 2" xfId="2332"/>
    <cellStyle name="40 % - Accent4 3 8" xfId="2333"/>
    <cellStyle name="40 % - Accent4 4" xfId="2334"/>
    <cellStyle name="40 % - Accent4 4 2" xfId="2335"/>
    <cellStyle name="40 % - Accent4 4 2 2" xfId="2336"/>
    <cellStyle name="40 % - Accent4 4 2 2 2" xfId="2337"/>
    <cellStyle name="40 % - Accent4 4 2 2 2 2" xfId="2338"/>
    <cellStyle name="40 % - Accent4 4 2 2 3" xfId="2339"/>
    <cellStyle name="40 % - Accent4 4 2 3" xfId="2340"/>
    <cellStyle name="40 % - Accent4 4 2 3 2" xfId="2341"/>
    <cellStyle name="40 % - Accent4 4 2 4" xfId="2342"/>
    <cellStyle name="40 % - Accent4 4 3" xfId="2343"/>
    <cellStyle name="40 % - Accent4 4 3 2" xfId="2344"/>
    <cellStyle name="40 % - Accent4 4 3 2 2" xfId="2345"/>
    <cellStyle name="40 % - Accent4 4 3 2 2 2" xfId="2346"/>
    <cellStyle name="40 % - Accent4 4 3 2 3" xfId="2347"/>
    <cellStyle name="40 % - Accent4 4 3 3" xfId="2348"/>
    <cellStyle name="40 % - Accent4 4 3 3 2" xfId="2349"/>
    <cellStyle name="40 % - Accent4 4 3 4" xfId="2350"/>
    <cellStyle name="40 % - Accent4 4 4" xfId="2351"/>
    <cellStyle name="40 % - Accent4 4 4 2" xfId="2352"/>
    <cellStyle name="40 % - Accent4 4 4 2 2" xfId="2353"/>
    <cellStyle name="40 % - Accent4 4 4 3" xfId="2354"/>
    <cellStyle name="40 % - Accent4 4 5" xfId="2355"/>
    <cellStyle name="40 % - Accent4 4 5 2" xfId="2356"/>
    <cellStyle name="40 % - Accent4 4 6" xfId="2357"/>
    <cellStyle name="40 % - Accent4 5" xfId="2358"/>
    <cellStyle name="40 % - Accent4 5 2" xfId="2359"/>
    <cellStyle name="40 % - Accent4 5 2 2" xfId="2360"/>
    <cellStyle name="40 % - Accent4 5 2 2 2" xfId="2361"/>
    <cellStyle name="40 % - Accent4 5 2 2 2 2" xfId="2362"/>
    <cellStyle name="40 % - Accent4 5 2 2 3" xfId="2363"/>
    <cellStyle name="40 % - Accent4 5 2 3" xfId="2364"/>
    <cellStyle name="40 % - Accent4 5 2 3 2" xfId="2365"/>
    <cellStyle name="40 % - Accent4 5 2 4" xfId="2366"/>
    <cellStyle name="40 % - Accent4 5 3" xfId="2367"/>
    <cellStyle name="40 % - Accent4 5 3 2" xfId="2368"/>
    <cellStyle name="40 % - Accent4 5 3 2 2" xfId="2369"/>
    <cellStyle name="40 % - Accent4 5 3 3" xfId="2370"/>
    <cellStyle name="40 % - Accent4 5 4" xfId="2371"/>
    <cellStyle name="40 % - Accent4 5 4 2" xfId="2372"/>
    <cellStyle name="40 % - Accent4 5 5" xfId="2373"/>
    <cellStyle name="40 % - Accent4 6" xfId="2374"/>
    <cellStyle name="40 % - Accent4 6 2" xfId="2375"/>
    <cellStyle name="40 % - Accent4 6 2 2" xfId="2376"/>
    <cellStyle name="40 % - Accent4 6 2 2 2" xfId="2377"/>
    <cellStyle name="40 % - Accent4 6 2 3" xfId="2378"/>
    <cellStyle name="40 % - Accent4 6 3" xfId="2379"/>
    <cellStyle name="40 % - Accent4 6 3 2" xfId="2380"/>
    <cellStyle name="40 % - Accent4 6 4" xfId="2381"/>
    <cellStyle name="40 % - Accent4 7" xfId="2382"/>
    <cellStyle name="40 % - Accent4 7 2" xfId="2383"/>
    <cellStyle name="40 % - Accent4 7 2 2" xfId="2384"/>
    <cellStyle name="40 % - Accent4 7 3" xfId="2385"/>
    <cellStyle name="40 % - Accent4 8" xfId="2386"/>
    <cellStyle name="40 % - Accent4 8 2" xfId="2387"/>
    <cellStyle name="40 % - Accent4 8 2 2" xfId="2388"/>
    <cellStyle name="40 % - Accent4 8 3" xfId="2389"/>
    <cellStyle name="40 % - Accent4 9" xfId="2390"/>
    <cellStyle name="40 % - Accent4 9 2" xfId="2391"/>
    <cellStyle name="40 % - Accent5 10" xfId="2392"/>
    <cellStyle name="40 % - Accent5 2" xfId="2393"/>
    <cellStyle name="40 % - Accent5 2 2" xfId="2394"/>
    <cellStyle name="40 % - Accent5 2 2 2" xfId="2395"/>
    <cellStyle name="40 % - Accent5 2 2 2 2" xfId="2396"/>
    <cellStyle name="40 % - Accent5 2 2 2 2 2" xfId="2397"/>
    <cellStyle name="40 % - Accent5 2 2 2 2 2 2" xfId="2398"/>
    <cellStyle name="40 % - Accent5 2 2 2 2 2 2 2" xfId="2399"/>
    <cellStyle name="40 % - Accent5 2 2 2 2 2 3" xfId="2400"/>
    <cellStyle name="40 % - Accent5 2 2 2 2 3" xfId="2401"/>
    <cellStyle name="40 % - Accent5 2 2 2 2 3 2" xfId="2402"/>
    <cellStyle name="40 % - Accent5 2 2 2 2 4" xfId="2403"/>
    <cellStyle name="40 % - Accent5 2 2 2 3" xfId="2404"/>
    <cellStyle name="40 % - Accent5 2 2 2 3 2" xfId="2405"/>
    <cellStyle name="40 % - Accent5 2 2 2 3 2 2" xfId="2406"/>
    <cellStyle name="40 % - Accent5 2 2 2 3 2 2 2" xfId="2407"/>
    <cellStyle name="40 % - Accent5 2 2 2 3 2 3" xfId="2408"/>
    <cellStyle name="40 % - Accent5 2 2 2 3 3" xfId="2409"/>
    <cellStyle name="40 % - Accent5 2 2 2 3 3 2" xfId="2410"/>
    <cellStyle name="40 % - Accent5 2 2 2 3 4" xfId="2411"/>
    <cellStyle name="40 % - Accent5 2 2 2 4" xfId="2412"/>
    <cellStyle name="40 % - Accent5 2 2 2 4 2" xfId="2413"/>
    <cellStyle name="40 % - Accent5 2 2 2 4 2 2" xfId="2414"/>
    <cellStyle name="40 % - Accent5 2 2 2 4 3" xfId="2415"/>
    <cellStyle name="40 % - Accent5 2 2 2 5" xfId="2416"/>
    <cellStyle name="40 % - Accent5 2 2 2 5 2" xfId="2417"/>
    <cellStyle name="40 % - Accent5 2 2 2 6" xfId="2418"/>
    <cellStyle name="40 % - Accent5 2 2 3" xfId="2419"/>
    <cellStyle name="40 % - Accent5 2 2 3 2" xfId="2420"/>
    <cellStyle name="40 % - Accent5 2 2 3 2 2" xfId="2421"/>
    <cellStyle name="40 % - Accent5 2 2 3 2 2 2" xfId="2422"/>
    <cellStyle name="40 % - Accent5 2 2 3 2 2 2 2" xfId="2423"/>
    <cellStyle name="40 % - Accent5 2 2 3 2 2 3" xfId="2424"/>
    <cellStyle name="40 % - Accent5 2 2 3 2 3" xfId="2425"/>
    <cellStyle name="40 % - Accent5 2 2 3 2 3 2" xfId="2426"/>
    <cellStyle name="40 % - Accent5 2 2 3 2 4" xfId="2427"/>
    <cellStyle name="40 % - Accent5 2 2 3 3" xfId="2428"/>
    <cellStyle name="40 % - Accent5 2 2 3 3 2" xfId="2429"/>
    <cellStyle name="40 % - Accent5 2 2 3 3 2 2" xfId="2430"/>
    <cellStyle name="40 % - Accent5 2 2 3 3 3" xfId="2431"/>
    <cellStyle name="40 % - Accent5 2 2 3 4" xfId="2432"/>
    <cellStyle name="40 % - Accent5 2 2 3 4 2" xfId="2433"/>
    <cellStyle name="40 % - Accent5 2 2 3 5" xfId="2434"/>
    <cellStyle name="40 % - Accent5 2 2 4" xfId="2435"/>
    <cellStyle name="40 % - Accent5 2 2 4 2" xfId="2436"/>
    <cellStyle name="40 % - Accent5 2 2 4 2 2" xfId="2437"/>
    <cellStyle name="40 % - Accent5 2 2 4 2 2 2" xfId="2438"/>
    <cellStyle name="40 % - Accent5 2 2 4 2 3" xfId="2439"/>
    <cellStyle name="40 % - Accent5 2 2 4 3" xfId="2440"/>
    <cellStyle name="40 % - Accent5 2 2 4 3 2" xfId="2441"/>
    <cellStyle name="40 % - Accent5 2 2 4 4" xfId="2442"/>
    <cellStyle name="40 % - Accent5 2 2 5" xfId="2443"/>
    <cellStyle name="40 % - Accent5 2 2 5 2" xfId="2444"/>
    <cellStyle name="40 % - Accent5 2 2 5 2 2" xfId="2445"/>
    <cellStyle name="40 % - Accent5 2 2 5 3" xfId="2446"/>
    <cellStyle name="40 % - Accent5 2 2 6" xfId="2447"/>
    <cellStyle name="40 % - Accent5 2 2 6 2" xfId="2448"/>
    <cellStyle name="40 % - Accent5 2 2 6 2 2" xfId="2449"/>
    <cellStyle name="40 % - Accent5 2 2 6 3" xfId="2450"/>
    <cellStyle name="40 % - Accent5 2 2 7" xfId="2451"/>
    <cellStyle name="40 % - Accent5 2 2 7 2" xfId="2452"/>
    <cellStyle name="40 % - Accent5 2 2 8" xfId="2453"/>
    <cellStyle name="40 % - Accent5 2 3" xfId="2454"/>
    <cellStyle name="40 % - Accent5 2 3 2" xfId="2455"/>
    <cellStyle name="40 % - Accent5 2 3 2 2" xfId="2456"/>
    <cellStyle name="40 % - Accent5 2 3 2 2 2" xfId="2457"/>
    <cellStyle name="40 % - Accent5 2 3 2 2 2 2" xfId="2458"/>
    <cellStyle name="40 % - Accent5 2 3 2 2 3" xfId="2459"/>
    <cellStyle name="40 % - Accent5 2 3 2 3" xfId="2460"/>
    <cellStyle name="40 % - Accent5 2 3 2 3 2" xfId="2461"/>
    <cellStyle name="40 % - Accent5 2 3 2 4" xfId="2462"/>
    <cellStyle name="40 % - Accent5 2 3 3" xfId="2463"/>
    <cellStyle name="40 % - Accent5 2 3 3 2" xfId="2464"/>
    <cellStyle name="40 % - Accent5 2 3 3 2 2" xfId="2465"/>
    <cellStyle name="40 % - Accent5 2 3 3 2 2 2" xfId="2466"/>
    <cellStyle name="40 % - Accent5 2 3 3 2 3" xfId="2467"/>
    <cellStyle name="40 % - Accent5 2 3 3 3" xfId="2468"/>
    <cellStyle name="40 % - Accent5 2 3 3 3 2" xfId="2469"/>
    <cellStyle name="40 % - Accent5 2 3 3 4" xfId="2470"/>
    <cellStyle name="40 % - Accent5 2 3 4" xfId="2471"/>
    <cellStyle name="40 % - Accent5 2 3 4 2" xfId="2472"/>
    <cellStyle name="40 % - Accent5 2 3 4 2 2" xfId="2473"/>
    <cellStyle name="40 % - Accent5 2 3 4 3" xfId="2474"/>
    <cellStyle name="40 % - Accent5 2 3 5" xfId="2475"/>
    <cellStyle name="40 % - Accent5 2 3 5 2" xfId="2476"/>
    <cellStyle name="40 % - Accent5 2 3 6" xfId="2477"/>
    <cellStyle name="40 % - Accent5 2 4" xfId="2478"/>
    <cellStyle name="40 % - Accent5 2 4 2" xfId="2479"/>
    <cellStyle name="40 % - Accent5 2 4 2 2" xfId="2480"/>
    <cellStyle name="40 % - Accent5 2 4 2 2 2" xfId="2481"/>
    <cellStyle name="40 % - Accent5 2 4 2 2 2 2" xfId="2482"/>
    <cellStyle name="40 % - Accent5 2 4 2 2 3" xfId="2483"/>
    <cellStyle name="40 % - Accent5 2 4 2 3" xfId="2484"/>
    <cellStyle name="40 % - Accent5 2 4 2 3 2" xfId="2485"/>
    <cellStyle name="40 % - Accent5 2 4 2 4" xfId="2486"/>
    <cellStyle name="40 % - Accent5 2 4 3" xfId="2487"/>
    <cellStyle name="40 % - Accent5 2 4 3 2" xfId="2488"/>
    <cellStyle name="40 % - Accent5 2 4 3 2 2" xfId="2489"/>
    <cellStyle name="40 % - Accent5 2 4 3 3" xfId="2490"/>
    <cellStyle name="40 % - Accent5 2 4 4" xfId="2491"/>
    <cellStyle name="40 % - Accent5 2 4 4 2" xfId="2492"/>
    <cellStyle name="40 % - Accent5 2 4 5" xfId="2493"/>
    <cellStyle name="40 % - Accent5 2 5" xfId="2494"/>
    <cellStyle name="40 % - Accent5 2 5 2" xfId="2495"/>
    <cellStyle name="40 % - Accent5 2 5 2 2" xfId="2496"/>
    <cellStyle name="40 % - Accent5 2 5 2 2 2" xfId="2497"/>
    <cellStyle name="40 % - Accent5 2 5 2 3" xfId="2498"/>
    <cellStyle name="40 % - Accent5 2 5 3" xfId="2499"/>
    <cellStyle name="40 % - Accent5 2 5 3 2" xfId="2500"/>
    <cellStyle name="40 % - Accent5 2 5 4" xfId="2501"/>
    <cellStyle name="40 % - Accent5 2 6" xfId="2502"/>
    <cellStyle name="40 % - Accent5 2 6 2" xfId="2503"/>
    <cellStyle name="40 % - Accent5 2 6 2 2" xfId="2504"/>
    <cellStyle name="40 % - Accent5 2 6 3" xfId="2505"/>
    <cellStyle name="40 % - Accent5 2 7" xfId="2506"/>
    <cellStyle name="40 % - Accent5 2 7 2" xfId="2507"/>
    <cellStyle name="40 % - Accent5 2 7 2 2" xfId="2508"/>
    <cellStyle name="40 % - Accent5 2 7 3" xfId="2509"/>
    <cellStyle name="40 % - Accent5 2 8" xfId="2510"/>
    <cellStyle name="40 % - Accent5 2 8 2" xfId="2511"/>
    <cellStyle name="40 % - Accent5 2 9" xfId="2512"/>
    <cellStyle name="40 % - Accent5 3" xfId="2513"/>
    <cellStyle name="40 % - Accent5 3 2" xfId="2514"/>
    <cellStyle name="40 % - Accent5 3 2 2" xfId="2515"/>
    <cellStyle name="40 % - Accent5 3 2 2 2" xfId="2516"/>
    <cellStyle name="40 % - Accent5 3 2 2 2 2" xfId="2517"/>
    <cellStyle name="40 % - Accent5 3 2 2 2 2 2" xfId="2518"/>
    <cellStyle name="40 % - Accent5 3 2 2 2 3" xfId="2519"/>
    <cellStyle name="40 % - Accent5 3 2 2 3" xfId="2520"/>
    <cellStyle name="40 % - Accent5 3 2 2 3 2" xfId="2521"/>
    <cellStyle name="40 % - Accent5 3 2 2 4" xfId="2522"/>
    <cellStyle name="40 % - Accent5 3 2 3" xfId="2523"/>
    <cellStyle name="40 % - Accent5 3 2 3 2" xfId="2524"/>
    <cellStyle name="40 % - Accent5 3 2 3 2 2" xfId="2525"/>
    <cellStyle name="40 % - Accent5 3 2 3 2 2 2" xfId="2526"/>
    <cellStyle name="40 % - Accent5 3 2 3 2 3" xfId="2527"/>
    <cellStyle name="40 % - Accent5 3 2 3 3" xfId="2528"/>
    <cellStyle name="40 % - Accent5 3 2 3 3 2" xfId="2529"/>
    <cellStyle name="40 % - Accent5 3 2 3 4" xfId="2530"/>
    <cellStyle name="40 % - Accent5 3 2 4" xfId="2531"/>
    <cellStyle name="40 % - Accent5 3 2 4 2" xfId="2532"/>
    <cellStyle name="40 % - Accent5 3 2 4 2 2" xfId="2533"/>
    <cellStyle name="40 % - Accent5 3 2 4 3" xfId="2534"/>
    <cellStyle name="40 % - Accent5 3 2 5" xfId="2535"/>
    <cellStyle name="40 % - Accent5 3 2 5 2" xfId="2536"/>
    <cellStyle name="40 % - Accent5 3 2 6" xfId="2537"/>
    <cellStyle name="40 % - Accent5 3 3" xfId="2538"/>
    <cellStyle name="40 % - Accent5 3 3 2" xfId="2539"/>
    <cellStyle name="40 % - Accent5 3 3 2 2" xfId="2540"/>
    <cellStyle name="40 % - Accent5 3 3 2 2 2" xfId="2541"/>
    <cellStyle name="40 % - Accent5 3 3 2 2 2 2" xfId="2542"/>
    <cellStyle name="40 % - Accent5 3 3 2 2 3" xfId="2543"/>
    <cellStyle name="40 % - Accent5 3 3 2 3" xfId="2544"/>
    <cellStyle name="40 % - Accent5 3 3 2 3 2" xfId="2545"/>
    <cellStyle name="40 % - Accent5 3 3 2 4" xfId="2546"/>
    <cellStyle name="40 % - Accent5 3 3 3" xfId="2547"/>
    <cellStyle name="40 % - Accent5 3 3 3 2" xfId="2548"/>
    <cellStyle name="40 % - Accent5 3 3 3 2 2" xfId="2549"/>
    <cellStyle name="40 % - Accent5 3 3 3 3" xfId="2550"/>
    <cellStyle name="40 % - Accent5 3 3 4" xfId="2551"/>
    <cellStyle name="40 % - Accent5 3 3 4 2" xfId="2552"/>
    <cellStyle name="40 % - Accent5 3 3 5" xfId="2553"/>
    <cellStyle name="40 % - Accent5 3 4" xfId="2554"/>
    <cellStyle name="40 % - Accent5 3 4 2" xfId="2555"/>
    <cellStyle name="40 % - Accent5 3 4 2 2" xfId="2556"/>
    <cellStyle name="40 % - Accent5 3 4 2 2 2" xfId="2557"/>
    <cellStyle name="40 % - Accent5 3 4 2 3" xfId="2558"/>
    <cellStyle name="40 % - Accent5 3 4 3" xfId="2559"/>
    <cellStyle name="40 % - Accent5 3 4 3 2" xfId="2560"/>
    <cellStyle name="40 % - Accent5 3 4 4" xfId="2561"/>
    <cellStyle name="40 % - Accent5 3 5" xfId="2562"/>
    <cellStyle name="40 % - Accent5 3 5 2" xfId="2563"/>
    <cellStyle name="40 % - Accent5 3 5 2 2" xfId="2564"/>
    <cellStyle name="40 % - Accent5 3 5 3" xfId="2565"/>
    <cellStyle name="40 % - Accent5 3 6" xfId="2566"/>
    <cellStyle name="40 % - Accent5 3 6 2" xfId="2567"/>
    <cellStyle name="40 % - Accent5 3 6 2 2" xfId="2568"/>
    <cellStyle name="40 % - Accent5 3 6 3" xfId="2569"/>
    <cellStyle name="40 % - Accent5 3 7" xfId="2570"/>
    <cellStyle name="40 % - Accent5 3 7 2" xfId="2571"/>
    <cellStyle name="40 % - Accent5 3 8" xfId="2572"/>
    <cellStyle name="40 % - Accent5 4" xfId="2573"/>
    <cellStyle name="40 % - Accent5 4 2" xfId="2574"/>
    <cellStyle name="40 % - Accent5 4 2 2" xfId="2575"/>
    <cellStyle name="40 % - Accent5 4 2 2 2" xfId="2576"/>
    <cellStyle name="40 % - Accent5 4 2 2 2 2" xfId="2577"/>
    <cellStyle name="40 % - Accent5 4 2 2 3" xfId="2578"/>
    <cellStyle name="40 % - Accent5 4 2 3" xfId="2579"/>
    <cellStyle name="40 % - Accent5 4 2 3 2" xfId="2580"/>
    <cellStyle name="40 % - Accent5 4 2 4" xfId="2581"/>
    <cellStyle name="40 % - Accent5 4 3" xfId="2582"/>
    <cellStyle name="40 % - Accent5 4 3 2" xfId="2583"/>
    <cellStyle name="40 % - Accent5 4 3 2 2" xfId="2584"/>
    <cellStyle name="40 % - Accent5 4 3 2 2 2" xfId="2585"/>
    <cellStyle name="40 % - Accent5 4 3 2 3" xfId="2586"/>
    <cellStyle name="40 % - Accent5 4 3 3" xfId="2587"/>
    <cellStyle name="40 % - Accent5 4 3 3 2" xfId="2588"/>
    <cellStyle name="40 % - Accent5 4 3 4" xfId="2589"/>
    <cellStyle name="40 % - Accent5 4 4" xfId="2590"/>
    <cellStyle name="40 % - Accent5 4 4 2" xfId="2591"/>
    <cellStyle name="40 % - Accent5 4 4 2 2" xfId="2592"/>
    <cellStyle name="40 % - Accent5 4 4 3" xfId="2593"/>
    <cellStyle name="40 % - Accent5 4 5" xfId="2594"/>
    <cellStyle name="40 % - Accent5 4 5 2" xfId="2595"/>
    <cellStyle name="40 % - Accent5 4 6" xfId="2596"/>
    <cellStyle name="40 % - Accent5 5" xfId="2597"/>
    <cellStyle name="40 % - Accent5 5 2" xfId="2598"/>
    <cellStyle name="40 % - Accent5 5 2 2" xfId="2599"/>
    <cellStyle name="40 % - Accent5 5 2 2 2" xfId="2600"/>
    <cellStyle name="40 % - Accent5 5 2 2 2 2" xfId="2601"/>
    <cellStyle name="40 % - Accent5 5 2 2 3" xfId="2602"/>
    <cellStyle name="40 % - Accent5 5 2 3" xfId="2603"/>
    <cellStyle name="40 % - Accent5 5 2 3 2" xfId="2604"/>
    <cellStyle name="40 % - Accent5 5 2 4" xfId="2605"/>
    <cellStyle name="40 % - Accent5 5 3" xfId="2606"/>
    <cellStyle name="40 % - Accent5 5 3 2" xfId="2607"/>
    <cellStyle name="40 % - Accent5 5 3 2 2" xfId="2608"/>
    <cellStyle name="40 % - Accent5 5 3 3" xfId="2609"/>
    <cellStyle name="40 % - Accent5 5 4" xfId="2610"/>
    <cellStyle name="40 % - Accent5 5 4 2" xfId="2611"/>
    <cellStyle name="40 % - Accent5 5 5" xfId="2612"/>
    <cellStyle name="40 % - Accent5 6" xfId="2613"/>
    <cellStyle name="40 % - Accent5 6 2" xfId="2614"/>
    <cellStyle name="40 % - Accent5 6 2 2" xfId="2615"/>
    <cellStyle name="40 % - Accent5 6 2 2 2" xfId="2616"/>
    <cellStyle name="40 % - Accent5 6 2 3" xfId="2617"/>
    <cellStyle name="40 % - Accent5 6 3" xfId="2618"/>
    <cellStyle name="40 % - Accent5 6 3 2" xfId="2619"/>
    <cellStyle name="40 % - Accent5 6 4" xfId="2620"/>
    <cellStyle name="40 % - Accent5 7" xfId="2621"/>
    <cellStyle name="40 % - Accent5 7 2" xfId="2622"/>
    <cellStyle name="40 % - Accent5 7 2 2" xfId="2623"/>
    <cellStyle name="40 % - Accent5 7 3" xfId="2624"/>
    <cellStyle name="40 % - Accent5 8" xfId="2625"/>
    <cellStyle name="40 % - Accent5 8 2" xfId="2626"/>
    <cellStyle name="40 % - Accent5 8 2 2" xfId="2627"/>
    <cellStyle name="40 % - Accent5 8 3" xfId="2628"/>
    <cellStyle name="40 % - Accent5 9" xfId="2629"/>
    <cellStyle name="40 % - Accent5 9 2" xfId="2630"/>
    <cellStyle name="40 % - Accent6 10" xfId="2631"/>
    <cellStyle name="40 % - Accent6 2" xfId="2632"/>
    <cellStyle name="40 % - Accent6 2 2" xfId="2633"/>
    <cellStyle name="40 % - Accent6 2 2 2" xfId="2634"/>
    <cellStyle name="40 % - Accent6 2 2 2 2" xfId="2635"/>
    <cellStyle name="40 % - Accent6 2 2 2 2 2" xfId="2636"/>
    <cellStyle name="40 % - Accent6 2 2 2 2 2 2" xfId="2637"/>
    <cellStyle name="40 % - Accent6 2 2 2 2 2 2 2" xfId="2638"/>
    <cellStyle name="40 % - Accent6 2 2 2 2 2 3" xfId="2639"/>
    <cellStyle name="40 % - Accent6 2 2 2 2 3" xfId="2640"/>
    <cellStyle name="40 % - Accent6 2 2 2 2 3 2" xfId="2641"/>
    <cellStyle name="40 % - Accent6 2 2 2 2 4" xfId="2642"/>
    <cellStyle name="40 % - Accent6 2 2 2 3" xfId="2643"/>
    <cellStyle name="40 % - Accent6 2 2 2 3 2" xfId="2644"/>
    <cellStyle name="40 % - Accent6 2 2 2 3 2 2" xfId="2645"/>
    <cellStyle name="40 % - Accent6 2 2 2 3 2 2 2" xfId="2646"/>
    <cellStyle name="40 % - Accent6 2 2 2 3 2 3" xfId="2647"/>
    <cellStyle name="40 % - Accent6 2 2 2 3 3" xfId="2648"/>
    <cellStyle name="40 % - Accent6 2 2 2 3 3 2" xfId="2649"/>
    <cellStyle name="40 % - Accent6 2 2 2 3 4" xfId="2650"/>
    <cellStyle name="40 % - Accent6 2 2 2 4" xfId="2651"/>
    <cellStyle name="40 % - Accent6 2 2 2 4 2" xfId="2652"/>
    <cellStyle name="40 % - Accent6 2 2 2 4 2 2" xfId="2653"/>
    <cellStyle name="40 % - Accent6 2 2 2 4 3" xfId="2654"/>
    <cellStyle name="40 % - Accent6 2 2 2 5" xfId="2655"/>
    <cellStyle name="40 % - Accent6 2 2 2 5 2" xfId="2656"/>
    <cellStyle name="40 % - Accent6 2 2 2 6" xfId="2657"/>
    <cellStyle name="40 % - Accent6 2 2 3" xfId="2658"/>
    <cellStyle name="40 % - Accent6 2 2 3 2" xfId="2659"/>
    <cellStyle name="40 % - Accent6 2 2 3 2 2" xfId="2660"/>
    <cellStyle name="40 % - Accent6 2 2 3 2 2 2" xfId="2661"/>
    <cellStyle name="40 % - Accent6 2 2 3 2 2 2 2" xfId="2662"/>
    <cellStyle name="40 % - Accent6 2 2 3 2 2 3" xfId="2663"/>
    <cellStyle name="40 % - Accent6 2 2 3 2 3" xfId="2664"/>
    <cellStyle name="40 % - Accent6 2 2 3 2 3 2" xfId="2665"/>
    <cellStyle name="40 % - Accent6 2 2 3 2 4" xfId="2666"/>
    <cellStyle name="40 % - Accent6 2 2 3 3" xfId="2667"/>
    <cellStyle name="40 % - Accent6 2 2 3 3 2" xfId="2668"/>
    <cellStyle name="40 % - Accent6 2 2 3 3 2 2" xfId="2669"/>
    <cellStyle name="40 % - Accent6 2 2 3 3 3" xfId="2670"/>
    <cellStyle name="40 % - Accent6 2 2 3 4" xfId="2671"/>
    <cellStyle name="40 % - Accent6 2 2 3 4 2" xfId="2672"/>
    <cellStyle name="40 % - Accent6 2 2 3 5" xfId="2673"/>
    <cellStyle name="40 % - Accent6 2 2 4" xfId="2674"/>
    <cellStyle name="40 % - Accent6 2 2 4 2" xfId="2675"/>
    <cellStyle name="40 % - Accent6 2 2 4 2 2" xfId="2676"/>
    <cellStyle name="40 % - Accent6 2 2 4 2 2 2" xfId="2677"/>
    <cellStyle name="40 % - Accent6 2 2 4 2 3" xfId="2678"/>
    <cellStyle name="40 % - Accent6 2 2 4 3" xfId="2679"/>
    <cellStyle name="40 % - Accent6 2 2 4 3 2" xfId="2680"/>
    <cellStyle name="40 % - Accent6 2 2 4 4" xfId="2681"/>
    <cellStyle name="40 % - Accent6 2 2 5" xfId="2682"/>
    <cellStyle name="40 % - Accent6 2 2 5 2" xfId="2683"/>
    <cellStyle name="40 % - Accent6 2 2 5 2 2" xfId="2684"/>
    <cellStyle name="40 % - Accent6 2 2 5 3" xfId="2685"/>
    <cellStyle name="40 % - Accent6 2 2 6" xfId="2686"/>
    <cellStyle name="40 % - Accent6 2 2 6 2" xfId="2687"/>
    <cellStyle name="40 % - Accent6 2 2 6 2 2" xfId="2688"/>
    <cellStyle name="40 % - Accent6 2 2 6 3" xfId="2689"/>
    <cellStyle name="40 % - Accent6 2 2 7" xfId="2690"/>
    <cellStyle name="40 % - Accent6 2 2 7 2" xfId="2691"/>
    <cellStyle name="40 % - Accent6 2 2 8" xfId="2692"/>
    <cellStyle name="40 % - Accent6 2 3" xfId="2693"/>
    <cellStyle name="40 % - Accent6 2 3 2" xfId="2694"/>
    <cellStyle name="40 % - Accent6 2 3 2 2" xfId="2695"/>
    <cellStyle name="40 % - Accent6 2 3 2 2 2" xfId="2696"/>
    <cellStyle name="40 % - Accent6 2 3 2 2 2 2" xfId="2697"/>
    <cellStyle name="40 % - Accent6 2 3 2 2 3" xfId="2698"/>
    <cellStyle name="40 % - Accent6 2 3 2 3" xfId="2699"/>
    <cellStyle name="40 % - Accent6 2 3 2 3 2" xfId="2700"/>
    <cellStyle name="40 % - Accent6 2 3 2 4" xfId="2701"/>
    <cellStyle name="40 % - Accent6 2 3 3" xfId="2702"/>
    <cellStyle name="40 % - Accent6 2 3 3 2" xfId="2703"/>
    <cellStyle name="40 % - Accent6 2 3 3 2 2" xfId="2704"/>
    <cellStyle name="40 % - Accent6 2 3 3 2 2 2" xfId="2705"/>
    <cellStyle name="40 % - Accent6 2 3 3 2 3" xfId="2706"/>
    <cellStyle name="40 % - Accent6 2 3 3 3" xfId="2707"/>
    <cellStyle name="40 % - Accent6 2 3 3 3 2" xfId="2708"/>
    <cellStyle name="40 % - Accent6 2 3 3 4" xfId="2709"/>
    <cellStyle name="40 % - Accent6 2 3 4" xfId="2710"/>
    <cellStyle name="40 % - Accent6 2 3 4 2" xfId="2711"/>
    <cellStyle name="40 % - Accent6 2 3 4 2 2" xfId="2712"/>
    <cellStyle name="40 % - Accent6 2 3 4 3" xfId="2713"/>
    <cellStyle name="40 % - Accent6 2 3 5" xfId="2714"/>
    <cellStyle name="40 % - Accent6 2 3 5 2" xfId="2715"/>
    <cellStyle name="40 % - Accent6 2 3 6" xfId="2716"/>
    <cellStyle name="40 % - Accent6 2 4" xfId="2717"/>
    <cellStyle name="40 % - Accent6 2 4 2" xfId="2718"/>
    <cellStyle name="40 % - Accent6 2 4 2 2" xfId="2719"/>
    <cellStyle name="40 % - Accent6 2 4 2 2 2" xfId="2720"/>
    <cellStyle name="40 % - Accent6 2 4 2 2 2 2" xfId="2721"/>
    <cellStyle name="40 % - Accent6 2 4 2 2 3" xfId="2722"/>
    <cellStyle name="40 % - Accent6 2 4 2 3" xfId="2723"/>
    <cellStyle name="40 % - Accent6 2 4 2 3 2" xfId="2724"/>
    <cellStyle name="40 % - Accent6 2 4 2 4" xfId="2725"/>
    <cellStyle name="40 % - Accent6 2 4 3" xfId="2726"/>
    <cellStyle name="40 % - Accent6 2 4 3 2" xfId="2727"/>
    <cellStyle name="40 % - Accent6 2 4 3 2 2" xfId="2728"/>
    <cellStyle name="40 % - Accent6 2 4 3 3" xfId="2729"/>
    <cellStyle name="40 % - Accent6 2 4 4" xfId="2730"/>
    <cellStyle name="40 % - Accent6 2 4 4 2" xfId="2731"/>
    <cellStyle name="40 % - Accent6 2 4 5" xfId="2732"/>
    <cellStyle name="40 % - Accent6 2 5" xfId="2733"/>
    <cellStyle name="40 % - Accent6 2 5 2" xfId="2734"/>
    <cellStyle name="40 % - Accent6 2 5 2 2" xfId="2735"/>
    <cellStyle name="40 % - Accent6 2 5 2 2 2" xfId="2736"/>
    <cellStyle name="40 % - Accent6 2 5 2 3" xfId="2737"/>
    <cellStyle name="40 % - Accent6 2 5 3" xfId="2738"/>
    <cellStyle name="40 % - Accent6 2 5 3 2" xfId="2739"/>
    <cellStyle name="40 % - Accent6 2 5 4" xfId="2740"/>
    <cellStyle name="40 % - Accent6 2 6" xfId="2741"/>
    <cellStyle name="40 % - Accent6 2 6 2" xfId="2742"/>
    <cellStyle name="40 % - Accent6 2 6 2 2" xfId="2743"/>
    <cellStyle name="40 % - Accent6 2 6 3" xfId="2744"/>
    <cellStyle name="40 % - Accent6 2 7" xfId="2745"/>
    <cellStyle name="40 % - Accent6 2 7 2" xfId="2746"/>
    <cellStyle name="40 % - Accent6 2 7 2 2" xfId="2747"/>
    <cellStyle name="40 % - Accent6 2 7 3" xfId="2748"/>
    <cellStyle name="40 % - Accent6 2 8" xfId="2749"/>
    <cellStyle name="40 % - Accent6 2 8 2" xfId="2750"/>
    <cellStyle name="40 % - Accent6 2 9" xfId="2751"/>
    <cellStyle name="40 % - Accent6 3" xfId="2752"/>
    <cellStyle name="40 % - Accent6 3 2" xfId="2753"/>
    <cellStyle name="40 % - Accent6 3 2 2" xfId="2754"/>
    <cellStyle name="40 % - Accent6 3 2 2 2" xfId="2755"/>
    <cellStyle name="40 % - Accent6 3 2 2 2 2" xfId="2756"/>
    <cellStyle name="40 % - Accent6 3 2 2 2 2 2" xfId="2757"/>
    <cellStyle name="40 % - Accent6 3 2 2 2 3" xfId="2758"/>
    <cellStyle name="40 % - Accent6 3 2 2 3" xfId="2759"/>
    <cellStyle name="40 % - Accent6 3 2 2 3 2" xfId="2760"/>
    <cellStyle name="40 % - Accent6 3 2 2 4" xfId="2761"/>
    <cellStyle name="40 % - Accent6 3 2 3" xfId="2762"/>
    <cellStyle name="40 % - Accent6 3 2 3 2" xfId="2763"/>
    <cellStyle name="40 % - Accent6 3 2 3 2 2" xfId="2764"/>
    <cellStyle name="40 % - Accent6 3 2 3 2 2 2" xfId="2765"/>
    <cellStyle name="40 % - Accent6 3 2 3 2 3" xfId="2766"/>
    <cellStyle name="40 % - Accent6 3 2 3 3" xfId="2767"/>
    <cellStyle name="40 % - Accent6 3 2 3 3 2" xfId="2768"/>
    <cellStyle name="40 % - Accent6 3 2 3 4" xfId="2769"/>
    <cellStyle name="40 % - Accent6 3 2 4" xfId="2770"/>
    <cellStyle name="40 % - Accent6 3 2 4 2" xfId="2771"/>
    <cellStyle name="40 % - Accent6 3 2 4 2 2" xfId="2772"/>
    <cellStyle name="40 % - Accent6 3 2 4 3" xfId="2773"/>
    <cellStyle name="40 % - Accent6 3 2 5" xfId="2774"/>
    <cellStyle name="40 % - Accent6 3 2 5 2" xfId="2775"/>
    <cellStyle name="40 % - Accent6 3 2 6" xfId="2776"/>
    <cellStyle name="40 % - Accent6 3 3" xfId="2777"/>
    <cellStyle name="40 % - Accent6 3 3 2" xfId="2778"/>
    <cellStyle name="40 % - Accent6 3 3 2 2" xfId="2779"/>
    <cellStyle name="40 % - Accent6 3 3 2 2 2" xfId="2780"/>
    <cellStyle name="40 % - Accent6 3 3 2 2 2 2" xfId="2781"/>
    <cellStyle name="40 % - Accent6 3 3 2 2 3" xfId="2782"/>
    <cellStyle name="40 % - Accent6 3 3 2 3" xfId="2783"/>
    <cellStyle name="40 % - Accent6 3 3 2 3 2" xfId="2784"/>
    <cellStyle name="40 % - Accent6 3 3 2 4" xfId="2785"/>
    <cellStyle name="40 % - Accent6 3 3 3" xfId="2786"/>
    <cellStyle name="40 % - Accent6 3 3 3 2" xfId="2787"/>
    <cellStyle name="40 % - Accent6 3 3 3 2 2" xfId="2788"/>
    <cellStyle name="40 % - Accent6 3 3 3 3" xfId="2789"/>
    <cellStyle name="40 % - Accent6 3 3 4" xfId="2790"/>
    <cellStyle name="40 % - Accent6 3 3 4 2" xfId="2791"/>
    <cellStyle name="40 % - Accent6 3 3 5" xfId="2792"/>
    <cellStyle name="40 % - Accent6 3 4" xfId="2793"/>
    <cellStyle name="40 % - Accent6 3 4 2" xfId="2794"/>
    <cellStyle name="40 % - Accent6 3 4 2 2" xfId="2795"/>
    <cellStyle name="40 % - Accent6 3 4 2 2 2" xfId="2796"/>
    <cellStyle name="40 % - Accent6 3 4 2 3" xfId="2797"/>
    <cellStyle name="40 % - Accent6 3 4 3" xfId="2798"/>
    <cellStyle name="40 % - Accent6 3 4 3 2" xfId="2799"/>
    <cellStyle name="40 % - Accent6 3 4 4" xfId="2800"/>
    <cellStyle name="40 % - Accent6 3 5" xfId="2801"/>
    <cellStyle name="40 % - Accent6 3 5 2" xfId="2802"/>
    <cellStyle name="40 % - Accent6 3 5 2 2" xfId="2803"/>
    <cellStyle name="40 % - Accent6 3 5 3" xfId="2804"/>
    <cellStyle name="40 % - Accent6 3 6" xfId="2805"/>
    <cellStyle name="40 % - Accent6 3 6 2" xfId="2806"/>
    <cellStyle name="40 % - Accent6 3 6 2 2" xfId="2807"/>
    <cellStyle name="40 % - Accent6 3 6 3" xfId="2808"/>
    <cellStyle name="40 % - Accent6 3 7" xfId="2809"/>
    <cellStyle name="40 % - Accent6 3 7 2" xfId="2810"/>
    <cellStyle name="40 % - Accent6 3 8" xfId="2811"/>
    <cellStyle name="40 % - Accent6 4" xfId="2812"/>
    <cellStyle name="40 % - Accent6 4 2" xfId="2813"/>
    <cellStyle name="40 % - Accent6 4 2 2" xfId="2814"/>
    <cellStyle name="40 % - Accent6 4 2 2 2" xfId="2815"/>
    <cellStyle name="40 % - Accent6 4 2 2 2 2" xfId="2816"/>
    <cellStyle name="40 % - Accent6 4 2 2 3" xfId="2817"/>
    <cellStyle name="40 % - Accent6 4 2 3" xfId="2818"/>
    <cellStyle name="40 % - Accent6 4 2 3 2" xfId="2819"/>
    <cellStyle name="40 % - Accent6 4 2 4" xfId="2820"/>
    <cellStyle name="40 % - Accent6 4 3" xfId="2821"/>
    <cellStyle name="40 % - Accent6 4 3 2" xfId="2822"/>
    <cellStyle name="40 % - Accent6 4 3 2 2" xfId="2823"/>
    <cellStyle name="40 % - Accent6 4 3 2 2 2" xfId="2824"/>
    <cellStyle name="40 % - Accent6 4 3 2 3" xfId="2825"/>
    <cellStyle name="40 % - Accent6 4 3 3" xfId="2826"/>
    <cellStyle name="40 % - Accent6 4 3 3 2" xfId="2827"/>
    <cellStyle name="40 % - Accent6 4 3 4" xfId="2828"/>
    <cellStyle name="40 % - Accent6 4 4" xfId="2829"/>
    <cellStyle name="40 % - Accent6 4 4 2" xfId="2830"/>
    <cellStyle name="40 % - Accent6 4 4 2 2" xfId="2831"/>
    <cellStyle name="40 % - Accent6 4 4 3" xfId="2832"/>
    <cellStyle name="40 % - Accent6 4 5" xfId="2833"/>
    <cellStyle name="40 % - Accent6 4 5 2" xfId="2834"/>
    <cellStyle name="40 % - Accent6 4 6" xfId="2835"/>
    <cellStyle name="40 % - Accent6 5" xfId="2836"/>
    <cellStyle name="40 % - Accent6 5 2" xfId="2837"/>
    <cellStyle name="40 % - Accent6 5 2 2" xfId="2838"/>
    <cellStyle name="40 % - Accent6 5 2 2 2" xfId="2839"/>
    <cellStyle name="40 % - Accent6 5 2 2 2 2" xfId="2840"/>
    <cellStyle name="40 % - Accent6 5 2 2 3" xfId="2841"/>
    <cellStyle name="40 % - Accent6 5 2 3" xfId="2842"/>
    <cellStyle name="40 % - Accent6 5 2 3 2" xfId="2843"/>
    <cellStyle name="40 % - Accent6 5 2 4" xfId="2844"/>
    <cellStyle name="40 % - Accent6 5 3" xfId="2845"/>
    <cellStyle name="40 % - Accent6 5 3 2" xfId="2846"/>
    <cellStyle name="40 % - Accent6 5 3 2 2" xfId="2847"/>
    <cellStyle name="40 % - Accent6 5 3 3" xfId="2848"/>
    <cellStyle name="40 % - Accent6 5 4" xfId="2849"/>
    <cellStyle name="40 % - Accent6 5 4 2" xfId="2850"/>
    <cellStyle name="40 % - Accent6 5 5" xfId="2851"/>
    <cellStyle name="40 % - Accent6 6" xfId="2852"/>
    <cellStyle name="40 % - Accent6 6 2" xfId="2853"/>
    <cellStyle name="40 % - Accent6 6 2 2" xfId="2854"/>
    <cellStyle name="40 % - Accent6 6 2 2 2" xfId="2855"/>
    <cellStyle name="40 % - Accent6 6 2 3" xfId="2856"/>
    <cellStyle name="40 % - Accent6 6 3" xfId="2857"/>
    <cellStyle name="40 % - Accent6 6 3 2" xfId="2858"/>
    <cellStyle name="40 % - Accent6 6 4" xfId="2859"/>
    <cellStyle name="40 % - Accent6 7" xfId="2860"/>
    <cellStyle name="40 % - Accent6 7 2" xfId="2861"/>
    <cellStyle name="40 % - Accent6 7 2 2" xfId="2862"/>
    <cellStyle name="40 % - Accent6 7 3" xfId="2863"/>
    <cellStyle name="40 % - Accent6 8" xfId="2864"/>
    <cellStyle name="40 % - Accent6 8 2" xfId="2865"/>
    <cellStyle name="40 % - Accent6 8 2 2" xfId="2866"/>
    <cellStyle name="40 % - Accent6 8 3" xfId="2867"/>
    <cellStyle name="40 % - Accent6 9" xfId="2868"/>
    <cellStyle name="40 % - Accent6 9 2" xfId="2869"/>
    <cellStyle name="60 % - Accent1 2" xfId="2870"/>
    <cellStyle name="60 % - Accent2 2" xfId="2871"/>
    <cellStyle name="60 % - Accent3 2" xfId="2872"/>
    <cellStyle name="60 % - Accent4 2" xfId="2873"/>
    <cellStyle name="60 % - Accent5 2" xfId="2874"/>
    <cellStyle name="60 % - Accent6 2" xfId="2875"/>
    <cellStyle name="Accent1 2" xfId="2876"/>
    <cellStyle name="Accent2 2" xfId="2877"/>
    <cellStyle name="Accent3 2" xfId="2878"/>
    <cellStyle name="Accent4 2" xfId="2879"/>
    <cellStyle name="Accent5 2" xfId="2880"/>
    <cellStyle name="Accent6 2" xfId="2881"/>
    <cellStyle name="Avertissement 2" xfId="2882"/>
    <cellStyle name="Commentaire 10" xfId="2883"/>
    <cellStyle name="Commentaire 2" xfId="2884"/>
    <cellStyle name="Commentaire 2 2" xfId="2885"/>
    <cellStyle name="Commentaire 2 2 2" xfId="2886"/>
    <cellStyle name="Commentaire 2 2 2 2" xfId="2887"/>
    <cellStyle name="Commentaire 2 2 2 2 2" xfId="2888"/>
    <cellStyle name="Commentaire 2 2 2 2 2 2" xfId="2889"/>
    <cellStyle name="Commentaire 2 2 2 2 2 2 2" xfId="2890"/>
    <cellStyle name="Commentaire 2 2 2 2 2 3" xfId="2891"/>
    <cellStyle name="Commentaire 2 2 2 2 3" xfId="2892"/>
    <cellStyle name="Commentaire 2 2 2 2 3 2" xfId="2893"/>
    <cellStyle name="Commentaire 2 2 2 2 4" xfId="2894"/>
    <cellStyle name="Commentaire 2 2 2 3" xfId="2895"/>
    <cellStyle name="Commentaire 2 2 2 3 2" xfId="2896"/>
    <cellStyle name="Commentaire 2 2 2 3 2 2" xfId="2897"/>
    <cellStyle name="Commentaire 2 2 2 3 2 2 2" xfId="2898"/>
    <cellStyle name="Commentaire 2 2 2 3 2 3" xfId="2899"/>
    <cellStyle name="Commentaire 2 2 2 3 3" xfId="2900"/>
    <cellStyle name="Commentaire 2 2 2 3 3 2" xfId="2901"/>
    <cellStyle name="Commentaire 2 2 2 3 4" xfId="2902"/>
    <cellStyle name="Commentaire 2 2 2 4" xfId="2903"/>
    <cellStyle name="Commentaire 2 2 2 4 2" xfId="2904"/>
    <cellStyle name="Commentaire 2 2 2 4 2 2" xfId="2905"/>
    <cellStyle name="Commentaire 2 2 2 4 3" xfId="2906"/>
    <cellStyle name="Commentaire 2 2 2 5" xfId="2907"/>
    <cellStyle name="Commentaire 2 2 2 5 2" xfId="2908"/>
    <cellStyle name="Commentaire 2 2 2 6" xfId="2909"/>
    <cellStyle name="Commentaire 2 2 3" xfId="2910"/>
    <cellStyle name="Commentaire 2 2 3 2" xfId="2911"/>
    <cellStyle name="Commentaire 2 2 3 2 2" xfId="2912"/>
    <cellStyle name="Commentaire 2 2 3 2 2 2" xfId="2913"/>
    <cellStyle name="Commentaire 2 2 3 2 2 2 2" xfId="2914"/>
    <cellStyle name="Commentaire 2 2 3 2 2 3" xfId="2915"/>
    <cellStyle name="Commentaire 2 2 3 2 3" xfId="2916"/>
    <cellStyle name="Commentaire 2 2 3 2 3 2" xfId="2917"/>
    <cellStyle name="Commentaire 2 2 3 2 4" xfId="2918"/>
    <cellStyle name="Commentaire 2 2 3 3" xfId="2919"/>
    <cellStyle name="Commentaire 2 2 3 3 2" xfId="2920"/>
    <cellStyle name="Commentaire 2 2 3 3 2 2" xfId="2921"/>
    <cellStyle name="Commentaire 2 2 3 3 3" xfId="2922"/>
    <cellStyle name="Commentaire 2 2 3 4" xfId="2923"/>
    <cellStyle name="Commentaire 2 2 3 4 2" xfId="2924"/>
    <cellStyle name="Commentaire 2 2 3 5" xfId="2925"/>
    <cellStyle name="Commentaire 2 2 4" xfId="2926"/>
    <cellStyle name="Commentaire 2 2 4 2" xfId="2927"/>
    <cellStyle name="Commentaire 2 2 4 2 2" xfId="2928"/>
    <cellStyle name="Commentaire 2 2 4 2 2 2" xfId="2929"/>
    <cellStyle name="Commentaire 2 2 4 2 3" xfId="2930"/>
    <cellStyle name="Commentaire 2 2 4 3" xfId="2931"/>
    <cellStyle name="Commentaire 2 2 4 3 2" xfId="2932"/>
    <cellStyle name="Commentaire 2 2 4 4" xfId="2933"/>
    <cellStyle name="Commentaire 2 2 5" xfId="2934"/>
    <cellStyle name="Commentaire 2 2 5 2" xfId="2935"/>
    <cellStyle name="Commentaire 2 2 5 2 2" xfId="2936"/>
    <cellStyle name="Commentaire 2 2 5 3" xfId="2937"/>
    <cellStyle name="Commentaire 2 2 6" xfId="2938"/>
    <cellStyle name="Commentaire 2 2 6 2" xfId="2939"/>
    <cellStyle name="Commentaire 2 2 6 2 2" xfId="2940"/>
    <cellStyle name="Commentaire 2 2 6 3" xfId="2941"/>
    <cellStyle name="Commentaire 2 2 7" xfId="2942"/>
    <cellStyle name="Commentaire 2 2 7 2" xfId="2943"/>
    <cellStyle name="Commentaire 2 2 8" xfId="2944"/>
    <cellStyle name="Commentaire 2 3" xfId="2945"/>
    <cellStyle name="Commentaire 2 3 2" xfId="2946"/>
    <cellStyle name="Commentaire 2 3 2 2" xfId="2947"/>
    <cellStyle name="Commentaire 2 3 2 2 2" xfId="2948"/>
    <cellStyle name="Commentaire 2 3 2 2 2 2" xfId="2949"/>
    <cellStyle name="Commentaire 2 3 2 2 3" xfId="2950"/>
    <cellStyle name="Commentaire 2 3 2 3" xfId="2951"/>
    <cellStyle name="Commentaire 2 3 2 3 2" xfId="2952"/>
    <cellStyle name="Commentaire 2 3 2 4" xfId="2953"/>
    <cellStyle name="Commentaire 2 3 3" xfId="2954"/>
    <cellStyle name="Commentaire 2 3 3 2" xfId="2955"/>
    <cellStyle name="Commentaire 2 3 3 2 2" xfId="2956"/>
    <cellStyle name="Commentaire 2 3 3 2 2 2" xfId="2957"/>
    <cellStyle name="Commentaire 2 3 3 2 3" xfId="2958"/>
    <cellStyle name="Commentaire 2 3 3 3" xfId="2959"/>
    <cellStyle name="Commentaire 2 3 3 3 2" xfId="2960"/>
    <cellStyle name="Commentaire 2 3 3 4" xfId="2961"/>
    <cellStyle name="Commentaire 2 3 4" xfId="2962"/>
    <cellStyle name="Commentaire 2 3 4 2" xfId="2963"/>
    <cellStyle name="Commentaire 2 3 4 2 2" xfId="2964"/>
    <cellStyle name="Commentaire 2 3 4 3" xfId="2965"/>
    <cellStyle name="Commentaire 2 3 5" xfId="2966"/>
    <cellStyle name="Commentaire 2 3 5 2" xfId="2967"/>
    <cellStyle name="Commentaire 2 3 6" xfId="2968"/>
    <cellStyle name="Commentaire 2 4" xfId="2969"/>
    <cellStyle name="Commentaire 2 4 2" xfId="2970"/>
    <cellStyle name="Commentaire 2 4 2 2" xfId="2971"/>
    <cellStyle name="Commentaire 2 4 2 2 2" xfId="2972"/>
    <cellStyle name="Commentaire 2 4 2 2 2 2" xfId="2973"/>
    <cellStyle name="Commentaire 2 4 2 2 3" xfId="2974"/>
    <cellStyle name="Commentaire 2 4 2 3" xfId="2975"/>
    <cellStyle name="Commentaire 2 4 2 3 2" xfId="2976"/>
    <cellStyle name="Commentaire 2 4 2 4" xfId="2977"/>
    <cellStyle name="Commentaire 2 4 3" xfId="2978"/>
    <cellStyle name="Commentaire 2 4 3 2" xfId="2979"/>
    <cellStyle name="Commentaire 2 4 3 2 2" xfId="2980"/>
    <cellStyle name="Commentaire 2 4 3 3" xfId="2981"/>
    <cellStyle name="Commentaire 2 4 4" xfId="2982"/>
    <cellStyle name="Commentaire 2 4 4 2" xfId="2983"/>
    <cellStyle name="Commentaire 2 4 5" xfId="2984"/>
    <cellStyle name="Commentaire 2 5" xfId="2985"/>
    <cellStyle name="Commentaire 2 5 2" xfId="2986"/>
    <cellStyle name="Commentaire 2 5 2 2" xfId="2987"/>
    <cellStyle name="Commentaire 2 5 2 2 2" xfId="2988"/>
    <cellStyle name="Commentaire 2 5 2 3" xfId="2989"/>
    <cellStyle name="Commentaire 2 5 3" xfId="2990"/>
    <cellStyle name="Commentaire 2 5 3 2" xfId="2991"/>
    <cellStyle name="Commentaire 2 5 4" xfId="2992"/>
    <cellStyle name="Commentaire 2 6" xfId="2993"/>
    <cellStyle name="Commentaire 2 6 2" xfId="2994"/>
    <cellStyle name="Commentaire 2 6 2 2" xfId="2995"/>
    <cellStyle name="Commentaire 2 6 3" xfId="2996"/>
    <cellStyle name="Commentaire 2 7" xfId="2997"/>
    <cellStyle name="Commentaire 2 7 2" xfId="2998"/>
    <cellStyle name="Commentaire 2 7 2 2" xfId="2999"/>
    <cellStyle name="Commentaire 2 7 3" xfId="3000"/>
    <cellStyle name="Commentaire 2 8" xfId="3001"/>
    <cellStyle name="Commentaire 2 8 2" xfId="3002"/>
    <cellStyle name="Commentaire 2 9" xfId="3003"/>
    <cellStyle name="Commentaire 3" xfId="3004"/>
    <cellStyle name="Commentaire 3 2" xfId="3005"/>
    <cellStyle name="Commentaire 3 2 2" xfId="3006"/>
    <cellStyle name="Commentaire 3 2 2 2" xfId="3007"/>
    <cellStyle name="Commentaire 3 2 2 2 2" xfId="3008"/>
    <cellStyle name="Commentaire 3 2 2 2 2 2" xfId="3009"/>
    <cellStyle name="Commentaire 3 2 2 2 3" xfId="3010"/>
    <cellStyle name="Commentaire 3 2 2 3" xfId="3011"/>
    <cellStyle name="Commentaire 3 2 2 3 2" xfId="3012"/>
    <cellStyle name="Commentaire 3 2 2 4" xfId="3013"/>
    <cellStyle name="Commentaire 3 2 3" xfId="3014"/>
    <cellStyle name="Commentaire 3 2 3 2" xfId="3015"/>
    <cellStyle name="Commentaire 3 2 3 2 2" xfId="3016"/>
    <cellStyle name="Commentaire 3 2 3 2 2 2" xfId="3017"/>
    <cellStyle name="Commentaire 3 2 3 2 3" xfId="3018"/>
    <cellStyle name="Commentaire 3 2 3 3" xfId="3019"/>
    <cellStyle name="Commentaire 3 2 3 3 2" xfId="3020"/>
    <cellStyle name="Commentaire 3 2 3 4" xfId="3021"/>
    <cellStyle name="Commentaire 3 2 4" xfId="3022"/>
    <cellStyle name="Commentaire 3 2 4 2" xfId="3023"/>
    <cellStyle name="Commentaire 3 2 4 2 2" xfId="3024"/>
    <cellStyle name="Commentaire 3 2 4 3" xfId="3025"/>
    <cellStyle name="Commentaire 3 2 5" xfId="3026"/>
    <cellStyle name="Commentaire 3 2 5 2" xfId="3027"/>
    <cellStyle name="Commentaire 3 2 6" xfId="3028"/>
    <cellStyle name="Commentaire 3 3" xfId="3029"/>
    <cellStyle name="Commentaire 3 3 2" xfId="3030"/>
    <cellStyle name="Commentaire 3 3 2 2" xfId="3031"/>
    <cellStyle name="Commentaire 3 3 2 2 2" xfId="3032"/>
    <cellStyle name="Commentaire 3 3 2 2 2 2" xfId="3033"/>
    <cellStyle name="Commentaire 3 3 2 2 3" xfId="3034"/>
    <cellStyle name="Commentaire 3 3 2 3" xfId="3035"/>
    <cellStyle name="Commentaire 3 3 2 3 2" xfId="3036"/>
    <cellStyle name="Commentaire 3 3 2 4" xfId="3037"/>
    <cellStyle name="Commentaire 3 3 3" xfId="3038"/>
    <cellStyle name="Commentaire 3 3 3 2" xfId="3039"/>
    <cellStyle name="Commentaire 3 3 3 2 2" xfId="3040"/>
    <cellStyle name="Commentaire 3 3 3 3" xfId="3041"/>
    <cellStyle name="Commentaire 3 3 4" xfId="3042"/>
    <cellStyle name="Commentaire 3 3 4 2" xfId="3043"/>
    <cellStyle name="Commentaire 3 3 5" xfId="3044"/>
    <cellStyle name="Commentaire 3 4" xfId="3045"/>
    <cellStyle name="Commentaire 3 4 2" xfId="3046"/>
    <cellStyle name="Commentaire 3 4 2 2" xfId="3047"/>
    <cellStyle name="Commentaire 3 4 2 2 2" xfId="3048"/>
    <cellStyle name="Commentaire 3 4 2 3" xfId="3049"/>
    <cellStyle name="Commentaire 3 4 3" xfId="3050"/>
    <cellStyle name="Commentaire 3 4 3 2" xfId="3051"/>
    <cellStyle name="Commentaire 3 4 4" xfId="3052"/>
    <cellStyle name="Commentaire 3 5" xfId="3053"/>
    <cellStyle name="Commentaire 3 5 2" xfId="3054"/>
    <cellStyle name="Commentaire 3 5 2 2" xfId="3055"/>
    <cellStyle name="Commentaire 3 5 3" xfId="3056"/>
    <cellStyle name="Commentaire 3 6" xfId="3057"/>
    <cellStyle name="Commentaire 3 6 2" xfId="3058"/>
    <cellStyle name="Commentaire 3 6 2 2" xfId="3059"/>
    <cellStyle name="Commentaire 3 6 3" xfId="3060"/>
    <cellStyle name="Commentaire 3 7" xfId="3061"/>
    <cellStyle name="Commentaire 3 7 2" xfId="3062"/>
    <cellStyle name="Commentaire 3 8" xfId="3063"/>
    <cellStyle name="Commentaire 4" xfId="3064"/>
    <cellStyle name="Commentaire 4 2" xfId="3065"/>
    <cellStyle name="Commentaire 4 2 2" xfId="3066"/>
    <cellStyle name="Commentaire 4 2 2 2" xfId="3067"/>
    <cellStyle name="Commentaire 4 2 2 2 2" xfId="3068"/>
    <cellStyle name="Commentaire 4 2 2 3" xfId="3069"/>
    <cellStyle name="Commentaire 4 2 3" xfId="3070"/>
    <cellStyle name="Commentaire 4 2 3 2" xfId="3071"/>
    <cellStyle name="Commentaire 4 2 4" xfId="3072"/>
    <cellStyle name="Commentaire 4 3" xfId="3073"/>
    <cellStyle name="Commentaire 4 3 2" xfId="3074"/>
    <cellStyle name="Commentaire 4 3 2 2" xfId="3075"/>
    <cellStyle name="Commentaire 4 3 2 2 2" xfId="3076"/>
    <cellStyle name="Commentaire 4 3 2 3" xfId="3077"/>
    <cellStyle name="Commentaire 4 3 3" xfId="3078"/>
    <cellStyle name="Commentaire 4 3 3 2" xfId="3079"/>
    <cellStyle name="Commentaire 4 3 4" xfId="3080"/>
    <cellStyle name="Commentaire 4 4" xfId="3081"/>
    <cellStyle name="Commentaire 4 4 2" xfId="3082"/>
    <cellStyle name="Commentaire 4 4 2 2" xfId="3083"/>
    <cellStyle name="Commentaire 4 4 3" xfId="3084"/>
    <cellStyle name="Commentaire 4 5" xfId="3085"/>
    <cellStyle name="Commentaire 4 5 2" xfId="3086"/>
    <cellStyle name="Commentaire 4 6" xfId="3087"/>
    <cellStyle name="Commentaire 5" xfId="3088"/>
    <cellStyle name="Commentaire 5 2" xfId="3089"/>
    <cellStyle name="Commentaire 5 2 2" xfId="3090"/>
    <cellStyle name="Commentaire 5 2 2 2" xfId="3091"/>
    <cellStyle name="Commentaire 5 2 2 2 2" xfId="3092"/>
    <cellStyle name="Commentaire 5 2 2 3" xfId="3093"/>
    <cellStyle name="Commentaire 5 2 3" xfId="3094"/>
    <cellStyle name="Commentaire 5 2 3 2" xfId="3095"/>
    <cellStyle name="Commentaire 5 2 4" xfId="3096"/>
    <cellStyle name="Commentaire 5 3" xfId="3097"/>
    <cellStyle name="Commentaire 5 3 2" xfId="3098"/>
    <cellStyle name="Commentaire 5 3 2 2" xfId="3099"/>
    <cellStyle name="Commentaire 5 3 3" xfId="3100"/>
    <cellStyle name="Commentaire 5 4" xfId="3101"/>
    <cellStyle name="Commentaire 5 4 2" xfId="3102"/>
    <cellStyle name="Commentaire 5 5" xfId="3103"/>
    <cellStyle name="Commentaire 6" xfId="3104"/>
    <cellStyle name="Commentaire 6 2" xfId="3105"/>
    <cellStyle name="Commentaire 6 2 2" xfId="3106"/>
    <cellStyle name="Commentaire 6 2 2 2" xfId="3107"/>
    <cellStyle name="Commentaire 6 2 3" xfId="3108"/>
    <cellStyle name="Commentaire 6 3" xfId="3109"/>
    <cellStyle name="Commentaire 6 3 2" xfId="3110"/>
    <cellStyle name="Commentaire 6 4" xfId="3111"/>
    <cellStyle name="Commentaire 7" xfId="3112"/>
    <cellStyle name="Commentaire 7 2" xfId="3113"/>
    <cellStyle name="Commentaire 7 2 2" xfId="3114"/>
    <cellStyle name="Commentaire 7 3" xfId="3115"/>
    <cellStyle name="Commentaire 8" xfId="3116"/>
    <cellStyle name="Commentaire 8 2" xfId="3117"/>
    <cellStyle name="Commentaire 8 2 2" xfId="3118"/>
    <cellStyle name="Commentaire 8 3" xfId="3119"/>
    <cellStyle name="Commentaire 9" xfId="3120"/>
    <cellStyle name="Commentaire 9 2" xfId="3121"/>
    <cellStyle name="Insatisfaisant 2" xfId="3122"/>
    <cellStyle name="Lien hypertexte 2" xfId="3123"/>
    <cellStyle name="Lien hypertexte 3" xfId="3124"/>
    <cellStyle name="Neutre 2" xfId="3125"/>
    <cellStyle name="Normal" xfId="0" builtinId="0"/>
    <cellStyle name="Normal 10" xfId="3126"/>
    <cellStyle name="Normal 10 10" xfId="3127"/>
    <cellStyle name="Normal 10 2" xfId="3128"/>
    <cellStyle name="Normal 10 2 2" xfId="3129"/>
    <cellStyle name="Normal 10 2 2 2" xfId="3130"/>
    <cellStyle name="Normal 10 2 2 2 2" xfId="3131"/>
    <cellStyle name="Normal 10 2 2 2 2 2" xfId="3132"/>
    <cellStyle name="Normal 10 2 2 2 2 2 2" xfId="3133"/>
    <cellStyle name="Normal 10 2 2 2 2 3" xfId="3134"/>
    <cellStyle name="Normal 10 2 2 2 3" xfId="3135"/>
    <cellStyle name="Normal 10 2 2 2 3 2" xfId="3136"/>
    <cellStyle name="Normal 10 2 2 2 4" xfId="3137"/>
    <cellStyle name="Normal 10 2 2 3" xfId="3138"/>
    <cellStyle name="Normal 10 2 2 3 2" xfId="3139"/>
    <cellStyle name="Normal 10 2 2 3 2 2" xfId="3140"/>
    <cellStyle name="Normal 10 2 2 3 2 2 2" xfId="3141"/>
    <cellStyle name="Normal 10 2 2 3 2 3" xfId="3142"/>
    <cellStyle name="Normal 10 2 2 3 3" xfId="3143"/>
    <cellStyle name="Normal 10 2 2 3 3 2" xfId="3144"/>
    <cellStyle name="Normal 10 2 2 3 4" xfId="3145"/>
    <cellStyle name="Normal 10 2 2 4" xfId="3146"/>
    <cellStyle name="Normal 10 2 2 4 2" xfId="3147"/>
    <cellStyle name="Normal 10 2 2 4 2 2" xfId="3148"/>
    <cellStyle name="Normal 10 2 2 4 3" xfId="3149"/>
    <cellStyle name="Normal 10 2 2 5" xfId="3150"/>
    <cellStyle name="Normal 10 2 2 5 2" xfId="3151"/>
    <cellStyle name="Normal 10 2 2 6" xfId="3152"/>
    <cellStyle name="Normal 10 2 3" xfId="3153"/>
    <cellStyle name="Normal 10 2 3 2" xfId="3154"/>
    <cellStyle name="Normal 10 2 3 2 2" xfId="3155"/>
    <cellStyle name="Normal 10 2 3 2 2 2" xfId="3156"/>
    <cellStyle name="Normal 10 2 3 2 2 2 2" xfId="3157"/>
    <cellStyle name="Normal 10 2 3 2 2 3" xfId="3158"/>
    <cellStyle name="Normal 10 2 3 2 3" xfId="3159"/>
    <cellStyle name="Normal 10 2 3 2 3 2" xfId="3160"/>
    <cellStyle name="Normal 10 2 3 2 4" xfId="3161"/>
    <cellStyle name="Normal 10 2 3 3" xfId="3162"/>
    <cellStyle name="Normal 10 2 3 3 2" xfId="3163"/>
    <cellStyle name="Normal 10 2 3 3 2 2" xfId="3164"/>
    <cellStyle name="Normal 10 2 3 3 3" xfId="3165"/>
    <cellStyle name="Normal 10 2 3 4" xfId="3166"/>
    <cellStyle name="Normal 10 2 3 4 2" xfId="3167"/>
    <cellStyle name="Normal 10 2 3 5" xfId="3168"/>
    <cellStyle name="Normal 10 2 4" xfId="3169"/>
    <cellStyle name="Normal 10 2 4 2" xfId="3170"/>
    <cellStyle name="Normal 10 2 4 2 2" xfId="3171"/>
    <cellStyle name="Normal 10 2 4 2 2 2" xfId="3172"/>
    <cellStyle name="Normal 10 2 4 2 3" xfId="3173"/>
    <cellStyle name="Normal 10 2 4 3" xfId="3174"/>
    <cellStyle name="Normal 10 2 4 3 2" xfId="3175"/>
    <cellStyle name="Normal 10 2 4 4" xfId="3176"/>
    <cellStyle name="Normal 10 2 5" xfId="3177"/>
    <cellStyle name="Normal 10 2 5 2" xfId="3178"/>
    <cellStyle name="Normal 10 2 5 2 2" xfId="3179"/>
    <cellStyle name="Normal 10 2 5 3" xfId="3180"/>
    <cellStyle name="Normal 10 2 6" xfId="3181"/>
    <cellStyle name="Normal 10 2 6 2" xfId="3182"/>
    <cellStyle name="Normal 10 2 6 2 2" xfId="3183"/>
    <cellStyle name="Normal 10 2 6 3" xfId="3184"/>
    <cellStyle name="Normal 10 2 7" xfId="3185"/>
    <cellStyle name="Normal 10 2 7 2" xfId="3186"/>
    <cellStyle name="Normal 10 2 8" xfId="3187"/>
    <cellStyle name="Normal 10 3" xfId="3188"/>
    <cellStyle name="Normal 10 3 2" xfId="3189"/>
    <cellStyle name="Normal 10 3 2 2" xfId="3190"/>
    <cellStyle name="Normal 10 3 2 2 2" xfId="3191"/>
    <cellStyle name="Normal 10 3 2 2 2 2" xfId="3192"/>
    <cellStyle name="Normal 10 3 2 2 3" xfId="3193"/>
    <cellStyle name="Normal 10 3 2 3" xfId="3194"/>
    <cellStyle name="Normal 10 3 2 3 2" xfId="3195"/>
    <cellStyle name="Normal 10 3 2 4" xfId="3196"/>
    <cellStyle name="Normal 10 3 3" xfId="3197"/>
    <cellStyle name="Normal 10 3 3 2" xfId="3198"/>
    <cellStyle name="Normal 10 3 3 2 2" xfId="3199"/>
    <cellStyle name="Normal 10 3 3 2 2 2" xfId="3200"/>
    <cellStyle name="Normal 10 3 3 2 3" xfId="3201"/>
    <cellStyle name="Normal 10 3 3 3" xfId="3202"/>
    <cellStyle name="Normal 10 3 3 3 2" xfId="3203"/>
    <cellStyle name="Normal 10 3 3 4" xfId="3204"/>
    <cellStyle name="Normal 10 3 4" xfId="3205"/>
    <cellStyle name="Normal 10 3 4 2" xfId="3206"/>
    <cellStyle name="Normal 10 3 4 2 2" xfId="3207"/>
    <cellStyle name="Normal 10 3 4 3" xfId="3208"/>
    <cellStyle name="Normal 10 3 5" xfId="3209"/>
    <cellStyle name="Normal 10 3 5 2" xfId="3210"/>
    <cellStyle name="Normal 10 3 6" xfId="3211"/>
    <cellStyle name="Normal 10 4" xfId="3212"/>
    <cellStyle name="Normal 10 4 2" xfId="3213"/>
    <cellStyle name="Normal 10 4 2 2" xfId="3214"/>
    <cellStyle name="Normal 10 4 2 2 2" xfId="3215"/>
    <cellStyle name="Normal 10 4 2 2 2 2" xfId="3216"/>
    <cellStyle name="Normal 10 4 2 2 3" xfId="3217"/>
    <cellStyle name="Normal 10 4 2 3" xfId="3218"/>
    <cellStyle name="Normal 10 4 2 3 2" xfId="3219"/>
    <cellStyle name="Normal 10 4 2 4" xfId="3220"/>
    <cellStyle name="Normal 10 4 3" xfId="3221"/>
    <cellStyle name="Normal 10 4 3 2" xfId="3222"/>
    <cellStyle name="Normal 10 4 3 2 2" xfId="3223"/>
    <cellStyle name="Normal 10 4 3 3" xfId="3224"/>
    <cellStyle name="Normal 10 4 4" xfId="3225"/>
    <cellStyle name="Normal 10 4 4 2" xfId="3226"/>
    <cellStyle name="Normal 10 4 5" xfId="3227"/>
    <cellStyle name="Normal 10 5" xfId="3228"/>
    <cellStyle name="Normal 10 5 2" xfId="3229"/>
    <cellStyle name="Normal 10 5 2 2" xfId="3230"/>
    <cellStyle name="Normal 10 5 2 2 2" xfId="3231"/>
    <cellStyle name="Normal 10 5 2 3" xfId="3232"/>
    <cellStyle name="Normal 10 5 3" xfId="3233"/>
    <cellStyle name="Normal 10 5 3 2" xfId="3234"/>
    <cellStyle name="Normal 10 5 4" xfId="3235"/>
    <cellStyle name="Normal 10 6" xfId="3236"/>
    <cellStyle name="Normal 10 6 2" xfId="3237"/>
    <cellStyle name="Normal 10 6 2 2" xfId="3238"/>
    <cellStyle name="Normal 10 6 3" xfId="3239"/>
    <cellStyle name="Normal 10 7" xfId="3240"/>
    <cellStyle name="Normal 10 7 2" xfId="3241"/>
    <cellStyle name="Normal 10 7 2 2" xfId="3242"/>
    <cellStyle name="Normal 10 7 3" xfId="3243"/>
    <cellStyle name="Normal 10 8" xfId="3244"/>
    <cellStyle name="Normal 10 8 2" xfId="3245"/>
    <cellStyle name="Normal 10 9" xfId="3246"/>
    <cellStyle name="Normal 11" xfId="3247"/>
    <cellStyle name="Normal 11 2" xfId="3248"/>
    <cellStyle name="Normal 12" xfId="3249"/>
    <cellStyle name="Normal 12 2" xfId="3250"/>
    <cellStyle name="Normal 12 2 2" xfId="3251"/>
    <cellStyle name="Normal 12 2 2 2" xfId="3252"/>
    <cellStyle name="Normal 12 2 2 2 2" xfId="3253"/>
    <cellStyle name="Normal 12 2 2 2 2 2" xfId="3254"/>
    <cellStyle name="Normal 12 2 2 2 3" xfId="3255"/>
    <cellStyle name="Normal 12 2 2 3" xfId="3256"/>
    <cellStyle name="Normal 12 2 2 3 2" xfId="3257"/>
    <cellStyle name="Normal 12 2 2 4" xfId="3258"/>
    <cellStyle name="Normal 12 2 3" xfId="3259"/>
    <cellStyle name="Normal 12 2 3 2" xfId="3260"/>
    <cellStyle name="Normal 12 2 3 2 2" xfId="3261"/>
    <cellStyle name="Normal 12 2 3 2 2 2" xfId="3262"/>
    <cellStyle name="Normal 12 2 3 2 3" xfId="3263"/>
    <cellStyle name="Normal 12 2 3 3" xfId="3264"/>
    <cellStyle name="Normal 12 2 3 3 2" xfId="3265"/>
    <cellStyle name="Normal 12 2 3 4" xfId="3266"/>
    <cellStyle name="Normal 12 2 4" xfId="3267"/>
    <cellStyle name="Normal 12 2 4 2" xfId="3268"/>
    <cellStyle name="Normal 12 2 4 2 2" xfId="3269"/>
    <cellStyle name="Normal 12 2 4 3" xfId="3270"/>
    <cellStyle name="Normal 12 2 5" xfId="3271"/>
    <cellStyle name="Normal 12 2 5 2" xfId="3272"/>
    <cellStyle name="Normal 12 2 6" xfId="3273"/>
    <cellStyle name="Normal 12 3" xfId="3274"/>
    <cellStyle name="Normal 12 3 2" xfId="3275"/>
    <cellStyle name="Normal 12 3 2 2" xfId="3276"/>
    <cellStyle name="Normal 12 3 2 2 2" xfId="3277"/>
    <cellStyle name="Normal 12 3 2 2 2 2" xfId="3278"/>
    <cellStyle name="Normal 12 3 2 2 3" xfId="3279"/>
    <cellStyle name="Normal 12 3 2 3" xfId="3280"/>
    <cellStyle name="Normal 12 3 2 3 2" xfId="3281"/>
    <cellStyle name="Normal 12 3 2 4" xfId="3282"/>
    <cellStyle name="Normal 12 3 3" xfId="3283"/>
    <cellStyle name="Normal 12 3 3 2" xfId="3284"/>
    <cellStyle name="Normal 12 3 3 2 2" xfId="3285"/>
    <cellStyle name="Normal 12 3 3 3" xfId="3286"/>
    <cellStyle name="Normal 12 3 4" xfId="3287"/>
    <cellStyle name="Normal 12 3 4 2" xfId="3288"/>
    <cellStyle name="Normal 12 3 5" xfId="3289"/>
    <cellStyle name="Normal 12 4" xfId="3290"/>
    <cellStyle name="Normal 12 4 2" xfId="3291"/>
    <cellStyle name="Normal 12 4 2 2" xfId="3292"/>
    <cellStyle name="Normal 12 4 2 2 2" xfId="3293"/>
    <cellStyle name="Normal 12 4 2 3" xfId="3294"/>
    <cellStyle name="Normal 12 4 3" xfId="3295"/>
    <cellStyle name="Normal 12 4 3 2" xfId="3296"/>
    <cellStyle name="Normal 12 4 4" xfId="3297"/>
    <cellStyle name="Normal 12 5" xfId="3298"/>
    <cellStyle name="Normal 12 5 2" xfId="3299"/>
    <cellStyle name="Normal 12 5 2 2" xfId="3300"/>
    <cellStyle name="Normal 12 5 3" xfId="3301"/>
    <cellStyle name="Normal 12 6" xfId="3302"/>
    <cellStyle name="Normal 12 6 2" xfId="3303"/>
    <cellStyle name="Normal 12 6 2 2" xfId="3304"/>
    <cellStyle name="Normal 12 6 3" xfId="3305"/>
    <cellStyle name="Normal 12 7" xfId="3306"/>
    <cellStyle name="Normal 12 7 2" xfId="3307"/>
    <cellStyle name="Normal 12 8" xfId="3308"/>
    <cellStyle name="Normal 13" xfId="3309"/>
    <cellStyle name="Normal 13 2" xfId="3310"/>
    <cellStyle name="Normal 13 2 2" xfId="3311"/>
    <cellStyle name="Normal 13 2 2 2" xfId="3312"/>
    <cellStyle name="Normal 13 2 2 2 2" xfId="3313"/>
    <cellStyle name="Normal 13 2 2 3" xfId="3314"/>
    <cellStyle name="Normal 13 2 3" xfId="3315"/>
    <cellStyle name="Normal 13 2 3 2" xfId="3316"/>
    <cellStyle name="Normal 13 2 4" xfId="3317"/>
    <cellStyle name="Normal 13 3" xfId="3318"/>
    <cellStyle name="Normal 13 3 2" xfId="3319"/>
    <cellStyle name="Normal 13 3 2 2" xfId="3320"/>
    <cellStyle name="Normal 13 3 2 2 2" xfId="3321"/>
    <cellStyle name="Normal 13 3 2 3" xfId="3322"/>
    <cellStyle name="Normal 13 3 3" xfId="3323"/>
    <cellStyle name="Normal 13 3 3 2" xfId="3324"/>
    <cellStyle name="Normal 13 3 4" xfId="3325"/>
    <cellStyle name="Normal 13 4" xfId="3326"/>
    <cellStyle name="Normal 13 4 2" xfId="3327"/>
    <cellStyle name="Normal 13 4 2 2" xfId="3328"/>
    <cellStyle name="Normal 13 4 3" xfId="3329"/>
    <cellStyle name="Normal 13 5" xfId="3330"/>
    <cellStyle name="Normal 13 5 2" xfId="3331"/>
    <cellStyle name="Normal 13 6" xfId="3332"/>
    <cellStyle name="Normal 14" xfId="3333"/>
    <cellStyle name="Normal 14 2" xfId="3334"/>
    <cellStyle name="Normal 14 2 2" xfId="3335"/>
    <cellStyle name="Normal 14 2 2 2" xfId="3336"/>
    <cellStyle name="Normal 14 2 2 2 2" xfId="3337"/>
    <cellStyle name="Normal 14 2 2 3" xfId="3338"/>
    <cellStyle name="Normal 14 2 3" xfId="3339"/>
    <cellStyle name="Normal 14 2 3 2" xfId="3340"/>
    <cellStyle name="Normal 14 2 4" xfId="3341"/>
    <cellStyle name="Normal 14 3" xfId="3342"/>
    <cellStyle name="Normal 14 3 2" xfId="3343"/>
    <cellStyle name="Normal 14 3 2 2" xfId="3344"/>
    <cellStyle name="Normal 14 3 3" xfId="3345"/>
    <cellStyle name="Normal 14 4" xfId="3346"/>
    <cellStyle name="Normal 14 4 2" xfId="3347"/>
    <cellStyle name="Normal 14 5" xfId="3348"/>
    <cellStyle name="Normal 15" xfId="3349"/>
    <cellStyle name="Normal 15 2" xfId="3350"/>
    <cellStyle name="Normal 15 3" xfId="3351"/>
    <cellStyle name="Normal 15 3 2" xfId="3352"/>
    <cellStyle name="Normal 16" xfId="3353"/>
    <cellStyle name="Normal 16 2" xfId="3354"/>
    <cellStyle name="Normal 16 2 2" xfId="3355"/>
    <cellStyle name="Normal 16 2 2 2" xfId="3356"/>
    <cellStyle name="Normal 16 2 3" xfId="3357"/>
    <cellStyle name="Normal 16 3" xfId="3358"/>
    <cellStyle name="Normal 16 3 2" xfId="3359"/>
    <cellStyle name="Normal 16 4" xfId="3360"/>
    <cellStyle name="Normal 17" xfId="3361"/>
    <cellStyle name="Normal 17 2" xfId="3362"/>
    <cellStyle name="Normal 17 2 2" xfId="3363"/>
    <cellStyle name="Normal 17 3" xfId="3364"/>
    <cellStyle name="Normal 18" xfId="3365"/>
    <cellStyle name="Normal 18 2" xfId="3366"/>
    <cellStyle name="Normal 18 2 2" xfId="3367"/>
    <cellStyle name="Normal 18 2 3" xfId="3368"/>
    <cellStyle name="Normal 18 3" xfId="3369"/>
    <cellStyle name="Normal 18 4" xfId="3370"/>
    <cellStyle name="Normal 19" xfId="3371"/>
    <cellStyle name="Normal 19 2" xfId="3372"/>
    <cellStyle name="Normal 2" xfId="3373"/>
    <cellStyle name="Normal 2 2" xfId="3374"/>
    <cellStyle name="Normal 2 2 2" xfId="3375"/>
    <cellStyle name="Normal 20" xfId="3376"/>
    <cellStyle name="Normal 21" xfId="3377"/>
    <cellStyle name="Normal 21 2" xfId="3378"/>
    <cellStyle name="Normal 3" xfId="3379"/>
    <cellStyle name="Normal 3 10" xfId="3380"/>
    <cellStyle name="Normal 3 2" xfId="3381"/>
    <cellStyle name="Normal 3 2 10" xfId="3382"/>
    <cellStyle name="Normal 3 2 10 2" xfId="3383"/>
    <cellStyle name="Normal 3 2 10 2 2" xfId="3384"/>
    <cellStyle name="Normal 3 2 10 2 2 2" xfId="3385"/>
    <cellStyle name="Normal 3 2 10 2 3" xfId="3386"/>
    <cellStyle name="Normal 3 2 10 3" xfId="3387"/>
    <cellStyle name="Normal 3 2 10 3 2" xfId="3388"/>
    <cellStyle name="Normal 3 2 10 4" xfId="3389"/>
    <cellStyle name="Normal 3 2 11" xfId="3390"/>
    <cellStyle name="Normal 3 2 11 2" xfId="3391"/>
    <cellStyle name="Normal 3 2 11 2 2" xfId="3392"/>
    <cellStyle name="Normal 3 2 11 3" xfId="3393"/>
    <cellStyle name="Normal 3 2 12" xfId="3394"/>
    <cellStyle name="Normal 3 2 12 2" xfId="3395"/>
    <cellStyle name="Normal 3 2 12 2 2" xfId="3396"/>
    <cellStyle name="Normal 3 2 12 3" xfId="3397"/>
    <cellStyle name="Normal 3 2 13" xfId="3398"/>
    <cellStyle name="Normal 3 2 13 2" xfId="3399"/>
    <cellStyle name="Normal 3 2 14" xfId="3400"/>
    <cellStyle name="Normal 3 2 2" xfId="3401"/>
    <cellStyle name="Normal 3 2 2 10" xfId="3402"/>
    <cellStyle name="Normal 3 2 2 10 2" xfId="3403"/>
    <cellStyle name="Normal 3 2 2 10 2 2" xfId="3404"/>
    <cellStyle name="Normal 3 2 2 10 3" xfId="3405"/>
    <cellStyle name="Normal 3 2 2 11" xfId="3406"/>
    <cellStyle name="Normal 3 2 2 11 2" xfId="3407"/>
    <cellStyle name="Normal 3 2 2 11 2 2" xfId="3408"/>
    <cellStyle name="Normal 3 2 2 11 3" xfId="3409"/>
    <cellStyle name="Normal 3 2 2 12" xfId="3410"/>
    <cellStyle name="Normal 3 2 2 12 2" xfId="3411"/>
    <cellStyle name="Normal 3 2 2 13" xfId="3412"/>
    <cellStyle name="Normal 3 2 2 2" xfId="3413"/>
    <cellStyle name="Normal 3 2 2 2 10" xfId="3414"/>
    <cellStyle name="Normal 3 2 2 2 10 2" xfId="3415"/>
    <cellStyle name="Normal 3 2 2 2 11" xfId="3416"/>
    <cellStyle name="Normal 3 2 2 2 2" xfId="3417"/>
    <cellStyle name="Normal 3 2 2 2 2 2" xfId="3418"/>
    <cellStyle name="Normal 3 2 2 2 2 2 2" xfId="3419"/>
    <cellStyle name="Normal 3 2 2 2 2 2 2 2" xfId="3420"/>
    <cellStyle name="Normal 3 2 2 2 2 2 2 2 2" xfId="3421"/>
    <cellStyle name="Normal 3 2 2 2 2 2 2 2 2 2" xfId="3422"/>
    <cellStyle name="Normal 3 2 2 2 2 2 2 2 2 2 2" xfId="3423"/>
    <cellStyle name="Normal 3 2 2 2 2 2 2 2 2 3" xfId="3424"/>
    <cellStyle name="Normal 3 2 2 2 2 2 2 2 3" xfId="3425"/>
    <cellStyle name="Normal 3 2 2 2 2 2 2 2 3 2" xfId="3426"/>
    <cellStyle name="Normal 3 2 2 2 2 2 2 2 4" xfId="3427"/>
    <cellStyle name="Normal 3 2 2 2 2 2 2 3" xfId="3428"/>
    <cellStyle name="Normal 3 2 2 2 2 2 2 3 2" xfId="3429"/>
    <cellStyle name="Normal 3 2 2 2 2 2 2 3 2 2" xfId="3430"/>
    <cellStyle name="Normal 3 2 2 2 2 2 2 3 2 2 2" xfId="3431"/>
    <cellStyle name="Normal 3 2 2 2 2 2 2 3 2 3" xfId="3432"/>
    <cellStyle name="Normal 3 2 2 2 2 2 2 3 3" xfId="3433"/>
    <cellStyle name="Normal 3 2 2 2 2 2 2 3 3 2" xfId="3434"/>
    <cellStyle name="Normal 3 2 2 2 2 2 2 3 4" xfId="3435"/>
    <cellStyle name="Normal 3 2 2 2 2 2 2 4" xfId="3436"/>
    <cellStyle name="Normal 3 2 2 2 2 2 2 4 2" xfId="3437"/>
    <cellStyle name="Normal 3 2 2 2 2 2 2 4 2 2" xfId="3438"/>
    <cellStyle name="Normal 3 2 2 2 2 2 2 4 3" xfId="3439"/>
    <cellStyle name="Normal 3 2 2 2 2 2 2 5" xfId="3440"/>
    <cellStyle name="Normal 3 2 2 2 2 2 2 5 2" xfId="3441"/>
    <cellStyle name="Normal 3 2 2 2 2 2 2 6" xfId="3442"/>
    <cellStyle name="Normal 3 2 2 2 2 2 3" xfId="3443"/>
    <cellStyle name="Normal 3 2 2 2 2 2 3 2" xfId="3444"/>
    <cellStyle name="Normal 3 2 2 2 2 2 3 2 2" xfId="3445"/>
    <cellStyle name="Normal 3 2 2 2 2 2 3 2 2 2" xfId="3446"/>
    <cellStyle name="Normal 3 2 2 2 2 2 3 2 2 2 2" xfId="3447"/>
    <cellStyle name="Normal 3 2 2 2 2 2 3 2 2 3" xfId="3448"/>
    <cellStyle name="Normal 3 2 2 2 2 2 3 2 3" xfId="3449"/>
    <cellStyle name="Normal 3 2 2 2 2 2 3 2 3 2" xfId="3450"/>
    <cellStyle name="Normal 3 2 2 2 2 2 3 2 4" xfId="3451"/>
    <cellStyle name="Normal 3 2 2 2 2 2 3 3" xfId="3452"/>
    <cellStyle name="Normal 3 2 2 2 2 2 3 3 2" xfId="3453"/>
    <cellStyle name="Normal 3 2 2 2 2 2 3 3 2 2" xfId="3454"/>
    <cellStyle name="Normal 3 2 2 2 2 2 3 3 3" xfId="3455"/>
    <cellStyle name="Normal 3 2 2 2 2 2 3 4" xfId="3456"/>
    <cellStyle name="Normal 3 2 2 2 2 2 3 4 2" xfId="3457"/>
    <cellStyle name="Normal 3 2 2 2 2 2 3 5" xfId="3458"/>
    <cellStyle name="Normal 3 2 2 2 2 2 4" xfId="3459"/>
    <cellStyle name="Normal 3 2 2 2 2 2 4 2" xfId="3460"/>
    <cellStyle name="Normal 3 2 2 2 2 2 4 2 2" xfId="3461"/>
    <cellStyle name="Normal 3 2 2 2 2 2 4 2 2 2" xfId="3462"/>
    <cellStyle name="Normal 3 2 2 2 2 2 4 2 3" xfId="3463"/>
    <cellStyle name="Normal 3 2 2 2 2 2 4 3" xfId="3464"/>
    <cellStyle name="Normal 3 2 2 2 2 2 4 3 2" xfId="3465"/>
    <cellStyle name="Normal 3 2 2 2 2 2 4 4" xfId="3466"/>
    <cellStyle name="Normal 3 2 2 2 2 2 5" xfId="3467"/>
    <cellStyle name="Normal 3 2 2 2 2 2 5 2" xfId="3468"/>
    <cellStyle name="Normal 3 2 2 2 2 2 5 2 2" xfId="3469"/>
    <cellStyle name="Normal 3 2 2 2 2 2 5 3" xfId="3470"/>
    <cellStyle name="Normal 3 2 2 2 2 2 6" xfId="3471"/>
    <cellStyle name="Normal 3 2 2 2 2 2 6 2" xfId="3472"/>
    <cellStyle name="Normal 3 2 2 2 2 2 6 2 2" xfId="3473"/>
    <cellStyle name="Normal 3 2 2 2 2 2 6 3" xfId="3474"/>
    <cellStyle name="Normal 3 2 2 2 2 2 7" xfId="3475"/>
    <cellStyle name="Normal 3 2 2 2 2 2 7 2" xfId="3476"/>
    <cellStyle name="Normal 3 2 2 2 2 2 8" xfId="3477"/>
    <cellStyle name="Normal 3 2 2 2 2 3" xfId="3478"/>
    <cellStyle name="Normal 3 2 2 2 2 3 2" xfId="3479"/>
    <cellStyle name="Normal 3 2 2 2 2 3 2 2" xfId="3480"/>
    <cellStyle name="Normal 3 2 2 2 2 3 2 2 2" xfId="3481"/>
    <cellStyle name="Normal 3 2 2 2 2 3 2 2 2 2" xfId="3482"/>
    <cellStyle name="Normal 3 2 2 2 2 3 2 2 3" xfId="3483"/>
    <cellStyle name="Normal 3 2 2 2 2 3 2 3" xfId="3484"/>
    <cellStyle name="Normal 3 2 2 2 2 3 2 3 2" xfId="3485"/>
    <cellStyle name="Normal 3 2 2 2 2 3 2 4" xfId="3486"/>
    <cellStyle name="Normal 3 2 2 2 2 3 3" xfId="3487"/>
    <cellStyle name="Normal 3 2 2 2 2 3 3 2" xfId="3488"/>
    <cellStyle name="Normal 3 2 2 2 2 3 3 2 2" xfId="3489"/>
    <cellStyle name="Normal 3 2 2 2 2 3 3 2 2 2" xfId="3490"/>
    <cellStyle name="Normal 3 2 2 2 2 3 3 2 3" xfId="3491"/>
    <cellStyle name="Normal 3 2 2 2 2 3 3 3" xfId="3492"/>
    <cellStyle name="Normal 3 2 2 2 2 3 3 3 2" xfId="3493"/>
    <cellStyle name="Normal 3 2 2 2 2 3 3 4" xfId="3494"/>
    <cellStyle name="Normal 3 2 2 2 2 3 4" xfId="3495"/>
    <cellStyle name="Normal 3 2 2 2 2 3 4 2" xfId="3496"/>
    <cellStyle name="Normal 3 2 2 2 2 3 4 2 2" xfId="3497"/>
    <cellStyle name="Normal 3 2 2 2 2 3 4 3" xfId="3498"/>
    <cellStyle name="Normal 3 2 2 2 2 3 5" xfId="3499"/>
    <cellStyle name="Normal 3 2 2 2 2 3 5 2" xfId="3500"/>
    <cellStyle name="Normal 3 2 2 2 2 3 6" xfId="3501"/>
    <cellStyle name="Normal 3 2 2 2 2 4" xfId="3502"/>
    <cellStyle name="Normal 3 2 2 2 2 4 2" xfId="3503"/>
    <cellStyle name="Normal 3 2 2 2 2 4 2 2" xfId="3504"/>
    <cellStyle name="Normal 3 2 2 2 2 4 2 2 2" xfId="3505"/>
    <cellStyle name="Normal 3 2 2 2 2 4 2 2 2 2" xfId="3506"/>
    <cellStyle name="Normal 3 2 2 2 2 4 2 2 3" xfId="3507"/>
    <cellStyle name="Normal 3 2 2 2 2 4 2 3" xfId="3508"/>
    <cellStyle name="Normal 3 2 2 2 2 4 2 3 2" xfId="3509"/>
    <cellStyle name="Normal 3 2 2 2 2 4 2 4" xfId="3510"/>
    <cellStyle name="Normal 3 2 2 2 2 4 3" xfId="3511"/>
    <cellStyle name="Normal 3 2 2 2 2 4 3 2" xfId="3512"/>
    <cellStyle name="Normal 3 2 2 2 2 4 3 2 2" xfId="3513"/>
    <cellStyle name="Normal 3 2 2 2 2 4 3 3" xfId="3514"/>
    <cellStyle name="Normal 3 2 2 2 2 4 4" xfId="3515"/>
    <cellStyle name="Normal 3 2 2 2 2 4 4 2" xfId="3516"/>
    <cellStyle name="Normal 3 2 2 2 2 4 5" xfId="3517"/>
    <cellStyle name="Normal 3 2 2 2 2 5" xfId="3518"/>
    <cellStyle name="Normal 3 2 2 2 2 5 2" xfId="3519"/>
    <cellStyle name="Normal 3 2 2 2 2 5 2 2" xfId="3520"/>
    <cellStyle name="Normal 3 2 2 2 2 5 2 2 2" xfId="3521"/>
    <cellStyle name="Normal 3 2 2 2 2 5 2 3" xfId="3522"/>
    <cellStyle name="Normal 3 2 2 2 2 5 3" xfId="3523"/>
    <cellStyle name="Normal 3 2 2 2 2 5 3 2" xfId="3524"/>
    <cellStyle name="Normal 3 2 2 2 2 5 4" xfId="3525"/>
    <cellStyle name="Normal 3 2 2 2 2 6" xfId="3526"/>
    <cellStyle name="Normal 3 2 2 2 2 6 2" xfId="3527"/>
    <cellStyle name="Normal 3 2 2 2 2 6 2 2" xfId="3528"/>
    <cellStyle name="Normal 3 2 2 2 2 6 3" xfId="3529"/>
    <cellStyle name="Normal 3 2 2 2 2 7" xfId="3530"/>
    <cellStyle name="Normal 3 2 2 2 2 7 2" xfId="3531"/>
    <cellStyle name="Normal 3 2 2 2 2 7 2 2" xfId="3532"/>
    <cellStyle name="Normal 3 2 2 2 2 7 3" xfId="3533"/>
    <cellStyle name="Normal 3 2 2 2 2 8" xfId="3534"/>
    <cellStyle name="Normal 3 2 2 2 2 8 2" xfId="3535"/>
    <cellStyle name="Normal 3 2 2 2 2 9" xfId="3536"/>
    <cellStyle name="Normal 3 2 2 2 3" xfId="3537"/>
    <cellStyle name="Normal 3 2 2 2 3 2" xfId="3538"/>
    <cellStyle name="Normal 3 2 2 2 3 2 2" xfId="3539"/>
    <cellStyle name="Normal 3 2 2 2 3 2 2 2" xfId="3540"/>
    <cellStyle name="Normal 3 2 2 2 3 2 2 2 2" xfId="3541"/>
    <cellStyle name="Normal 3 2 2 2 3 2 2 2 2 2" xfId="3542"/>
    <cellStyle name="Normal 3 2 2 2 3 2 2 2 2 2 2" xfId="3543"/>
    <cellStyle name="Normal 3 2 2 2 3 2 2 2 2 3" xfId="3544"/>
    <cellStyle name="Normal 3 2 2 2 3 2 2 2 3" xfId="3545"/>
    <cellStyle name="Normal 3 2 2 2 3 2 2 2 3 2" xfId="3546"/>
    <cellStyle name="Normal 3 2 2 2 3 2 2 2 4" xfId="3547"/>
    <cellStyle name="Normal 3 2 2 2 3 2 2 3" xfId="3548"/>
    <cellStyle name="Normal 3 2 2 2 3 2 2 3 2" xfId="3549"/>
    <cellStyle name="Normal 3 2 2 2 3 2 2 3 2 2" xfId="3550"/>
    <cellStyle name="Normal 3 2 2 2 3 2 2 3 2 2 2" xfId="3551"/>
    <cellStyle name="Normal 3 2 2 2 3 2 2 3 2 3" xfId="3552"/>
    <cellStyle name="Normal 3 2 2 2 3 2 2 3 3" xfId="3553"/>
    <cellStyle name="Normal 3 2 2 2 3 2 2 3 3 2" xfId="3554"/>
    <cellStyle name="Normal 3 2 2 2 3 2 2 3 4" xfId="3555"/>
    <cellStyle name="Normal 3 2 2 2 3 2 2 4" xfId="3556"/>
    <cellStyle name="Normal 3 2 2 2 3 2 2 4 2" xfId="3557"/>
    <cellStyle name="Normal 3 2 2 2 3 2 2 4 2 2" xfId="3558"/>
    <cellStyle name="Normal 3 2 2 2 3 2 2 4 3" xfId="3559"/>
    <cellStyle name="Normal 3 2 2 2 3 2 2 5" xfId="3560"/>
    <cellStyle name="Normal 3 2 2 2 3 2 2 5 2" xfId="3561"/>
    <cellStyle name="Normal 3 2 2 2 3 2 2 6" xfId="3562"/>
    <cellStyle name="Normal 3 2 2 2 3 2 3" xfId="3563"/>
    <cellStyle name="Normal 3 2 2 2 3 2 3 2" xfId="3564"/>
    <cellStyle name="Normal 3 2 2 2 3 2 3 2 2" xfId="3565"/>
    <cellStyle name="Normal 3 2 2 2 3 2 3 2 2 2" xfId="3566"/>
    <cellStyle name="Normal 3 2 2 2 3 2 3 2 2 2 2" xfId="3567"/>
    <cellStyle name="Normal 3 2 2 2 3 2 3 2 2 3" xfId="3568"/>
    <cellStyle name="Normal 3 2 2 2 3 2 3 2 3" xfId="3569"/>
    <cellStyle name="Normal 3 2 2 2 3 2 3 2 3 2" xfId="3570"/>
    <cellStyle name="Normal 3 2 2 2 3 2 3 2 4" xfId="3571"/>
    <cellStyle name="Normal 3 2 2 2 3 2 3 3" xfId="3572"/>
    <cellStyle name="Normal 3 2 2 2 3 2 3 3 2" xfId="3573"/>
    <cellStyle name="Normal 3 2 2 2 3 2 3 3 2 2" xfId="3574"/>
    <cellStyle name="Normal 3 2 2 2 3 2 3 3 3" xfId="3575"/>
    <cellStyle name="Normal 3 2 2 2 3 2 3 4" xfId="3576"/>
    <cellStyle name="Normal 3 2 2 2 3 2 3 4 2" xfId="3577"/>
    <cellStyle name="Normal 3 2 2 2 3 2 3 5" xfId="3578"/>
    <cellStyle name="Normal 3 2 2 2 3 2 4" xfId="3579"/>
    <cellStyle name="Normal 3 2 2 2 3 2 4 2" xfId="3580"/>
    <cellStyle name="Normal 3 2 2 2 3 2 4 2 2" xfId="3581"/>
    <cellStyle name="Normal 3 2 2 2 3 2 4 2 2 2" xfId="3582"/>
    <cellStyle name="Normal 3 2 2 2 3 2 4 2 3" xfId="3583"/>
    <cellStyle name="Normal 3 2 2 2 3 2 4 3" xfId="3584"/>
    <cellStyle name="Normal 3 2 2 2 3 2 4 3 2" xfId="3585"/>
    <cellStyle name="Normal 3 2 2 2 3 2 4 4" xfId="3586"/>
    <cellStyle name="Normal 3 2 2 2 3 2 5" xfId="3587"/>
    <cellStyle name="Normal 3 2 2 2 3 2 5 2" xfId="3588"/>
    <cellStyle name="Normal 3 2 2 2 3 2 5 2 2" xfId="3589"/>
    <cellStyle name="Normal 3 2 2 2 3 2 5 3" xfId="3590"/>
    <cellStyle name="Normal 3 2 2 2 3 2 6" xfId="3591"/>
    <cellStyle name="Normal 3 2 2 2 3 2 6 2" xfId="3592"/>
    <cellStyle name="Normal 3 2 2 2 3 2 6 2 2" xfId="3593"/>
    <cellStyle name="Normal 3 2 2 2 3 2 6 3" xfId="3594"/>
    <cellStyle name="Normal 3 2 2 2 3 2 7" xfId="3595"/>
    <cellStyle name="Normal 3 2 2 2 3 2 7 2" xfId="3596"/>
    <cellStyle name="Normal 3 2 2 2 3 2 8" xfId="3597"/>
    <cellStyle name="Normal 3 2 2 2 3 3" xfId="3598"/>
    <cellStyle name="Normal 3 2 2 2 3 3 2" xfId="3599"/>
    <cellStyle name="Normal 3 2 2 2 3 3 2 2" xfId="3600"/>
    <cellStyle name="Normal 3 2 2 2 3 3 2 2 2" xfId="3601"/>
    <cellStyle name="Normal 3 2 2 2 3 3 2 2 2 2" xfId="3602"/>
    <cellStyle name="Normal 3 2 2 2 3 3 2 2 3" xfId="3603"/>
    <cellStyle name="Normal 3 2 2 2 3 3 2 3" xfId="3604"/>
    <cellStyle name="Normal 3 2 2 2 3 3 2 3 2" xfId="3605"/>
    <cellStyle name="Normal 3 2 2 2 3 3 2 4" xfId="3606"/>
    <cellStyle name="Normal 3 2 2 2 3 3 3" xfId="3607"/>
    <cellStyle name="Normal 3 2 2 2 3 3 3 2" xfId="3608"/>
    <cellStyle name="Normal 3 2 2 2 3 3 3 2 2" xfId="3609"/>
    <cellStyle name="Normal 3 2 2 2 3 3 3 2 2 2" xfId="3610"/>
    <cellStyle name="Normal 3 2 2 2 3 3 3 2 3" xfId="3611"/>
    <cellStyle name="Normal 3 2 2 2 3 3 3 3" xfId="3612"/>
    <cellStyle name="Normal 3 2 2 2 3 3 3 3 2" xfId="3613"/>
    <cellStyle name="Normal 3 2 2 2 3 3 3 4" xfId="3614"/>
    <cellStyle name="Normal 3 2 2 2 3 3 4" xfId="3615"/>
    <cellStyle name="Normal 3 2 2 2 3 3 4 2" xfId="3616"/>
    <cellStyle name="Normal 3 2 2 2 3 3 4 2 2" xfId="3617"/>
    <cellStyle name="Normal 3 2 2 2 3 3 4 3" xfId="3618"/>
    <cellStyle name="Normal 3 2 2 2 3 3 5" xfId="3619"/>
    <cellStyle name="Normal 3 2 2 2 3 3 5 2" xfId="3620"/>
    <cellStyle name="Normal 3 2 2 2 3 3 6" xfId="3621"/>
    <cellStyle name="Normal 3 2 2 2 3 4" xfId="3622"/>
    <cellStyle name="Normal 3 2 2 2 3 4 2" xfId="3623"/>
    <cellStyle name="Normal 3 2 2 2 3 4 2 2" xfId="3624"/>
    <cellStyle name="Normal 3 2 2 2 3 4 2 2 2" xfId="3625"/>
    <cellStyle name="Normal 3 2 2 2 3 4 2 2 2 2" xfId="3626"/>
    <cellStyle name="Normal 3 2 2 2 3 4 2 2 3" xfId="3627"/>
    <cellStyle name="Normal 3 2 2 2 3 4 2 3" xfId="3628"/>
    <cellStyle name="Normal 3 2 2 2 3 4 2 3 2" xfId="3629"/>
    <cellStyle name="Normal 3 2 2 2 3 4 2 4" xfId="3630"/>
    <cellStyle name="Normal 3 2 2 2 3 4 3" xfId="3631"/>
    <cellStyle name="Normal 3 2 2 2 3 4 3 2" xfId="3632"/>
    <cellStyle name="Normal 3 2 2 2 3 4 3 2 2" xfId="3633"/>
    <cellStyle name="Normal 3 2 2 2 3 4 3 3" xfId="3634"/>
    <cellStyle name="Normal 3 2 2 2 3 4 4" xfId="3635"/>
    <cellStyle name="Normal 3 2 2 2 3 4 4 2" xfId="3636"/>
    <cellStyle name="Normal 3 2 2 2 3 4 5" xfId="3637"/>
    <cellStyle name="Normal 3 2 2 2 3 5" xfId="3638"/>
    <cellStyle name="Normal 3 2 2 2 3 5 2" xfId="3639"/>
    <cellStyle name="Normal 3 2 2 2 3 5 2 2" xfId="3640"/>
    <cellStyle name="Normal 3 2 2 2 3 5 2 2 2" xfId="3641"/>
    <cellStyle name="Normal 3 2 2 2 3 5 2 3" xfId="3642"/>
    <cellStyle name="Normal 3 2 2 2 3 5 3" xfId="3643"/>
    <cellStyle name="Normal 3 2 2 2 3 5 3 2" xfId="3644"/>
    <cellStyle name="Normal 3 2 2 2 3 5 4" xfId="3645"/>
    <cellStyle name="Normal 3 2 2 2 3 6" xfId="3646"/>
    <cellStyle name="Normal 3 2 2 2 3 6 2" xfId="3647"/>
    <cellStyle name="Normal 3 2 2 2 3 6 2 2" xfId="3648"/>
    <cellStyle name="Normal 3 2 2 2 3 6 3" xfId="3649"/>
    <cellStyle name="Normal 3 2 2 2 3 7" xfId="3650"/>
    <cellStyle name="Normal 3 2 2 2 3 7 2" xfId="3651"/>
    <cellStyle name="Normal 3 2 2 2 3 7 2 2" xfId="3652"/>
    <cellStyle name="Normal 3 2 2 2 3 7 3" xfId="3653"/>
    <cellStyle name="Normal 3 2 2 2 3 8" xfId="3654"/>
    <cellStyle name="Normal 3 2 2 2 3 8 2" xfId="3655"/>
    <cellStyle name="Normal 3 2 2 2 3 9" xfId="3656"/>
    <cellStyle name="Normal 3 2 2 2 4" xfId="3657"/>
    <cellStyle name="Normal 3 2 2 2 4 2" xfId="3658"/>
    <cellStyle name="Normal 3 2 2 2 4 2 2" xfId="3659"/>
    <cellStyle name="Normal 3 2 2 2 4 2 2 2" xfId="3660"/>
    <cellStyle name="Normal 3 2 2 2 4 2 2 2 2" xfId="3661"/>
    <cellStyle name="Normal 3 2 2 2 4 2 2 2 2 2" xfId="3662"/>
    <cellStyle name="Normal 3 2 2 2 4 2 2 2 3" xfId="3663"/>
    <cellStyle name="Normal 3 2 2 2 4 2 2 3" xfId="3664"/>
    <cellStyle name="Normal 3 2 2 2 4 2 2 3 2" xfId="3665"/>
    <cellStyle name="Normal 3 2 2 2 4 2 2 4" xfId="3666"/>
    <cellStyle name="Normal 3 2 2 2 4 2 3" xfId="3667"/>
    <cellStyle name="Normal 3 2 2 2 4 2 3 2" xfId="3668"/>
    <cellStyle name="Normal 3 2 2 2 4 2 3 2 2" xfId="3669"/>
    <cellStyle name="Normal 3 2 2 2 4 2 3 2 2 2" xfId="3670"/>
    <cellStyle name="Normal 3 2 2 2 4 2 3 2 3" xfId="3671"/>
    <cellStyle name="Normal 3 2 2 2 4 2 3 3" xfId="3672"/>
    <cellStyle name="Normal 3 2 2 2 4 2 3 3 2" xfId="3673"/>
    <cellStyle name="Normal 3 2 2 2 4 2 3 4" xfId="3674"/>
    <cellStyle name="Normal 3 2 2 2 4 2 4" xfId="3675"/>
    <cellStyle name="Normal 3 2 2 2 4 2 4 2" xfId="3676"/>
    <cellStyle name="Normal 3 2 2 2 4 2 4 2 2" xfId="3677"/>
    <cellStyle name="Normal 3 2 2 2 4 2 4 3" xfId="3678"/>
    <cellStyle name="Normal 3 2 2 2 4 2 5" xfId="3679"/>
    <cellStyle name="Normal 3 2 2 2 4 2 5 2" xfId="3680"/>
    <cellStyle name="Normal 3 2 2 2 4 2 6" xfId="3681"/>
    <cellStyle name="Normal 3 2 2 2 4 3" xfId="3682"/>
    <cellStyle name="Normal 3 2 2 2 4 3 2" xfId="3683"/>
    <cellStyle name="Normal 3 2 2 2 4 3 2 2" xfId="3684"/>
    <cellStyle name="Normal 3 2 2 2 4 3 2 2 2" xfId="3685"/>
    <cellStyle name="Normal 3 2 2 2 4 3 2 2 2 2" xfId="3686"/>
    <cellStyle name="Normal 3 2 2 2 4 3 2 2 3" xfId="3687"/>
    <cellStyle name="Normal 3 2 2 2 4 3 2 3" xfId="3688"/>
    <cellStyle name="Normal 3 2 2 2 4 3 2 3 2" xfId="3689"/>
    <cellStyle name="Normal 3 2 2 2 4 3 2 4" xfId="3690"/>
    <cellStyle name="Normal 3 2 2 2 4 3 3" xfId="3691"/>
    <cellStyle name="Normal 3 2 2 2 4 3 3 2" xfId="3692"/>
    <cellStyle name="Normal 3 2 2 2 4 3 3 2 2" xfId="3693"/>
    <cellStyle name="Normal 3 2 2 2 4 3 3 3" xfId="3694"/>
    <cellStyle name="Normal 3 2 2 2 4 3 4" xfId="3695"/>
    <cellStyle name="Normal 3 2 2 2 4 3 4 2" xfId="3696"/>
    <cellStyle name="Normal 3 2 2 2 4 3 5" xfId="3697"/>
    <cellStyle name="Normal 3 2 2 2 4 4" xfId="3698"/>
    <cellStyle name="Normal 3 2 2 2 4 4 2" xfId="3699"/>
    <cellStyle name="Normal 3 2 2 2 4 4 2 2" xfId="3700"/>
    <cellStyle name="Normal 3 2 2 2 4 4 2 2 2" xfId="3701"/>
    <cellStyle name="Normal 3 2 2 2 4 4 2 3" xfId="3702"/>
    <cellStyle name="Normal 3 2 2 2 4 4 3" xfId="3703"/>
    <cellStyle name="Normal 3 2 2 2 4 4 3 2" xfId="3704"/>
    <cellStyle name="Normal 3 2 2 2 4 4 4" xfId="3705"/>
    <cellStyle name="Normal 3 2 2 2 4 5" xfId="3706"/>
    <cellStyle name="Normal 3 2 2 2 4 5 2" xfId="3707"/>
    <cellStyle name="Normal 3 2 2 2 4 5 2 2" xfId="3708"/>
    <cellStyle name="Normal 3 2 2 2 4 5 3" xfId="3709"/>
    <cellStyle name="Normal 3 2 2 2 4 6" xfId="3710"/>
    <cellStyle name="Normal 3 2 2 2 4 6 2" xfId="3711"/>
    <cellStyle name="Normal 3 2 2 2 4 6 2 2" xfId="3712"/>
    <cellStyle name="Normal 3 2 2 2 4 6 3" xfId="3713"/>
    <cellStyle name="Normal 3 2 2 2 4 7" xfId="3714"/>
    <cellStyle name="Normal 3 2 2 2 4 7 2" xfId="3715"/>
    <cellStyle name="Normal 3 2 2 2 4 8" xfId="3716"/>
    <cellStyle name="Normal 3 2 2 2 5" xfId="3717"/>
    <cellStyle name="Normal 3 2 2 2 5 2" xfId="3718"/>
    <cellStyle name="Normal 3 2 2 2 5 2 2" xfId="3719"/>
    <cellStyle name="Normal 3 2 2 2 5 2 2 2" xfId="3720"/>
    <cellStyle name="Normal 3 2 2 2 5 2 2 2 2" xfId="3721"/>
    <cellStyle name="Normal 3 2 2 2 5 2 2 3" xfId="3722"/>
    <cellStyle name="Normal 3 2 2 2 5 2 3" xfId="3723"/>
    <cellStyle name="Normal 3 2 2 2 5 2 3 2" xfId="3724"/>
    <cellStyle name="Normal 3 2 2 2 5 2 4" xfId="3725"/>
    <cellStyle name="Normal 3 2 2 2 5 3" xfId="3726"/>
    <cellStyle name="Normal 3 2 2 2 5 3 2" xfId="3727"/>
    <cellStyle name="Normal 3 2 2 2 5 3 2 2" xfId="3728"/>
    <cellStyle name="Normal 3 2 2 2 5 3 2 2 2" xfId="3729"/>
    <cellStyle name="Normal 3 2 2 2 5 3 2 3" xfId="3730"/>
    <cellStyle name="Normal 3 2 2 2 5 3 3" xfId="3731"/>
    <cellStyle name="Normal 3 2 2 2 5 3 3 2" xfId="3732"/>
    <cellStyle name="Normal 3 2 2 2 5 3 4" xfId="3733"/>
    <cellStyle name="Normal 3 2 2 2 5 4" xfId="3734"/>
    <cellStyle name="Normal 3 2 2 2 5 4 2" xfId="3735"/>
    <cellStyle name="Normal 3 2 2 2 5 4 2 2" xfId="3736"/>
    <cellStyle name="Normal 3 2 2 2 5 4 3" xfId="3737"/>
    <cellStyle name="Normal 3 2 2 2 5 5" xfId="3738"/>
    <cellStyle name="Normal 3 2 2 2 5 5 2" xfId="3739"/>
    <cellStyle name="Normal 3 2 2 2 5 6" xfId="3740"/>
    <cellStyle name="Normal 3 2 2 2 6" xfId="3741"/>
    <cellStyle name="Normal 3 2 2 2 6 2" xfId="3742"/>
    <cellStyle name="Normal 3 2 2 2 6 2 2" xfId="3743"/>
    <cellStyle name="Normal 3 2 2 2 6 2 2 2" xfId="3744"/>
    <cellStyle name="Normal 3 2 2 2 6 2 2 2 2" xfId="3745"/>
    <cellStyle name="Normal 3 2 2 2 6 2 2 3" xfId="3746"/>
    <cellStyle name="Normal 3 2 2 2 6 2 3" xfId="3747"/>
    <cellStyle name="Normal 3 2 2 2 6 2 3 2" xfId="3748"/>
    <cellStyle name="Normal 3 2 2 2 6 2 4" xfId="3749"/>
    <cellStyle name="Normal 3 2 2 2 6 3" xfId="3750"/>
    <cellStyle name="Normal 3 2 2 2 6 3 2" xfId="3751"/>
    <cellStyle name="Normal 3 2 2 2 6 3 2 2" xfId="3752"/>
    <cellStyle name="Normal 3 2 2 2 6 3 3" xfId="3753"/>
    <cellStyle name="Normal 3 2 2 2 6 4" xfId="3754"/>
    <cellStyle name="Normal 3 2 2 2 6 4 2" xfId="3755"/>
    <cellStyle name="Normal 3 2 2 2 6 5" xfId="3756"/>
    <cellStyle name="Normal 3 2 2 2 7" xfId="3757"/>
    <cellStyle name="Normal 3 2 2 2 7 2" xfId="3758"/>
    <cellStyle name="Normal 3 2 2 2 7 2 2" xfId="3759"/>
    <cellStyle name="Normal 3 2 2 2 7 2 2 2" xfId="3760"/>
    <cellStyle name="Normal 3 2 2 2 7 2 3" xfId="3761"/>
    <cellStyle name="Normal 3 2 2 2 7 3" xfId="3762"/>
    <cellStyle name="Normal 3 2 2 2 7 3 2" xfId="3763"/>
    <cellStyle name="Normal 3 2 2 2 7 4" xfId="3764"/>
    <cellStyle name="Normal 3 2 2 2 8" xfId="3765"/>
    <cellStyle name="Normal 3 2 2 2 8 2" xfId="3766"/>
    <cellStyle name="Normal 3 2 2 2 8 2 2" xfId="3767"/>
    <cellStyle name="Normal 3 2 2 2 8 3" xfId="3768"/>
    <cellStyle name="Normal 3 2 2 2 9" xfId="3769"/>
    <cellStyle name="Normal 3 2 2 2 9 2" xfId="3770"/>
    <cellStyle name="Normal 3 2 2 2 9 2 2" xfId="3771"/>
    <cellStyle name="Normal 3 2 2 2 9 3" xfId="3772"/>
    <cellStyle name="Normal 3 2 2 3" xfId="3773"/>
    <cellStyle name="Normal 3 2 2 3 2" xfId="3774"/>
    <cellStyle name="Normal 3 2 2 3 2 2" xfId="3775"/>
    <cellStyle name="Normal 3 2 2 3 2 2 2" xfId="3776"/>
    <cellStyle name="Normal 3 2 2 3 2 2 2 2" xfId="3777"/>
    <cellStyle name="Normal 3 2 2 3 2 2 2 2 2" xfId="3778"/>
    <cellStyle name="Normal 3 2 2 3 2 2 2 2 2 2" xfId="3779"/>
    <cellStyle name="Normal 3 2 2 3 2 2 2 2 3" xfId="3780"/>
    <cellStyle name="Normal 3 2 2 3 2 2 2 3" xfId="3781"/>
    <cellStyle name="Normal 3 2 2 3 2 2 2 3 2" xfId="3782"/>
    <cellStyle name="Normal 3 2 2 3 2 2 2 4" xfId="3783"/>
    <cellStyle name="Normal 3 2 2 3 2 2 3" xfId="3784"/>
    <cellStyle name="Normal 3 2 2 3 2 2 3 2" xfId="3785"/>
    <cellStyle name="Normal 3 2 2 3 2 2 3 2 2" xfId="3786"/>
    <cellStyle name="Normal 3 2 2 3 2 2 3 2 2 2" xfId="3787"/>
    <cellStyle name="Normal 3 2 2 3 2 2 3 2 3" xfId="3788"/>
    <cellStyle name="Normal 3 2 2 3 2 2 3 3" xfId="3789"/>
    <cellStyle name="Normal 3 2 2 3 2 2 3 3 2" xfId="3790"/>
    <cellStyle name="Normal 3 2 2 3 2 2 3 4" xfId="3791"/>
    <cellStyle name="Normal 3 2 2 3 2 2 4" xfId="3792"/>
    <cellStyle name="Normal 3 2 2 3 2 2 4 2" xfId="3793"/>
    <cellStyle name="Normal 3 2 2 3 2 2 4 2 2" xfId="3794"/>
    <cellStyle name="Normal 3 2 2 3 2 2 4 3" xfId="3795"/>
    <cellStyle name="Normal 3 2 2 3 2 2 5" xfId="3796"/>
    <cellStyle name="Normal 3 2 2 3 2 2 5 2" xfId="3797"/>
    <cellStyle name="Normal 3 2 2 3 2 2 6" xfId="3798"/>
    <cellStyle name="Normal 3 2 2 3 2 3" xfId="3799"/>
    <cellStyle name="Normal 3 2 2 3 2 3 2" xfId="3800"/>
    <cellStyle name="Normal 3 2 2 3 2 3 2 2" xfId="3801"/>
    <cellStyle name="Normal 3 2 2 3 2 3 2 2 2" xfId="3802"/>
    <cellStyle name="Normal 3 2 2 3 2 3 2 2 2 2" xfId="3803"/>
    <cellStyle name="Normal 3 2 2 3 2 3 2 2 3" xfId="3804"/>
    <cellStyle name="Normal 3 2 2 3 2 3 2 3" xfId="3805"/>
    <cellStyle name="Normal 3 2 2 3 2 3 2 3 2" xfId="3806"/>
    <cellStyle name="Normal 3 2 2 3 2 3 2 4" xfId="3807"/>
    <cellStyle name="Normal 3 2 2 3 2 3 3" xfId="3808"/>
    <cellStyle name="Normal 3 2 2 3 2 3 3 2" xfId="3809"/>
    <cellStyle name="Normal 3 2 2 3 2 3 3 2 2" xfId="3810"/>
    <cellStyle name="Normal 3 2 2 3 2 3 3 3" xfId="3811"/>
    <cellStyle name="Normal 3 2 2 3 2 3 4" xfId="3812"/>
    <cellStyle name="Normal 3 2 2 3 2 3 4 2" xfId="3813"/>
    <cellStyle name="Normal 3 2 2 3 2 3 5" xfId="3814"/>
    <cellStyle name="Normal 3 2 2 3 2 4" xfId="3815"/>
    <cellStyle name="Normal 3 2 2 3 2 4 2" xfId="3816"/>
    <cellStyle name="Normal 3 2 2 3 2 4 2 2" xfId="3817"/>
    <cellStyle name="Normal 3 2 2 3 2 4 2 2 2" xfId="3818"/>
    <cellStyle name="Normal 3 2 2 3 2 4 2 3" xfId="3819"/>
    <cellStyle name="Normal 3 2 2 3 2 4 3" xfId="3820"/>
    <cellStyle name="Normal 3 2 2 3 2 4 3 2" xfId="3821"/>
    <cellStyle name="Normal 3 2 2 3 2 4 4" xfId="3822"/>
    <cellStyle name="Normal 3 2 2 3 2 5" xfId="3823"/>
    <cellStyle name="Normal 3 2 2 3 2 5 2" xfId="3824"/>
    <cellStyle name="Normal 3 2 2 3 2 5 2 2" xfId="3825"/>
    <cellStyle name="Normal 3 2 2 3 2 5 3" xfId="3826"/>
    <cellStyle name="Normal 3 2 2 3 2 6" xfId="3827"/>
    <cellStyle name="Normal 3 2 2 3 2 6 2" xfId="3828"/>
    <cellStyle name="Normal 3 2 2 3 2 6 2 2" xfId="3829"/>
    <cellStyle name="Normal 3 2 2 3 2 6 3" xfId="3830"/>
    <cellStyle name="Normal 3 2 2 3 2 7" xfId="3831"/>
    <cellStyle name="Normal 3 2 2 3 2 7 2" xfId="3832"/>
    <cellStyle name="Normal 3 2 2 3 2 8" xfId="3833"/>
    <cellStyle name="Normal 3 2 2 3 3" xfId="3834"/>
    <cellStyle name="Normal 3 2 2 3 3 2" xfId="3835"/>
    <cellStyle name="Normal 3 2 2 3 3 2 2" xfId="3836"/>
    <cellStyle name="Normal 3 2 2 3 3 2 2 2" xfId="3837"/>
    <cellStyle name="Normal 3 2 2 3 3 2 2 2 2" xfId="3838"/>
    <cellStyle name="Normal 3 2 2 3 3 2 2 3" xfId="3839"/>
    <cellStyle name="Normal 3 2 2 3 3 2 3" xfId="3840"/>
    <cellStyle name="Normal 3 2 2 3 3 2 3 2" xfId="3841"/>
    <cellStyle name="Normal 3 2 2 3 3 2 4" xfId="3842"/>
    <cellStyle name="Normal 3 2 2 3 3 3" xfId="3843"/>
    <cellStyle name="Normal 3 2 2 3 3 3 2" xfId="3844"/>
    <cellStyle name="Normal 3 2 2 3 3 3 2 2" xfId="3845"/>
    <cellStyle name="Normal 3 2 2 3 3 3 2 2 2" xfId="3846"/>
    <cellStyle name="Normal 3 2 2 3 3 3 2 3" xfId="3847"/>
    <cellStyle name="Normal 3 2 2 3 3 3 3" xfId="3848"/>
    <cellStyle name="Normal 3 2 2 3 3 3 3 2" xfId="3849"/>
    <cellStyle name="Normal 3 2 2 3 3 3 4" xfId="3850"/>
    <cellStyle name="Normal 3 2 2 3 3 4" xfId="3851"/>
    <cellStyle name="Normal 3 2 2 3 3 4 2" xfId="3852"/>
    <cellStyle name="Normal 3 2 2 3 3 4 2 2" xfId="3853"/>
    <cellStyle name="Normal 3 2 2 3 3 4 3" xfId="3854"/>
    <cellStyle name="Normal 3 2 2 3 3 5" xfId="3855"/>
    <cellStyle name="Normal 3 2 2 3 3 5 2" xfId="3856"/>
    <cellStyle name="Normal 3 2 2 3 3 6" xfId="3857"/>
    <cellStyle name="Normal 3 2 2 3 4" xfId="3858"/>
    <cellStyle name="Normal 3 2 2 3 4 2" xfId="3859"/>
    <cellStyle name="Normal 3 2 2 3 4 2 2" xfId="3860"/>
    <cellStyle name="Normal 3 2 2 3 4 2 2 2" xfId="3861"/>
    <cellStyle name="Normal 3 2 2 3 4 2 2 2 2" xfId="3862"/>
    <cellStyle name="Normal 3 2 2 3 4 2 2 3" xfId="3863"/>
    <cellStyle name="Normal 3 2 2 3 4 2 3" xfId="3864"/>
    <cellStyle name="Normal 3 2 2 3 4 2 3 2" xfId="3865"/>
    <cellStyle name="Normal 3 2 2 3 4 2 4" xfId="3866"/>
    <cellStyle name="Normal 3 2 2 3 4 3" xfId="3867"/>
    <cellStyle name="Normal 3 2 2 3 4 3 2" xfId="3868"/>
    <cellStyle name="Normal 3 2 2 3 4 3 2 2" xfId="3869"/>
    <cellStyle name="Normal 3 2 2 3 4 3 3" xfId="3870"/>
    <cellStyle name="Normal 3 2 2 3 4 4" xfId="3871"/>
    <cellStyle name="Normal 3 2 2 3 4 4 2" xfId="3872"/>
    <cellStyle name="Normal 3 2 2 3 4 5" xfId="3873"/>
    <cellStyle name="Normal 3 2 2 3 5" xfId="3874"/>
    <cellStyle name="Normal 3 2 2 3 5 2" xfId="3875"/>
    <cellStyle name="Normal 3 2 2 3 5 2 2" xfId="3876"/>
    <cellStyle name="Normal 3 2 2 3 5 2 2 2" xfId="3877"/>
    <cellStyle name="Normal 3 2 2 3 5 2 3" xfId="3878"/>
    <cellStyle name="Normal 3 2 2 3 5 3" xfId="3879"/>
    <cellStyle name="Normal 3 2 2 3 5 3 2" xfId="3880"/>
    <cellStyle name="Normal 3 2 2 3 5 4" xfId="3881"/>
    <cellStyle name="Normal 3 2 2 3 6" xfId="3882"/>
    <cellStyle name="Normal 3 2 2 3 6 2" xfId="3883"/>
    <cellStyle name="Normal 3 2 2 3 6 2 2" xfId="3884"/>
    <cellStyle name="Normal 3 2 2 3 6 3" xfId="3885"/>
    <cellStyle name="Normal 3 2 2 3 7" xfId="3886"/>
    <cellStyle name="Normal 3 2 2 3 7 2" xfId="3887"/>
    <cellStyle name="Normal 3 2 2 3 7 2 2" xfId="3888"/>
    <cellStyle name="Normal 3 2 2 3 7 3" xfId="3889"/>
    <cellStyle name="Normal 3 2 2 3 8" xfId="3890"/>
    <cellStyle name="Normal 3 2 2 3 8 2" xfId="3891"/>
    <cellStyle name="Normal 3 2 2 3 9" xfId="3892"/>
    <cellStyle name="Normal 3 2 2 4" xfId="3893"/>
    <cellStyle name="Normal 3 2 2 4 2" xfId="3894"/>
    <cellStyle name="Normal 3 2 2 4 2 2" xfId="3895"/>
    <cellStyle name="Normal 3 2 2 4 2 2 2" xfId="3896"/>
    <cellStyle name="Normal 3 2 2 4 2 2 2 2" xfId="3897"/>
    <cellStyle name="Normal 3 2 2 4 2 2 2 2 2" xfId="3898"/>
    <cellStyle name="Normal 3 2 2 4 2 2 2 2 2 2" xfId="3899"/>
    <cellStyle name="Normal 3 2 2 4 2 2 2 2 3" xfId="3900"/>
    <cellStyle name="Normal 3 2 2 4 2 2 2 3" xfId="3901"/>
    <cellStyle name="Normal 3 2 2 4 2 2 2 3 2" xfId="3902"/>
    <cellStyle name="Normal 3 2 2 4 2 2 2 4" xfId="3903"/>
    <cellStyle name="Normal 3 2 2 4 2 2 3" xfId="3904"/>
    <cellStyle name="Normal 3 2 2 4 2 2 3 2" xfId="3905"/>
    <cellStyle name="Normal 3 2 2 4 2 2 3 2 2" xfId="3906"/>
    <cellStyle name="Normal 3 2 2 4 2 2 3 2 2 2" xfId="3907"/>
    <cellStyle name="Normal 3 2 2 4 2 2 3 2 3" xfId="3908"/>
    <cellStyle name="Normal 3 2 2 4 2 2 3 3" xfId="3909"/>
    <cellStyle name="Normal 3 2 2 4 2 2 3 3 2" xfId="3910"/>
    <cellStyle name="Normal 3 2 2 4 2 2 3 4" xfId="3911"/>
    <cellStyle name="Normal 3 2 2 4 2 2 4" xfId="3912"/>
    <cellStyle name="Normal 3 2 2 4 2 2 4 2" xfId="3913"/>
    <cellStyle name="Normal 3 2 2 4 2 2 4 2 2" xfId="3914"/>
    <cellStyle name="Normal 3 2 2 4 2 2 4 3" xfId="3915"/>
    <cellStyle name="Normal 3 2 2 4 2 2 5" xfId="3916"/>
    <cellStyle name="Normal 3 2 2 4 2 2 5 2" xfId="3917"/>
    <cellStyle name="Normal 3 2 2 4 2 2 6" xfId="3918"/>
    <cellStyle name="Normal 3 2 2 4 2 3" xfId="3919"/>
    <cellStyle name="Normal 3 2 2 4 2 3 2" xfId="3920"/>
    <cellStyle name="Normal 3 2 2 4 2 3 2 2" xfId="3921"/>
    <cellStyle name="Normal 3 2 2 4 2 3 2 2 2" xfId="3922"/>
    <cellStyle name="Normal 3 2 2 4 2 3 2 2 2 2" xfId="3923"/>
    <cellStyle name="Normal 3 2 2 4 2 3 2 2 3" xfId="3924"/>
    <cellStyle name="Normal 3 2 2 4 2 3 2 3" xfId="3925"/>
    <cellStyle name="Normal 3 2 2 4 2 3 2 3 2" xfId="3926"/>
    <cellStyle name="Normal 3 2 2 4 2 3 2 4" xfId="3927"/>
    <cellStyle name="Normal 3 2 2 4 2 3 3" xfId="3928"/>
    <cellStyle name="Normal 3 2 2 4 2 3 3 2" xfId="3929"/>
    <cellStyle name="Normal 3 2 2 4 2 3 3 2 2" xfId="3930"/>
    <cellStyle name="Normal 3 2 2 4 2 3 3 3" xfId="3931"/>
    <cellStyle name="Normal 3 2 2 4 2 3 4" xfId="3932"/>
    <cellStyle name="Normal 3 2 2 4 2 3 4 2" xfId="3933"/>
    <cellStyle name="Normal 3 2 2 4 2 3 5" xfId="3934"/>
    <cellStyle name="Normal 3 2 2 4 2 4" xfId="3935"/>
    <cellStyle name="Normal 3 2 2 4 2 4 2" xfId="3936"/>
    <cellStyle name="Normal 3 2 2 4 2 4 2 2" xfId="3937"/>
    <cellStyle name="Normal 3 2 2 4 2 4 2 2 2" xfId="3938"/>
    <cellStyle name="Normal 3 2 2 4 2 4 2 3" xfId="3939"/>
    <cellStyle name="Normal 3 2 2 4 2 4 3" xfId="3940"/>
    <cellStyle name="Normal 3 2 2 4 2 4 3 2" xfId="3941"/>
    <cellStyle name="Normal 3 2 2 4 2 4 4" xfId="3942"/>
    <cellStyle name="Normal 3 2 2 4 2 5" xfId="3943"/>
    <cellStyle name="Normal 3 2 2 4 2 5 2" xfId="3944"/>
    <cellStyle name="Normal 3 2 2 4 2 5 2 2" xfId="3945"/>
    <cellStyle name="Normal 3 2 2 4 2 5 3" xfId="3946"/>
    <cellStyle name="Normal 3 2 2 4 2 6" xfId="3947"/>
    <cellStyle name="Normal 3 2 2 4 2 6 2" xfId="3948"/>
    <cellStyle name="Normal 3 2 2 4 2 6 2 2" xfId="3949"/>
    <cellStyle name="Normal 3 2 2 4 2 6 3" xfId="3950"/>
    <cellStyle name="Normal 3 2 2 4 2 7" xfId="3951"/>
    <cellStyle name="Normal 3 2 2 4 2 7 2" xfId="3952"/>
    <cellStyle name="Normal 3 2 2 4 2 8" xfId="3953"/>
    <cellStyle name="Normal 3 2 2 4 3" xfId="3954"/>
    <cellStyle name="Normal 3 2 2 4 3 2" xfId="3955"/>
    <cellStyle name="Normal 3 2 2 4 3 2 2" xfId="3956"/>
    <cellStyle name="Normal 3 2 2 4 3 2 2 2" xfId="3957"/>
    <cellStyle name="Normal 3 2 2 4 3 2 2 2 2" xfId="3958"/>
    <cellStyle name="Normal 3 2 2 4 3 2 2 3" xfId="3959"/>
    <cellStyle name="Normal 3 2 2 4 3 2 3" xfId="3960"/>
    <cellStyle name="Normal 3 2 2 4 3 2 3 2" xfId="3961"/>
    <cellStyle name="Normal 3 2 2 4 3 2 4" xfId="3962"/>
    <cellStyle name="Normal 3 2 2 4 3 3" xfId="3963"/>
    <cellStyle name="Normal 3 2 2 4 3 3 2" xfId="3964"/>
    <cellStyle name="Normal 3 2 2 4 3 3 2 2" xfId="3965"/>
    <cellStyle name="Normal 3 2 2 4 3 3 2 2 2" xfId="3966"/>
    <cellStyle name="Normal 3 2 2 4 3 3 2 3" xfId="3967"/>
    <cellStyle name="Normal 3 2 2 4 3 3 3" xfId="3968"/>
    <cellStyle name="Normal 3 2 2 4 3 3 3 2" xfId="3969"/>
    <cellStyle name="Normal 3 2 2 4 3 3 4" xfId="3970"/>
    <cellStyle name="Normal 3 2 2 4 3 4" xfId="3971"/>
    <cellStyle name="Normal 3 2 2 4 3 4 2" xfId="3972"/>
    <cellStyle name="Normal 3 2 2 4 3 4 2 2" xfId="3973"/>
    <cellStyle name="Normal 3 2 2 4 3 4 3" xfId="3974"/>
    <cellStyle name="Normal 3 2 2 4 3 5" xfId="3975"/>
    <cellStyle name="Normal 3 2 2 4 3 5 2" xfId="3976"/>
    <cellStyle name="Normal 3 2 2 4 3 6" xfId="3977"/>
    <cellStyle name="Normal 3 2 2 4 4" xfId="3978"/>
    <cellStyle name="Normal 3 2 2 4 4 2" xfId="3979"/>
    <cellStyle name="Normal 3 2 2 4 4 2 2" xfId="3980"/>
    <cellStyle name="Normal 3 2 2 4 4 2 2 2" xfId="3981"/>
    <cellStyle name="Normal 3 2 2 4 4 2 2 2 2" xfId="3982"/>
    <cellStyle name="Normal 3 2 2 4 4 2 2 3" xfId="3983"/>
    <cellStyle name="Normal 3 2 2 4 4 2 3" xfId="3984"/>
    <cellStyle name="Normal 3 2 2 4 4 2 3 2" xfId="3985"/>
    <cellStyle name="Normal 3 2 2 4 4 2 4" xfId="3986"/>
    <cellStyle name="Normal 3 2 2 4 4 3" xfId="3987"/>
    <cellStyle name="Normal 3 2 2 4 4 3 2" xfId="3988"/>
    <cellStyle name="Normal 3 2 2 4 4 3 2 2" xfId="3989"/>
    <cellStyle name="Normal 3 2 2 4 4 3 3" xfId="3990"/>
    <cellStyle name="Normal 3 2 2 4 4 4" xfId="3991"/>
    <cellStyle name="Normal 3 2 2 4 4 4 2" xfId="3992"/>
    <cellStyle name="Normal 3 2 2 4 4 5" xfId="3993"/>
    <cellStyle name="Normal 3 2 2 4 5" xfId="3994"/>
    <cellStyle name="Normal 3 2 2 4 5 2" xfId="3995"/>
    <cellStyle name="Normal 3 2 2 4 5 2 2" xfId="3996"/>
    <cellStyle name="Normal 3 2 2 4 5 2 2 2" xfId="3997"/>
    <cellStyle name="Normal 3 2 2 4 5 2 3" xfId="3998"/>
    <cellStyle name="Normal 3 2 2 4 5 3" xfId="3999"/>
    <cellStyle name="Normal 3 2 2 4 5 3 2" xfId="4000"/>
    <cellStyle name="Normal 3 2 2 4 5 4" xfId="4001"/>
    <cellStyle name="Normal 3 2 2 4 6" xfId="4002"/>
    <cellStyle name="Normal 3 2 2 4 6 2" xfId="4003"/>
    <cellStyle name="Normal 3 2 2 4 6 2 2" xfId="4004"/>
    <cellStyle name="Normal 3 2 2 4 6 3" xfId="4005"/>
    <cellStyle name="Normal 3 2 2 4 7" xfId="4006"/>
    <cellStyle name="Normal 3 2 2 4 7 2" xfId="4007"/>
    <cellStyle name="Normal 3 2 2 4 7 2 2" xfId="4008"/>
    <cellStyle name="Normal 3 2 2 4 7 3" xfId="4009"/>
    <cellStyle name="Normal 3 2 2 4 8" xfId="4010"/>
    <cellStyle name="Normal 3 2 2 4 8 2" xfId="4011"/>
    <cellStyle name="Normal 3 2 2 4 9" xfId="4012"/>
    <cellStyle name="Normal 3 2 2 5" xfId="4013"/>
    <cellStyle name="Normal 3 2 2 5 2" xfId="4014"/>
    <cellStyle name="Normal 3 2 2 5 2 2" xfId="4015"/>
    <cellStyle name="Normal 3 2 2 5 2 2 2" xfId="4016"/>
    <cellStyle name="Normal 3 2 2 5 2 2 2 2" xfId="4017"/>
    <cellStyle name="Normal 3 2 2 5 2 2 2 2 2" xfId="4018"/>
    <cellStyle name="Normal 3 2 2 5 2 2 2 2 2 2" xfId="4019"/>
    <cellStyle name="Normal 3 2 2 5 2 2 2 2 3" xfId="4020"/>
    <cellStyle name="Normal 3 2 2 5 2 2 2 3" xfId="4021"/>
    <cellStyle name="Normal 3 2 2 5 2 2 2 3 2" xfId="4022"/>
    <cellStyle name="Normal 3 2 2 5 2 2 2 4" xfId="4023"/>
    <cellStyle name="Normal 3 2 2 5 2 2 3" xfId="4024"/>
    <cellStyle name="Normal 3 2 2 5 2 2 3 2" xfId="4025"/>
    <cellStyle name="Normal 3 2 2 5 2 2 3 2 2" xfId="4026"/>
    <cellStyle name="Normal 3 2 2 5 2 2 3 2 2 2" xfId="4027"/>
    <cellStyle name="Normal 3 2 2 5 2 2 3 2 3" xfId="4028"/>
    <cellStyle name="Normal 3 2 2 5 2 2 3 3" xfId="4029"/>
    <cellStyle name="Normal 3 2 2 5 2 2 3 3 2" xfId="4030"/>
    <cellStyle name="Normal 3 2 2 5 2 2 3 4" xfId="4031"/>
    <cellStyle name="Normal 3 2 2 5 2 2 4" xfId="4032"/>
    <cellStyle name="Normal 3 2 2 5 2 2 4 2" xfId="4033"/>
    <cellStyle name="Normal 3 2 2 5 2 2 4 2 2" xfId="4034"/>
    <cellStyle name="Normal 3 2 2 5 2 2 4 3" xfId="4035"/>
    <cellStyle name="Normal 3 2 2 5 2 2 5" xfId="4036"/>
    <cellStyle name="Normal 3 2 2 5 2 2 5 2" xfId="4037"/>
    <cellStyle name="Normal 3 2 2 5 2 2 6" xfId="4038"/>
    <cellStyle name="Normal 3 2 2 5 2 3" xfId="4039"/>
    <cellStyle name="Normal 3 2 2 5 2 3 2" xfId="4040"/>
    <cellStyle name="Normal 3 2 2 5 2 3 2 2" xfId="4041"/>
    <cellStyle name="Normal 3 2 2 5 2 3 2 2 2" xfId="4042"/>
    <cellStyle name="Normal 3 2 2 5 2 3 2 2 2 2" xfId="4043"/>
    <cellStyle name="Normal 3 2 2 5 2 3 2 2 3" xfId="4044"/>
    <cellStyle name="Normal 3 2 2 5 2 3 2 3" xfId="4045"/>
    <cellStyle name="Normal 3 2 2 5 2 3 2 3 2" xfId="4046"/>
    <cellStyle name="Normal 3 2 2 5 2 3 2 4" xfId="4047"/>
    <cellStyle name="Normal 3 2 2 5 2 3 3" xfId="4048"/>
    <cellStyle name="Normal 3 2 2 5 2 3 3 2" xfId="4049"/>
    <cellStyle name="Normal 3 2 2 5 2 3 3 2 2" xfId="4050"/>
    <cellStyle name="Normal 3 2 2 5 2 3 3 3" xfId="4051"/>
    <cellStyle name="Normal 3 2 2 5 2 3 4" xfId="4052"/>
    <cellStyle name="Normal 3 2 2 5 2 3 4 2" xfId="4053"/>
    <cellStyle name="Normal 3 2 2 5 2 3 5" xfId="4054"/>
    <cellStyle name="Normal 3 2 2 5 2 4" xfId="4055"/>
    <cellStyle name="Normal 3 2 2 5 2 4 2" xfId="4056"/>
    <cellStyle name="Normal 3 2 2 5 2 4 2 2" xfId="4057"/>
    <cellStyle name="Normal 3 2 2 5 2 4 2 2 2" xfId="4058"/>
    <cellStyle name="Normal 3 2 2 5 2 4 2 3" xfId="4059"/>
    <cellStyle name="Normal 3 2 2 5 2 4 3" xfId="4060"/>
    <cellStyle name="Normal 3 2 2 5 2 4 3 2" xfId="4061"/>
    <cellStyle name="Normal 3 2 2 5 2 4 4" xfId="4062"/>
    <cellStyle name="Normal 3 2 2 5 2 5" xfId="4063"/>
    <cellStyle name="Normal 3 2 2 5 2 5 2" xfId="4064"/>
    <cellStyle name="Normal 3 2 2 5 2 5 2 2" xfId="4065"/>
    <cellStyle name="Normal 3 2 2 5 2 5 3" xfId="4066"/>
    <cellStyle name="Normal 3 2 2 5 2 6" xfId="4067"/>
    <cellStyle name="Normal 3 2 2 5 2 6 2" xfId="4068"/>
    <cellStyle name="Normal 3 2 2 5 2 6 2 2" xfId="4069"/>
    <cellStyle name="Normal 3 2 2 5 2 6 3" xfId="4070"/>
    <cellStyle name="Normal 3 2 2 5 2 7" xfId="4071"/>
    <cellStyle name="Normal 3 2 2 5 2 7 2" xfId="4072"/>
    <cellStyle name="Normal 3 2 2 5 2 8" xfId="4073"/>
    <cellStyle name="Normal 3 2 2 5 3" xfId="4074"/>
    <cellStyle name="Normal 3 2 2 5 3 2" xfId="4075"/>
    <cellStyle name="Normal 3 2 2 5 3 2 2" xfId="4076"/>
    <cellStyle name="Normal 3 2 2 5 3 2 2 2" xfId="4077"/>
    <cellStyle name="Normal 3 2 2 5 3 2 2 2 2" xfId="4078"/>
    <cellStyle name="Normal 3 2 2 5 3 2 2 3" xfId="4079"/>
    <cellStyle name="Normal 3 2 2 5 3 2 3" xfId="4080"/>
    <cellStyle name="Normal 3 2 2 5 3 2 3 2" xfId="4081"/>
    <cellStyle name="Normal 3 2 2 5 3 2 4" xfId="4082"/>
    <cellStyle name="Normal 3 2 2 5 3 3" xfId="4083"/>
    <cellStyle name="Normal 3 2 2 5 3 3 2" xfId="4084"/>
    <cellStyle name="Normal 3 2 2 5 3 3 2 2" xfId="4085"/>
    <cellStyle name="Normal 3 2 2 5 3 3 2 2 2" xfId="4086"/>
    <cellStyle name="Normal 3 2 2 5 3 3 2 3" xfId="4087"/>
    <cellStyle name="Normal 3 2 2 5 3 3 3" xfId="4088"/>
    <cellStyle name="Normal 3 2 2 5 3 3 3 2" xfId="4089"/>
    <cellStyle name="Normal 3 2 2 5 3 3 4" xfId="4090"/>
    <cellStyle name="Normal 3 2 2 5 3 4" xfId="4091"/>
    <cellStyle name="Normal 3 2 2 5 3 4 2" xfId="4092"/>
    <cellStyle name="Normal 3 2 2 5 3 4 2 2" xfId="4093"/>
    <cellStyle name="Normal 3 2 2 5 3 4 3" xfId="4094"/>
    <cellStyle name="Normal 3 2 2 5 3 5" xfId="4095"/>
    <cellStyle name="Normal 3 2 2 5 3 5 2" xfId="4096"/>
    <cellStyle name="Normal 3 2 2 5 3 6" xfId="4097"/>
    <cellStyle name="Normal 3 2 2 5 4" xfId="4098"/>
    <cellStyle name="Normal 3 2 2 5 4 2" xfId="4099"/>
    <cellStyle name="Normal 3 2 2 5 4 2 2" xfId="4100"/>
    <cellStyle name="Normal 3 2 2 5 4 2 2 2" xfId="4101"/>
    <cellStyle name="Normal 3 2 2 5 4 2 2 2 2" xfId="4102"/>
    <cellStyle name="Normal 3 2 2 5 4 2 2 3" xfId="4103"/>
    <cellStyle name="Normal 3 2 2 5 4 2 3" xfId="4104"/>
    <cellStyle name="Normal 3 2 2 5 4 2 3 2" xfId="4105"/>
    <cellStyle name="Normal 3 2 2 5 4 2 4" xfId="4106"/>
    <cellStyle name="Normal 3 2 2 5 4 3" xfId="4107"/>
    <cellStyle name="Normal 3 2 2 5 4 3 2" xfId="4108"/>
    <cellStyle name="Normal 3 2 2 5 4 3 2 2" xfId="4109"/>
    <cellStyle name="Normal 3 2 2 5 4 3 3" xfId="4110"/>
    <cellStyle name="Normal 3 2 2 5 4 4" xfId="4111"/>
    <cellStyle name="Normal 3 2 2 5 4 4 2" xfId="4112"/>
    <cellStyle name="Normal 3 2 2 5 4 5" xfId="4113"/>
    <cellStyle name="Normal 3 2 2 5 5" xfId="4114"/>
    <cellStyle name="Normal 3 2 2 5 5 2" xfId="4115"/>
    <cellStyle name="Normal 3 2 2 5 5 2 2" xfId="4116"/>
    <cellStyle name="Normal 3 2 2 5 5 2 2 2" xfId="4117"/>
    <cellStyle name="Normal 3 2 2 5 5 2 3" xfId="4118"/>
    <cellStyle name="Normal 3 2 2 5 5 3" xfId="4119"/>
    <cellStyle name="Normal 3 2 2 5 5 3 2" xfId="4120"/>
    <cellStyle name="Normal 3 2 2 5 5 4" xfId="4121"/>
    <cellStyle name="Normal 3 2 2 5 6" xfId="4122"/>
    <cellStyle name="Normal 3 2 2 5 6 2" xfId="4123"/>
    <cellStyle name="Normal 3 2 2 5 6 2 2" xfId="4124"/>
    <cellStyle name="Normal 3 2 2 5 6 3" xfId="4125"/>
    <cellStyle name="Normal 3 2 2 5 7" xfId="4126"/>
    <cellStyle name="Normal 3 2 2 5 7 2" xfId="4127"/>
    <cellStyle name="Normal 3 2 2 5 7 2 2" xfId="4128"/>
    <cellStyle name="Normal 3 2 2 5 7 3" xfId="4129"/>
    <cellStyle name="Normal 3 2 2 5 8" xfId="4130"/>
    <cellStyle name="Normal 3 2 2 5 8 2" xfId="4131"/>
    <cellStyle name="Normal 3 2 2 5 9" xfId="4132"/>
    <cellStyle name="Normal 3 2 2 6" xfId="4133"/>
    <cellStyle name="Normal 3 2 2 6 2" xfId="4134"/>
    <cellStyle name="Normal 3 2 2 6 2 2" xfId="4135"/>
    <cellStyle name="Normal 3 2 2 6 2 2 2" xfId="4136"/>
    <cellStyle name="Normal 3 2 2 6 2 2 2 2" xfId="4137"/>
    <cellStyle name="Normal 3 2 2 6 2 2 2 2 2" xfId="4138"/>
    <cellStyle name="Normal 3 2 2 6 2 2 2 3" xfId="4139"/>
    <cellStyle name="Normal 3 2 2 6 2 2 3" xfId="4140"/>
    <cellStyle name="Normal 3 2 2 6 2 2 3 2" xfId="4141"/>
    <cellStyle name="Normal 3 2 2 6 2 2 4" xfId="4142"/>
    <cellStyle name="Normal 3 2 2 6 2 3" xfId="4143"/>
    <cellStyle name="Normal 3 2 2 6 2 3 2" xfId="4144"/>
    <cellStyle name="Normal 3 2 2 6 2 3 2 2" xfId="4145"/>
    <cellStyle name="Normal 3 2 2 6 2 3 2 2 2" xfId="4146"/>
    <cellStyle name="Normal 3 2 2 6 2 3 2 3" xfId="4147"/>
    <cellStyle name="Normal 3 2 2 6 2 3 3" xfId="4148"/>
    <cellStyle name="Normal 3 2 2 6 2 3 3 2" xfId="4149"/>
    <cellStyle name="Normal 3 2 2 6 2 3 4" xfId="4150"/>
    <cellStyle name="Normal 3 2 2 6 2 4" xfId="4151"/>
    <cellStyle name="Normal 3 2 2 6 2 4 2" xfId="4152"/>
    <cellStyle name="Normal 3 2 2 6 2 4 2 2" xfId="4153"/>
    <cellStyle name="Normal 3 2 2 6 2 4 3" xfId="4154"/>
    <cellStyle name="Normal 3 2 2 6 2 5" xfId="4155"/>
    <cellStyle name="Normal 3 2 2 6 2 5 2" xfId="4156"/>
    <cellStyle name="Normal 3 2 2 6 2 6" xfId="4157"/>
    <cellStyle name="Normal 3 2 2 6 3" xfId="4158"/>
    <cellStyle name="Normal 3 2 2 6 3 2" xfId="4159"/>
    <cellStyle name="Normal 3 2 2 6 3 2 2" xfId="4160"/>
    <cellStyle name="Normal 3 2 2 6 3 2 2 2" xfId="4161"/>
    <cellStyle name="Normal 3 2 2 6 3 2 2 2 2" xfId="4162"/>
    <cellStyle name="Normal 3 2 2 6 3 2 2 3" xfId="4163"/>
    <cellStyle name="Normal 3 2 2 6 3 2 3" xfId="4164"/>
    <cellStyle name="Normal 3 2 2 6 3 2 3 2" xfId="4165"/>
    <cellStyle name="Normal 3 2 2 6 3 2 4" xfId="4166"/>
    <cellStyle name="Normal 3 2 2 6 3 3" xfId="4167"/>
    <cellStyle name="Normal 3 2 2 6 3 3 2" xfId="4168"/>
    <cellStyle name="Normal 3 2 2 6 3 3 2 2" xfId="4169"/>
    <cellStyle name="Normal 3 2 2 6 3 3 3" xfId="4170"/>
    <cellStyle name="Normal 3 2 2 6 3 4" xfId="4171"/>
    <cellStyle name="Normal 3 2 2 6 3 4 2" xfId="4172"/>
    <cellStyle name="Normal 3 2 2 6 3 5" xfId="4173"/>
    <cellStyle name="Normal 3 2 2 6 4" xfId="4174"/>
    <cellStyle name="Normal 3 2 2 6 4 2" xfId="4175"/>
    <cellStyle name="Normal 3 2 2 6 4 2 2" xfId="4176"/>
    <cellStyle name="Normal 3 2 2 6 4 2 2 2" xfId="4177"/>
    <cellStyle name="Normal 3 2 2 6 4 2 3" xfId="4178"/>
    <cellStyle name="Normal 3 2 2 6 4 3" xfId="4179"/>
    <cellStyle name="Normal 3 2 2 6 4 3 2" xfId="4180"/>
    <cellStyle name="Normal 3 2 2 6 4 4" xfId="4181"/>
    <cellStyle name="Normal 3 2 2 6 5" xfId="4182"/>
    <cellStyle name="Normal 3 2 2 6 5 2" xfId="4183"/>
    <cellStyle name="Normal 3 2 2 6 5 2 2" xfId="4184"/>
    <cellStyle name="Normal 3 2 2 6 5 3" xfId="4185"/>
    <cellStyle name="Normal 3 2 2 6 6" xfId="4186"/>
    <cellStyle name="Normal 3 2 2 6 6 2" xfId="4187"/>
    <cellStyle name="Normal 3 2 2 6 6 2 2" xfId="4188"/>
    <cellStyle name="Normal 3 2 2 6 6 3" xfId="4189"/>
    <cellStyle name="Normal 3 2 2 6 7" xfId="4190"/>
    <cellStyle name="Normal 3 2 2 6 7 2" xfId="4191"/>
    <cellStyle name="Normal 3 2 2 6 8" xfId="4192"/>
    <cellStyle name="Normal 3 2 2 7" xfId="4193"/>
    <cellStyle name="Normal 3 2 2 7 2" xfId="4194"/>
    <cellStyle name="Normal 3 2 2 7 2 2" xfId="4195"/>
    <cellStyle name="Normal 3 2 2 7 2 2 2" xfId="4196"/>
    <cellStyle name="Normal 3 2 2 7 2 2 2 2" xfId="4197"/>
    <cellStyle name="Normal 3 2 2 7 2 2 3" xfId="4198"/>
    <cellStyle name="Normal 3 2 2 7 2 3" xfId="4199"/>
    <cellStyle name="Normal 3 2 2 7 2 3 2" xfId="4200"/>
    <cellStyle name="Normal 3 2 2 7 2 4" xfId="4201"/>
    <cellStyle name="Normal 3 2 2 7 3" xfId="4202"/>
    <cellStyle name="Normal 3 2 2 7 3 2" xfId="4203"/>
    <cellStyle name="Normal 3 2 2 7 3 2 2" xfId="4204"/>
    <cellStyle name="Normal 3 2 2 7 3 2 2 2" xfId="4205"/>
    <cellStyle name="Normal 3 2 2 7 3 2 3" xfId="4206"/>
    <cellStyle name="Normal 3 2 2 7 3 3" xfId="4207"/>
    <cellStyle name="Normal 3 2 2 7 3 3 2" xfId="4208"/>
    <cellStyle name="Normal 3 2 2 7 3 4" xfId="4209"/>
    <cellStyle name="Normal 3 2 2 7 4" xfId="4210"/>
    <cellStyle name="Normal 3 2 2 7 4 2" xfId="4211"/>
    <cellStyle name="Normal 3 2 2 7 4 2 2" xfId="4212"/>
    <cellStyle name="Normal 3 2 2 7 4 3" xfId="4213"/>
    <cellStyle name="Normal 3 2 2 7 5" xfId="4214"/>
    <cellStyle name="Normal 3 2 2 7 5 2" xfId="4215"/>
    <cellStyle name="Normal 3 2 2 7 6" xfId="4216"/>
    <cellStyle name="Normal 3 2 2 8" xfId="4217"/>
    <cellStyle name="Normal 3 2 2 8 2" xfId="4218"/>
    <cellStyle name="Normal 3 2 2 8 2 2" xfId="4219"/>
    <cellStyle name="Normal 3 2 2 8 2 2 2" xfId="4220"/>
    <cellStyle name="Normal 3 2 2 8 2 2 2 2" xfId="4221"/>
    <cellStyle name="Normal 3 2 2 8 2 2 3" xfId="4222"/>
    <cellStyle name="Normal 3 2 2 8 2 3" xfId="4223"/>
    <cellStyle name="Normal 3 2 2 8 2 3 2" xfId="4224"/>
    <cellStyle name="Normal 3 2 2 8 2 4" xfId="4225"/>
    <cellStyle name="Normal 3 2 2 8 3" xfId="4226"/>
    <cellStyle name="Normal 3 2 2 8 3 2" xfId="4227"/>
    <cellStyle name="Normal 3 2 2 8 3 2 2" xfId="4228"/>
    <cellStyle name="Normal 3 2 2 8 3 3" xfId="4229"/>
    <cellStyle name="Normal 3 2 2 8 4" xfId="4230"/>
    <cellStyle name="Normal 3 2 2 8 4 2" xfId="4231"/>
    <cellStyle name="Normal 3 2 2 8 5" xfId="4232"/>
    <cellStyle name="Normal 3 2 2 9" xfId="4233"/>
    <cellStyle name="Normal 3 2 2 9 2" xfId="4234"/>
    <cellStyle name="Normal 3 2 2 9 2 2" xfId="4235"/>
    <cellStyle name="Normal 3 2 2 9 2 2 2" xfId="4236"/>
    <cellStyle name="Normal 3 2 2 9 2 3" xfId="4237"/>
    <cellStyle name="Normal 3 2 2 9 3" xfId="4238"/>
    <cellStyle name="Normal 3 2 2 9 3 2" xfId="4239"/>
    <cellStyle name="Normal 3 2 2 9 4" xfId="4240"/>
    <cellStyle name="Normal 3 2 3" xfId="4241"/>
    <cellStyle name="Normal 3 2 3 10" xfId="4242"/>
    <cellStyle name="Normal 3 2 3 10 2" xfId="4243"/>
    <cellStyle name="Normal 3 2 3 10 2 2" xfId="4244"/>
    <cellStyle name="Normal 3 2 3 10 3" xfId="4245"/>
    <cellStyle name="Normal 3 2 3 11" xfId="4246"/>
    <cellStyle name="Normal 3 2 3 11 2" xfId="4247"/>
    <cellStyle name="Normal 3 2 3 11 2 2" xfId="4248"/>
    <cellStyle name="Normal 3 2 3 11 3" xfId="4249"/>
    <cellStyle name="Normal 3 2 3 12" xfId="4250"/>
    <cellStyle name="Normal 3 2 3 12 2" xfId="4251"/>
    <cellStyle name="Normal 3 2 3 13" xfId="4252"/>
    <cellStyle name="Normal 3 2 3 2" xfId="4253"/>
    <cellStyle name="Normal 3 2 3 2 2" xfId="4254"/>
    <cellStyle name="Normal 3 2 3 2 2 2" xfId="4255"/>
    <cellStyle name="Normal 3 2 3 2 2 2 2" xfId="4256"/>
    <cellStyle name="Normal 3 2 3 2 2 2 2 2" xfId="4257"/>
    <cellStyle name="Normal 3 2 3 2 2 2 2 2 2" xfId="4258"/>
    <cellStyle name="Normal 3 2 3 2 2 2 2 2 2 2" xfId="4259"/>
    <cellStyle name="Normal 3 2 3 2 2 2 2 2 3" xfId="4260"/>
    <cellStyle name="Normal 3 2 3 2 2 2 2 3" xfId="4261"/>
    <cellStyle name="Normal 3 2 3 2 2 2 2 3 2" xfId="4262"/>
    <cellStyle name="Normal 3 2 3 2 2 2 2 4" xfId="4263"/>
    <cellStyle name="Normal 3 2 3 2 2 2 3" xfId="4264"/>
    <cellStyle name="Normal 3 2 3 2 2 2 3 2" xfId="4265"/>
    <cellStyle name="Normal 3 2 3 2 2 2 3 2 2" xfId="4266"/>
    <cellStyle name="Normal 3 2 3 2 2 2 3 2 2 2" xfId="4267"/>
    <cellStyle name="Normal 3 2 3 2 2 2 3 2 3" xfId="4268"/>
    <cellStyle name="Normal 3 2 3 2 2 2 3 3" xfId="4269"/>
    <cellStyle name="Normal 3 2 3 2 2 2 3 3 2" xfId="4270"/>
    <cellStyle name="Normal 3 2 3 2 2 2 3 4" xfId="4271"/>
    <cellStyle name="Normal 3 2 3 2 2 2 4" xfId="4272"/>
    <cellStyle name="Normal 3 2 3 2 2 2 4 2" xfId="4273"/>
    <cellStyle name="Normal 3 2 3 2 2 2 4 2 2" xfId="4274"/>
    <cellStyle name="Normal 3 2 3 2 2 2 4 3" xfId="4275"/>
    <cellStyle name="Normal 3 2 3 2 2 2 5" xfId="4276"/>
    <cellStyle name="Normal 3 2 3 2 2 2 5 2" xfId="4277"/>
    <cellStyle name="Normal 3 2 3 2 2 2 6" xfId="4278"/>
    <cellStyle name="Normal 3 2 3 2 2 2 7" xfId="4279"/>
    <cellStyle name="Normal 3 2 3 2 2 3" xfId="4280"/>
    <cellStyle name="Normal 3 2 3 2 2 3 2" xfId="4281"/>
    <cellStyle name="Normal 3 2 3 2 2 3 2 2" xfId="4282"/>
    <cellStyle name="Normal 3 2 3 2 2 3 2 2 2" xfId="4283"/>
    <cellStyle name="Normal 3 2 3 2 2 3 2 2 2 2" xfId="4284"/>
    <cellStyle name="Normal 3 2 3 2 2 3 2 2 3" xfId="4285"/>
    <cellStyle name="Normal 3 2 3 2 2 3 2 3" xfId="4286"/>
    <cellStyle name="Normal 3 2 3 2 2 3 2 3 2" xfId="4287"/>
    <cellStyle name="Normal 3 2 3 2 2 3 2 4" xfId="4288"/>
    <cellStyle name="Normal 3 2 3 2 2 3 3" xfId="4289"/>
    <cellStyle name="Normal 3 2 3 2 2 3 3 2" xfId="4290"/>
    <cellStyle name="Normal 3 2 3 2 2 3 3 2 2" xfId="4291"/>
    <cellStyle name="Normal 3 2 3 2 2 3 3 3" xfId="4292"/>
    <cellStyle name="Normal 3 2 3 2 2 3 4" xfId="4293"/>
    <cellStyle name="Normal 3 2 3 2 2 3 4 2" xfId="4294"/>
    <cellStyle name="Normal 3 2 3 2 2 3 5" xfId="4295"/>
    <cellStyle name="Normal 3 2 3 2 2 4" xfId="4296"/>
    <cellStyle name="Normal 3 2 3 2 2 4 2" xfId="4297"/>
    <cellStyle name="Normal 3 2 3 2 2 4 2 2" xfId="4298"/>
    <cellStyle name="Normal 3 2 3 2 2 4 2 2 2" xfId="4299"/>
    <cellStyle name="Normal 3 2 3 2 2 4 2 3" xfId="4300"/>
    <cellStyle name="Normal 3 2 3 2 2 4 3" xfId="4301"/>
    <cellStyle name="Normal 3 2 3 2 2 4 3 2" xfId="4302"/>
    <cellStyle name="Normal 3 2 3 2 2 4 4" xfId="4303"/>
    <cellStyle name="Normal 3 2 3 2 2 5" xfId="4304"/>
    <cellStyle name="Normal 3 2 3 2 2 5 2" xfId="4305"/>
    <cellStyle name="Normal 3 2 3 2 2 5 2 2" xfId="4306"/>
    <cellStyle name="Normal 3 2 3 2 2 5 3" xfId="4307"/>
    <cellStyle name="Normal 3 2 3 2 2 6" xfId="4308"/>
    <cellStyle name="Normal 3 2 3 2 2 6 2" xfId="4309"/>
    <cellStyle name="Normal 3 2 3 2 2 6 2 2" xfId="4310"/>
    <cellStyle name="Normal 3 2 3 2 2 6 3" xfId="4311"/>
    <cellStyle name="Normal 3 2 3 2 2 7" xfId="4312"/>
    <cellStyle name="Normal 3 2 3 2 2 7 2" xfId="4313"/>
    <cellStyle name="Normal 3 2 3 2 2 8" xfId="4314"/>
    <cellStyle name="Normal 3 2 3 2 2 9" xfId="4315"/>
    <cellStyle name="Normal 3 2 3 2 3" xfId="4316"/>
    <cellStyle name="Normal 3 2 3 2 3 2" xfId="4317"/>
    <cellStyle name="Normal 3 2 3 2 4" xfId="4318"/>
    <cellStyle name="Normal 3 2 3 3" xfId="4319"/>
    <cellStyle name="Normal 3 2 3 3 2" xfId="4320"/>
    <cellStyle name="Normal 3 2 3 3 2 2" xfId="4321"/>
    <cellStyle name="Normal 3 2 3 3 2 2 2" xfId="4322"/>
    <cellStyle name="Normal 3 2 3 3 2 2 2 2" xfId="4323"/>
    <cellStyle name="Normal 3 2 3 3 2 2 2 2 2" xfId="4324"/>
    <cellStyle name="Normal 3 2 3 3 2 2 2 2 2 2" xfId="4325"/>
    <cellStyle name="Normal 3 2 3 3 2 2 2 2 3" xfId="4326"/>
    <cellStyle name="Normal 3 2 3 3 2 2 2 3" xfId="4327"/>
    <cellStyle name="Normal 3 2 3 3 2 2 2 3 2" xfId="4328"/>
    <cellStyle name="Normal 3 2 3 3 2 2 2 4" xfId="4329"/>
    <cellStyle name="Normal 3 2 3 3 2 2 3" xfId="4330"/>
    <cellStyle name="Normal 3 2 3 3 2 2 3 2" xfId="4331"/>
    <cellStyle name="Normal 3 2 3 3 2 2 3 2 2" xfId="4332"/>
    <cellStyle name="Normal 3 2 3 3 2 2 3 2 2 2" xfId="4333"/>
    <cellStyle name="Normal 3 2 3 3 2 2 3 2 3" xfId="4334"/>
    <cellStyle name="Normal 3 2 3 3 2 2 3 3" xfId="4335"/>
    <cellStyle name="Normal 3 2 3 3 2 2 3 3 2" xfId="4336"/>
    <cellStyle name="Normal 3 2 3 3 2 2 3 4" xfId="4337"/>
    <cellStyle name="Normal 3 2 3 3 2 2 4" xfId="4338"/>
    <cellStyle name="Normal 3 2 3 3 2 2 4 2" xfId="4339"/>
    <cellStyle name="Normal 3 2 3 3 2 2 4 2 2" xfId="4340"/>
    <cellStyle name="Normal 3 2 3 3 2 2 4 3" xfId="4341"/>
    <cellStyle name="Normal 3 2 3 3 2 2 5" xfId="4342"/>
    <cellStyle name="Normal 3 2 3 3 2 2 5 2" xfId="4343"/>
    <cellStyle name="Normal 3 2 3 3 2 2 6" xfId="4344"/>
    <cellStyle name="Normal 3 2 3 3 2 3" xfId="4345"/>
    <cellStyle name="Normal 3 2 3 3 2 3 2" xfId="4346"/>
    <cellStyle name="Normal 3 2 3 3 2 3 2 2" xfId="4347"/>
    <cellStyle name="Normal 3 2 3 3 2 3 2 2 2" xfId="4348"/>
    <cellStyle name="Normal 3 2 3 3 2 3 2 2 2 2" xfId="4349"/>
    <cellStyle name="Normal 3 2 3 3 2 3 2 2 3" xfId="4350"/>
    <cellStyle name="Normal 3 2 3 3 2 3 2 3" xfId="4351"/>
    <cellStyle name="Normal 3 2 3 3 2 3 2 3 2" xfId="4352"/>
    <cellStyle name="Normal 3 2 3 3 2 3 2 4" xfId="4353"/>
    <cellStyle name="Normal 3 2 3 3 2 3 3" xfId="4354"/>
    <cellStyle name="Normal 3 2 3 3 2 3 3 2" xfId="4355"/>
    <cellStyle name="Normal 3 2 3 3 2 3 3 2 2" xfId="4356"/>
    <cellStyle name="Normal 3 2 3 3 2 3 3 3" xfId="4357"/>
    <cellStyle name="Normal 3 2 3 3 2 3 4" xfId="4358"/>
    <cellStyle name="Normal 3 2 3 3 2 3 4 2" xfId="4359"/>
    <cellStyle name="Normal 3 2 3 3 2 3 5" xfId="4360"/>
    <cellStyle name="Normal 3 2 3 3 2 4" xfId="4361"/>
    <cellStyle name="Normal 3 2 3 3 2 4 2" xfId="4362"/>
    <cellStyle name="Normal 3 2 3 3 2 4 2 2" xfId="4363"/>
    <cellStyle name="Normal 3 2 3 3 2 4 2 2 2" xfId="4364"/>
    <cellStyle name="Normal 3 2 3 3 2 4 2 3" xfId="4365"/>
    <cellStyle name="Normal 3 2 3 3 2 4 3" xfId="4366"/>
    <cellStyle name="Normal 3 2 3 3 2 4 3 2" xfId="4367"/>
    <cellStyle name="Normal 3 2 3 3 2 4 4" xfId="4368"/>
    <cellStyle name="Normal 3 2 3 3 2 5" xfId="4369"/>
    <cellStyle name="Normal 3 2 3 3 2 5 2" xfId="4370"/>
    <cellStyle name="Normal 3 2 3 3 2 5 2 2" xfId="4371"/>
    <cellStyle name="Normal 3 2 3 3 2 5 3" xfId="4372"/>
    <cellStyle name="Normal 3 2 3 3 2 6" xfId="4373"/>
    <cellStyle name="Normal 3 2 3 3 2 6 2" xfId="4374"/>
    <cellStyle name="Normal 3 2 3 3 2 6 2 2" xfId="4375"/>
    <cellStyle name="Normal 3 2 3 3 2 6 3" xfId="4376"/>
    <cellStyle name="Normal 3 2 3 3 2 7" xfId="4377"/>
    <cellStyle name="Normal 3 2 3 3 2 7 2" xfId="4378"/>
    <cellStyle name="Normal 3 2 3 3 2 8" xfId="4379"/>
    <cellStyle name="Normal 3 2 3 3 3" xfId="4380"/>
    <cellStyle name="Normal 3 2 3 3 3 2" xfId="4381"/>
    <cellStyle name="Normal 3 2 3 3 3 2 2" xfId="4382"/>
    <cellStyle name="Normal 3 2 3 3 3 2 2 2" xfId="4383"/>
    <cellStyle name="Normal 3 2 3 3 3 2 2 2 2" xfId="4384"/>
    <cellStyle name="Normal 3 2 3 3 3 2 2 3" xfId="4385"/>
    <cellStyle name="Normal 3 2 3 3 3 2 3" xfId="4386"/>
    <cellStyle name="Normal 3 2 3 3 3 2 3 2" xfId="4387"/>
    <cellStyle name="Normal 3 2 3 3 3 2 4" xfId="4388"/>
    <cellStyle name="Normal 3 2 3 3 3 3" xfId="4389"/>
    <cellStyle name="Normal 3 2 3 3 3 3 2" xfId="4390"/>
    <cellStyle name="Normal 3 2 3 3 3 3 2 2" xfId="4391"/>
    <cellStyle name="Normal 3 2 3 3 3 3 2 2 2" xfId="4392"/>
    <cellStyle name="Normal 3 2 3 3 3 3 2 3" xfId="4393"/>
    <cellStyle name="Normal 3 2 3 3 3 3 3" xfId="4394"/>
    <cellStyle name="Normal 3 2 3 3 3 3 3 2" xfId="4395"/>
    <cellStyle name="Normal 3 2 3 3 3 3 4" xfId="4396"/>
    <cellStyle name="Normal 3 2 3 3 3 4" xfId="4397"/>
    <cellStyle name="Normal 3 2 3 3 3 4 2" xfId="4398"/>
    <cellStyle name="Normal 3 2 3 3 3 4 2 2" xfId="4399"/>
    <cellStyle name="Normal 3 2 3 3 3 4 3" xfId="4400"/>
    <cellStyle name="Normal 3 2 3 3 3 5" xfId="4401"/>
    <cellStyle name="Normal 3 2 3 3 3 5 2" xfId="4402"/>
    <cellStyle name="Normal 3 2 3 3 3 6" xfId="4403"/>
    <cellStyle name="Normal 3 2 3 3 4" xfId="4404"/>
    <cellStyle name="Normal 3 2 3 3 4 2" xfId="4405"/>
    <cellStyle name="Normal 3 2 3 3 4 2 2" xfId="4406"/>
    <cellStyle name="Normal 3 2 3 3 4 2 2 2" xfId="4407"/>
    <cellStyle name="Normal 3 2 3 3 4 2 2 2 2" xfId="4408"/>
    <cellStyle name="Normal 3 2 3 3 4 2 2 3" xfId="4409"/>
    <cellStyle name="Normal 3 2 3 3 4 2 3" xfId="4410"/>
    <cellStyle name="Normal 3 2 3 3 4 2 3 2" xfId="4411"/>
    <cellStyle name="Normal 3 2 3 3 4 2 4" xfId="4412"/>
    <cellStyle name="Normal 3 2 3 3 4 3" xfId="4413"/>
    <cellStyle name="Normal 3 2 3 3 4 3 2" xfId="4414"/>
    <cellStyle name="Normal 3 2 3 3 4 3 2 2" xfId="4415"/>
    <cellStyle name="Normal 3 2 3 3 4 3 3" xfId="4416"/>
    <cellStyle name="Normal 3 2 3 3 4 4" xfId="4417"/>
    <cellStyle name="Normal 3 2 3 3 4 4 2" xfId="4418"/>
    <cellStyle name="Normal 3 2 3 3 4 5" xfId="4419"/>
    <cellStyle name="Normal 3 2 3 3 5" xfId="4420"/>
    <cellStyle name="Normal 3 2 3 3 5 2" xfId="4421"/>
    <cellStyle name="Normal 3 2 3 3 5 2 2" xfId="4422"/>
    <cellStyle name="Normal 3 2 3 3 5 2 2 2" xfId="4423"/>
    <cellStyle name="Normal 3 2 3 3 5 2 3" xfId="4424"/>
    <cellStyle name="Normal 3 2 3 3 5 3" xfId="4425"/>
    <cellStyle name="Normal 3 2 3 3 5 3 2" xfId="4426"/>
    <cellStyle name="Normal 3 2 3 3 5 4" xfId="4427"/>
    <cellStyle name="Normal 3 2 3 3 6" xfId="4428"/>
    <cellStyle name="Normal 3 2 3 3 6 2" xfId="4429"/>
    <cellStyle name="Normal 3 2 3 3 6 2 2" xfId="4430"/>
    <cellStyle name="Normal 3 2 3 3 6 3" xfId="4431"/>
    <cellStyle name="Normal 3 2 3 3 7" xfId="4432"/>
    <cellStyle name="Normal 3 2 3 3 7 2" xfId="4433"/>
    <cellStyle name="Normal 3 2 3 3 7 2 2" xfId="4434"/>
    <cellStyle name="Normal 3 2 3 3 7 3" xfId="4435"/>
    <cellStyle name="Normal 3 2 3 3 8" xfId="4436"/>
    <cellStyle name="Normal 3 2 3 3 8 2" xfId="4437"/>
    <cellStyle name="Normal 3 2 3 3 9" xfId="4438"/>
    <cellStyle name="Normal 3 2 3 4" xfId="4439"/>
    <cellStyle name="Normal 3 2 3 5" xfId="4440"/>
    <cellStyle name="Normal 3 2 3 5 2" xfId="4441"/>
    <cellStyle name="Normal 3 2 3 5 2 2" xfId="4442"/>
    <cellStyle name="Normal 3 2 3 5 2 2 2" xfId="4443"/>
    <cellStyle name="Normal 3 2 3 5 2 2 2 2" xfId="4444"/>
    <cellStyle name="Normal 3 2 3 5 2 2 2 2 2" xfId="4445"/>
    <cellStyle name="Normal 3 2 3 5 2 2 2 2 2 2" xfId="4446"/>
    <cellStyle name="Normal 3 2 3 5 2 2 2 2 3" xfId="4447"/>
    <cellStyle name="Normal 3 2 3 5 2 2 2 3" xfId="4448"/>
    <cellStyle name="Normal 3 2 3 5 2 2 2 3 2" xfId="4449"/>
    <cellStyle name="Normal 3 2 3 5 2 2 2 4" xfId="4450"/>
    <cellStyle name="Normal 3 2 3 5 2 2 3" xfId="4451"/>
    <cellStyle name="Normal 3 2 3 5 2 2 3 2" xfId="4452"/>
    <cellStyle name="Normal 3 2 3 5 2 2 3 2 2" xfId="4453"/>
    <cellStyle name="Normal 3 2 3 5 2 2 3 2 2 2" xfId="4454"/>
    <cellStyle name="Normal 3 2 3 5 2 2 3 2 3" xfId="4455"/>
    <cellStyle name="Normal 3 2 3 5 2 2 3 3" xfId="4456"/>
    <cellStyle name="Normal 3 2 3 5 2 2 3 3 2" xfId="4457"/>
    <cellStyle name="Normal 3 2 3 5 2 2 3 4" xfId="4458"/>
    <cellStyle name="Normal 3 2 3 5 2 2 4" xfId="4459"/>
    <cellStyle name="Normal 3 2 3 5 2 2 4 2" xfId="4460"/>
    <cellStyle name="Normal 3 2 3 5 2 2 4 2 2" xfId="4461"/>
    <cellStyle name="Normal 3 2 3 5 2 2 4 3" xfId="4462"/>
    <cellStyle name="Normal 3 2 3 5 2 2 5" xfId="4463"/>
    <cellStyle name="Normal 3 2 3 5 2 2 5 2" xfId="4464"/>
    <cellStyle name="Normal 3 2 3 5 2 2 6" xfId="4465"/>
    <cellStyle name="Normal 3 2 3 5 2 3" xfId="4466"/>
    <cellStyle name="Normal 3 2 3 5 2 3 2" xfId="4467"/>
    <cellStyle name="Normal 3 2 3 5 2 3 2 2" xfId="4468"/>
    <cellStyle name="Normal 3 2 3 5 2 3 2 2 2" xfId="4469"/>
    <cellStyle name="Normal 3 2 3 5 2 3 2 2 2 2" xfId="4470"/>
    <cellStyle name="Normal 3 2 3 5 2 3 2 2 3" xfId="4471"/>
    <cellStyle name="Normal 3 2 3 5 2 3 2 3" xfId="4472"/>
    <cellStyle name="Normal 3 2 3 5 2 3 2 3 2" xfId="4473"/>
    <cellStyle name="Normal 3 2 3 5 2 3 2 4" xfId="4474"/>
    <cellStyle name="Normal 3 2 3 5 2 3 3" xfId="4475"/>
    <cellStyle name="Normal 3 2 3 5 2 3 3 2" xfId="4476"/>
    <cellStyle name="Normal 3 2 3 5 2 3 3 2 2" xfId="4477"/>
    <cellStyle name="Normal 3 2 3 5 2 3 3 3" xfId="4478"/>
    <cellStyle name="Normal 3 2 3 5 2 3 4" xfId="4479"/>
    <cellStyle name="Normal 3 2 3 5 2 3 4 2" xfId="4480"/>
    <cellStyle name="Normal 3 2 3 5 2 3 5" xfId="4481"/>
    <cellStyle name="Normal 3 2 3 5 2 4" xfId="4482"/>
    <cellStyle name="Normal 3 2 3 5 2 4 2" xfId="4483"/>
    <cellStyle name="Normal 3 2 3 5 2 4 2 2" xfId="4484"/>
    <cellStyle name="Normal 3 2 3 5 2 4 2 2 2" xfId="4485"/>
    <cellStyle name="Normal 3 2 3 5 2 4 2 3" xfId="4486"/>
    <cellStyle name="Normal 3 2 3 5 2 4 3" xfId="4487"/>
    <cellStyle name="Normal 3 2 3 5 2 4 3 2" xfId="4488"/>
    <cellStyle name="Normal 3 2 3 5 2 4 4" xfId="4489"/>
    <cellStyle name="Normal 3 2 3 5 2 5" xfId="4490"/>
    <cellStyle name="Normal 3 2 3 5 2 5 2" xfId="4491"/>
    <cellStyle name="Normal 3 2 3 5 2 5 2 2" xfId="4492"/>
    <cellStyle name="Normal 3 2 3 5 2 5 3" xfId="4493"/>
    <cellStyle name="Normal 3 2 3 5 2 6" xfId="4494"/>
    <cellStyle name="Normal 3 2 3 5 2 6 2" xfId="4495"/>
    <cellStyle name="Normal 3 2 3 5 2 6 2 2" xfId="4496"/>
    <cellStyle name="Normal 3 2 3 5 2 6 3" xfId="4497"/>
    <cellStyle name="Normal 3 2 3 5 2 7" xfId="4498"/>
    <cellStyle name="Normal 3 2 3 5 2 7 2" xfId="4499"/>
    <cellStyle name="Normal 3 2 3 5 2 8" xfId="4500"/>
    <cellStyle name="Normal 3 2 3 5 3" xfId="4501"/>
    <cellStyle name="Normal 3 2 3 5 3 2" xfId="4502"/>
    <cellStyle name="Normal 3 2 3 5 3 2 2" xfId="4503"/>
    <cellStyle name="Normal 3 2 3 5 3 2 2 2" xfId="4504"/>
    <cellStyle name="Normal 3 2 3 5 3 2 2 2 2" xfId="4505"/>
    <cellStyle name="Normal 3 2 3 5 3 2 2 3" xfId="4506"/>
    <cellStyle name="Normal 3 2 3 5 3 2 3" xfId="4507"/>
    <cellStyle name="Normal 3 2 3 5 3 2 3 2" xfId="4508"/>
    <cellStyle name="Normal 3 2 3 5 3 2 4" xfId="4509"/>
    <cellStyle name="Normal 3 2 3 5 3 3" xfId="4510"/>
    <cellStyle name="Normal 3 2 3 5 3 3 2" xfId="4511"/>
    <cellStyle name="Normal 3 2 3 5 3 3 2 2" xfId="4512"/>
    <cellStyle name="Normal 3 2 3 5 3 3 2 2 2" xfId="4513"/>
    <cellStyle name="Normal 3 2 3 5 3 3 2 3" xfId="4514"/>
    <cellStyle name="Normal 3 2 3 5 3 3 3" xfId="4515"/>
    <cellStyle name="Normal 3 2 3 5 3 3 3 2" xfId="4516"/>
    <cellStyle name="Normal 3 2 3 5 3 3 4" xfId="4517"/>
    <cellStyle name="Normal 3 2 3 5 3 4" xfId="4518"/>
    <cellStyle name="Normal 3 2 3 5 3 4 2" xfId="4519"/>
    <cellStyle name="Normal 3 2 3 5 3 4 2 2" xfId="4520"/>
    <cellStyle name="Normal 3 2 3 5 3 4 3" xfId="4521"/>
    <cellStyle name="Normal 3 2 3 5 3 5" xfId="4522"/>
    <cellStyle name="Normal 3 2 3 5 3 5 2" xfId="4523"/>
    <cellStyle name="Normal 3 2 3 5 3 6" xfId="4524"/>
    <cellStyle name="Normal 3 2 3 5 4" xfId="4525"/>
    <cellStyle name="Normal 3 2 3 5 4 2" xfId="4526"/>
    <cellStyle name="Normal 3 2 3 5 4 2 2" xfId="4527"/>
    <cellStyle name="Normal 3 2 3 5 4 2 2 2" xfId="4528"/>
    <cellStyle name="Normal 3 2 3 5 4 2 2 2 2" xfId="4529"/>
    <cellStyle name="Normal 3 2 3 5 4 2 2 3" xfId="4530"/>
    <cellStyle name="Normal 3 2 3 5 4 2 3" xfId="4531"/>
    <cellStyle name="Normal 3 2 3 5 4 2 3 2" xfId="4532"/>
    <cellStyle name="Normal 3 2 3 5 4 2 4" xfId="4533"/>
    <cellStyle name="Normal 3 2 3 5 4 3" xfId="4534"/>
    <cellStyle name="Normal 3 2 3 5 4 3 2" xfId="4535"/>
    <cellStyle name="Normal 3 2 3 5 4 3 2 2" xfId="4536"/>
    <cellStyle name="Normal 3 2 3 5 4 3 3" xfId="4537"/>
    <cellStyle name="Normal 3 2 3 5 4 4" xfId="4538"/>
    <cellStyle name="Normal 3 2 3 5 4 4 2" xfId="4539"/>
    <cellStyle name="Normal 3 2 3 5 4 5" xfId="4540"/>
    <cellStyle name="Normal 3 2 3 5 5" xfId="4541"/>
    <cellStyle name="Normal 3 2 3 5 5 2" xfId="4542"/>
    <cellStyle name="Normal 3 2 3 5 5 2 2" xfId="4543"/>
    <cellStyle name="Normal 3 2 3 5 5 2 2 2" xfId="4544"/>
    <cellStyle name="Normal 3 2 3 5 5 2 3" xfId="4545"/>
    <cellStyle name="Normal 3 2 3 5 5 3" xfId="4546"/>
    <cellStyle name="Normal 3 2 3 5 5 3 2" xfId="4547"/>
    <cellStyle name="Normal 3 2 3 5 5 4" xfId="4548"/>
    <cellStyle name="Normal 3 2 3 5 6" xfId="4549"/>
    <cellStyle name="Normal 3 2 3 5 6 2" xfId="4550"/>
    <cellStyle name="Normal 3 2 3 5 6 2 2" xfId="4551"/>
    <cellStyle name="Normal 3 2 3 5 6 3" xfId="4552"/>
    <cellStyle name="Normal 3 2 3 5 7" xfId="4553"/>
    <cellStyle name="Normal 3 2 3 5 7 2" xfId="4554"/>
    <cellStyle name="Normal 3 2 3 5 7 2 2" xfId="4555"/>
    <cellStyle name="Normal 3 2 3 5 7 3" xfId="4556"/>
    <cellStyle name="Normal 3 2 3 5 8" xfId="4557"/>
    <cellStyle name="Normal 3 2 3 5 8 2" xfId="4558"/>
    <cellStyle name="Normal 3 2 3 5 9" xfId="4559"/>
    <cellStyle name="Normal 3 2 3 6" xfId="4560"/>
    <cellStyle name="Normal 3 2 3 6 2" xfId="4561"/>
    <cellStyle name="Normal 3 2 3 6 2 2" xfId="4562"/>
    <cellStyle name="Normal 3 2 3 6 2 2 2" xfId="4563"/>
    <cellStyle name="Normal 3 2 3 6 2 2 2 2" xfId="4564"/>
    <cellStyle name="Normal 3 2 3 6 2 2 2 2 2" xfId="4565"/>
    <cellStyle name="Normal 3 2 3 6 2 2 2 3" xfId="4566"/>
    <cellStyle name="Normal 3 2 3 6 2 2 3" xfId="4567"/>
    <cellStyle name="Normal 3 2 3 6 2 2 3 2" xfId="4568"/>
    <cellStyle name="Normal 3 2 3 6 2 2 4" xfId="4569"/>
    <cellStyle name="Normal 3 2 3 6 2 3" xfId="4570"/>
    <cellStyle name="Normal 3 2 3 6 2 3 2" xfId="4571"/>
    <cellStyle name="Normal 3 2 3 6 2 3 2 2" xfId="4572"/>
    <cellStyle name="Normal 3 2 3 6 2 3 2 2 2" xfId="4573"/>
    <cellStyle name="Normal 3 2 3 6 2 3 2 3" xfId="4574"/>
    <cellStyle name="Normal 3 2 3 6 2 3 3" xfId="4575"/>
    <cellStyle name="Normal 3 2 3 6 2 3 3 2" xfId="4576"/>
    <cellStyle name="Normal 3 2 3 6 2 3 4" xfId="4577"/>
    <cellStyle name="Normal 3 2 3 6 2 4" xfId="4578"/>
    <cellStyle name="Normal 3 2 3 6 2 4 2" xfId="4579"/>
    <cellStyle name="Normal 3 2 3 6 2 4 2 2" xfId="4580"/>
    <cellStyle name="Normal 3 2 3 6 2 4 3" xfId="4581"/>
    <cellStyle name="Normal 3 2 3 6 2 5" xfId="4582"/>
    <cellStyle name="Normal 3 2 3 6 2 5 2" xfId="4583"/>
    <cellStyle name="Normal 3 2 3 6 2 6" xfId="4584"/>
    <cellStyle name="Normal 3 2 3 6 3" xfId="4585"/>
    <cellStyle name="Normal 3 2 3 6 3 2" xfId="4586"/>
    <cellStyle name="Normal 3 2 3 6 3 2 2" xfId="4587"/>
    <cellStyle name="Normal 3 2 3 6 3 2 2 2" xfId="4588"/>
    <cellStyle name="Normal 3 2 3 6 3 2 2 2 2" xfId="4589"/>
    <cellStyle name="Normal 3 2 3 6 3 2 2 3" xfId="4590"/>
    <cellStyle name="Normal 3 2 3 6 3 2 3" xfId="4591"/>
    <cellStyle name="Normal 3 2 3 6 3 2 3 2" xfId="4592"/>
    <cellStyle name="Normal 3 2 3 6 3 2 4" xfId="4593"/>
    <cellStyle name="Normal 3 2 3 6 3 3" xfId="4594"/>
    <cellStyle name="Normal 3 2 3 6 3 3 2" xfId="4595"/>
    <cellStyle name="Normal 3 2 3 6 3 3 2 2" xfId="4596"/>
    <cellStyle name="Normal 3 2 3 6 3 3 3" xfId="4597"/>
    <cellStyle name="Normal 3 2 3 6 3 4" xfId="4598"/>
    <cellStyle name="Normal 3 2 3 6 3 4 2" xfId="4599"/>
    <cellStyle name="Normal 3 2 3 6 3 5" xfId="4600"/>
    <cellStyle name="Normal 3 2 3 6 4" xfId="4601"/>
    <cellStyle name="Normal 3 2 3 6 4 2" xfId="4602"/>
    <cellStyle name="Normal 3 2 3 6 4 2 2" xfId="4603"/>
    <cellStyle name="Normal 3 2 3 6 4 2 2 2" xfId="4604"/>
    <cellStyle name="Normal 3 2 3 6 4 2 3" xfId="4605"/>
    <cellStyle name="Normal 3 2 3 6 4 3" xfId="4606"/>
    <cellStyle name="Normal 3 2 3 6 4 3 2" xfId="4607"/>
    <cellStyle name="Normal 3 2 3 6 4 4" xfId="4608"/>
    <cellStyle name="Normal 3 2 3 6 5" xfId="4609"/>
    <cellStyle name="Normal 3 2 3 6 5 2" xfId="4610"/>
    <cellStyle name="Normal 3 2 3 6 5 2 2" xfId="4611"/>
    <cellStyle name="Normal 3 2 3 6 5 3" xfId="4612"/>
    <cellStyle name="Normal 3 2 3 6 6" xfId="4613"/>
    <cellStyle name="Normal 3 2 3 6 6 2" xfId="4614"/>
    <cellStyle name="Normal 3 2 3 6 6 2 2" xfId="4615"/>
    <cellStyle name="Normal 3 2 3 6 6 3" xfId="4616"/>
    <cellStyle name="Normal 3 2 3 6 7" xfId="4617"/>
    <cellStyle name="Normal 3 2 3 6 7 2" xfId="4618"/>
    <cellStyle name="Normal 3 2 3 6 8" xfId="4619"/>
    <cellStyle name="Normal 3 2 3 7" xfId="4620"/>
    <cellStyle name="Normal 3 2 3 7 2" xfId="4621"/>
    <cellStyle name="Normal 3 2 3 7 2 2" xfId="4622"/>
    <cellStyle name="Normal 3 2 3 7 2 2 2" xfId="4623"/>
    <cellStyle name="Normal 3 2 3 7 2 2 2 2" xfId="4624"/>
    <cellStyle name="Normal 3 2 3 7 2 2 3" xfId="4625"/>
    <cellStyle name="Normal 3 2 3 7 2 3" xfId="4626"/>
    <cellStyle name="Normal 3 2 3 7 2 3 2" xfId="4627"/>
    <cellStyle name="Normal 3 2 3 7 2 4" xfId="4628"/>
    <cellStyle name="Normal 3 2 3 7 3" xfId="4629"/>
    <cellStyle name="Normal 3 2 3 7 3 2" xfId="4630"/>
    <cellStyle name="Normal 3 2 3 7 3 2 2" xfId="4631"/>
    <cellStyle name="Normal 3 2 3 7 3 2 2 2" xfId="4632"/>
    <cellStyle name="Normal 3 2 3 7 3 2 3" xfId="4633"/>
    <cellStyle name="Normal 3 2 3 7 3 3" xfId="4634"/>
    <cellStyle name="Normal 3 2 3 7 3 3 2" xfId="4635"/>
    <cellStyle name="Normal 3 2 3 7 3 4" xfId="4636"/>
    <cellStyle name="Normal 3 2 3 7 4" xfId="4637"/>
    <cellStyle name="Normal 3 2 3 7 4 2" xfId="4638"/>
    <cellStyle name="Normal 3 2 3 7 4 2 2" xfId="4639"/>
    <cellStyle name="Normal 3 2 3 7 4 3" xfId="4640"/>
    <cellStyle name="Normal 3 2 3 7 5" xfId="4641"/>
    <cellStyle name="Normal 3 2 3 7 5 2" xfId="4642"/>
    <cellStyle name="Normal 3 2 3 7 6" xfId="4643"/>
    <cellStyle name="Normal 3 2 3 8" xfId="4644"/>
    <cellStyle name="Normal 3 2 3 8 2" xfId="4645"/>
    <cellStyle name="Normal 3 2 3 8 2 2" xfId="4646"/>
    <cellStyle name="Normal 3 2 3 8 2 2 2" xfId="4647"/>
    <cellStyle name="Normal 3 2 3 8 2 2 2 2" xfId="4648"/>
    <cellStyle name="Normal 3 2 3 8 2 2 3" xfId="4649"/>
    <cellStyle name="Normal 3 2 3 8 2 3" xfId="4650"/>
    <cellStyle name="Normal 3 2 3 8 2 3 2" xfId="4651"/>
    <cellStyle name="Normal 3 2 3 8 2 4" xfId="4652"/>
    <cellStyle name="Normal 3 2 3 8 3" xfId="4653"/>
    <cellStyle name="Normal 3 2 3 8 3 2" xfId="4654"/>
    <cellStyle name="Normal 3 2 3 8 3 2 2" xfId="4655"/>
    <cellStyle name="Normal 3 2 3 8 3 3" xfId="4656"/>
    <cellStyle name="Normal 3 2 3 8 4" xfId="4657"/>
    <cellStyle name="Normal 3 2 3 8 4 2" xfId="4658"/>
    <cellStyle name="Normal 3 2 3 8 5" xfId="4659"/>
    <cellStyle name="Normal 3 2 3 9" xfId="4660"/>
    <cellStyle name="Normal 3 2 3 9 2" xfId="4661"/>
    <cellStyle name="Normal 3 2 3 9 2 2" xfId="4662"/>
    <cellStyle name="Normal 3 2 3 9 2 2 2" xfId="4663"/>
    <cellStyle name="Normal 3 2 3 9 2 3" xfId="4664"/>
    <cellStyle name="Normal 3 2 3 9 3" xfId="4665"/>
    <cellStyle name="Normal 3 2 3 9 3 2" xfId="4666"/>
    <cellStyle name="Normal 3 2 3 9 4" xfId="4667"/>
    <cellStyle name="Normal 3 2 4" xfId="4668"/>
    <cellStyle name="Normal 3 2 4 2" xfId="4669"/>
    <cellStyle name="Normal 3 2 4 2 2" xfId="4670"/>
    <cellStyle name="Normal 3 2 4 2 2 2" xfId="4671"/>
    <cellStyle name="Normal 3 2 4 2 2 2 2" xfId="4672"/>
    <cellStyle name="Normal 3 2 4 2 2 2 2 2" xfId="4673"/>
    <cellStyle name="Normal 3 2 4 2 2 2 2 2 2" xfId="4674"/>
    <cellStyle name="Normal 3 2 4 2 2 2 2 3" xfId="4675"/>
    <cellStyle name="Normal 3 2 4 2 2 2 3" xfId="4676"/>
    <cellStyle name="Normal 3 2 4 2 2 2 3 2" xfId="4677"/>
    <cellStyle name="Normal 3 2 4 2 2 2 4" xfId="4678"/>
    <cellStyle name="Normal 3 2 4 2 2 3" xfId="4679"/>
    <cellStyle name="Normal 3 2 4 2 2 3 2" xfId="4680"/>
    <cellStyle name="Normal 3 2 4 2 2 3 2 2" xfId="4681"/>
    <cellStyle name="Normal 3 2 4 2 2 3 2 2 2" xfId="4682"/>
    <cellStyle name="Normal 3 2 4 2 2 3 2 3" xfId="4683"/>
    <cellStyle name="Normal 3 2 4 2 2 3 3" xfId="4684"/>
    <cellStyle name="Normal 3 2 4 2 2 3 3 2" xfId="4685"/>
    <cellStyle name="Normal 3 2 4 2 2 3 4" xfId="4686"/>
    <cellStyle name="Normal 3 2 4 2 2 4" xfId="4687"/>
    <cellStyle name="Normal 3 2 4 2 2 4 2" xfId="4688"/>
    <cellStyle name="Normal 3 2 4 2 2 4 2 2" xfId="4689"/>
    <cellStyle name="Normal 3 2 4 2 2 4 3" xfId="4690"/>
    <cellStyle name="Normal 3 2 4 2 2 5" xfId="4691"/>
    <cellStyle name="Normal 3 2 4 2 2 5 2" xfId="4692"/>
    <cellStyle name="Normal 3 2 4 2 2 6" xfId="4693"/>
    <cellStyle name="Normal 3 2 4 2 3" xfId="4694"/>
    <cellStyle name="Normal 3 2 4 2 3 2" xfId="4695"/>
    <cellStyle name="Normal 3 2 4 2 3 2 2" xfId="4696"/>
    <cellStyle name="Normal 3 2 4 2 3 2 2 2" xfId="4697"/>
    <cellStyle name="Normal 3 2 4 2 3 2 2 2 2" xfId="4698"/>
    <cellStyle name="Normal 3 2 4 2 3 2 2 3" xfId="4699"/>
    <cellStyle name="Normal 3 2 4 2 3 2 3" xfId="4700"/>
    <cellStyle name="Normal 3 2 4 2 3 2 3 2" xfId="4701"/>
    <cellStyle name="Normal 3 2 4 2 3 2 4" xfId="4702"/>
    <cellStyle name="Normal 3 2 4 2 3 3" xfId="4703"/>
    <cellStyle name="Normal 3 2 4 2 3 3 2" xfId="4704"/>
    <cellStyle name="Normal 3 2 4 2 3 3 2 2" xfId="4705"/>
    <cellStyle name="Normal 3 2 4 2 3 3 3" xfId="4706"/>
    <cellStyle name="Normal 3 2 4 2 3 4" xfId="4707"/>
    <cellStyle name="Normal 3 2 4 2 3 4 2" xfId="4708"/>
    <cellStyle name="Normal 3 2 4 2 3 5" xfId="4709"/>
    <cellStyle name="Normal 3 2 4 2 4" xfId="4710"/>
    <cellStyle name="Normal 3 2 4 2 4 2" xfId="4711"/>
    <cellStyle name="Normal 3 2 4 2 4 2 2" xfId="4712"/>
    <cellStyle name="Normal 3 2 4 2 4 2 2 2" xfId="4713"/>
    <cellStyle name="Normal 3 2 4 2 4 2 3" xfId="4714"/>
    <cellStyle name="Normal 3 2 4 2 4 3" xfId="4715"/>
    <cellStyle name="Normal 3 2 4 2 4 3 2" xfId="4716"/>
    <cellStyle name="Normal 3 2 4 2 4 4" xfId="4717"/>
    <cellStyle name="Normal 3 2 4 2 5" xfId="4718"/>
    <cellStyle name="Normal 3 2 4 2 5 2" xfId="4719"/>
    <cellStyle name="Normal 3 2 4 2 5 2 2" xfId="4720"/>
    <cellStyle name="Normal 3 2 4 2 5 3" xfId="4721"/>
    <cellStyle name="Normal 3 2 4 2 6" xfId="4722"/>
    <cellStyle name="Normal 3 2 4 2 6 2" xfId="4723"/>
    <cellStyle name="Normal 3 2 4 2 6 2 2" xfId="4724"/>
    <cellStyle name="Normal 3 2 4 2 6 3" xfId="4725"/>
    <cellStyle name="Normal 3 2 4 2 7" xfId="4726"/>
    <cellStyle name="Normal 3 2 4 2 7 2" xfId="4727"/>
    <cellStyle name="Normal 3 2 4 2 8" xfId="4728"/>
    <cellStyle name="Normal 3 2 4 3" xfId="4729"/>
    <cellStyle name="Normal 3 2 4 3 2" xfId="4730"/>
    <cellStyle name="Normal 3 2 4 3 2 2" xfId="4731"/>
    <cellStyle name="Normal 3 2 4 3 2 2 2" xfId="4732"/>
    <cellStyle name="Normal 3 2 4 3 2 2 2 2" xfId="4733"/>
    <cellStyle name="Normal 3 2 4 3 2 2 3" xfId="4734"/>
    <cellStyle name="Normal 3 2 4 3 2 3" xfId="4735"/>
    <cellStyle name="Normal 3 2 4 3 2 3 2" xfId="4736"/>
    <cellStyle name="Normal 3 2 4 3 2 4" xfId="4737"/>
    <cellStyle name="Normal 3 2 4 3 3" xfId="4738"/>
    <cellStyle name="Normal 3 2 4 3 3 2" xfId="4739"/>
    <cellStyle name="Normal 3 2 4 3 3 2 2" xfId="4740"/>
    <cellStyle name="Normal 3 2 4 3 3 2 2 2" xfId="4741"/>
    <cellStyle name="Normal 3 2 4 3 3 2 3" xfId="4742"/>
    <cellStyle name="Normal 3 2 4 3 3 3" xfId="4743"/>
    <cellStyle name="Normal 3 2 4 3 3 3 2" xfId="4744"/>
    <cellStyle name="Normal 3 2 4 3 3 4" xfId="4745"/>
    <cellStyle name="Normal 3 2 4 3 4" xfId="4746"/>
    <cellStyle name="Normal 3 2 4 3 4 2" xfId="4747"/>
    <cellStyle name="Normal 3 2 4 3 4 2 2" xfId="4748"/>
    <cellStyle name="Normal 3 2 4 3 4 3" xfId="4749"/>
    <cellStyle name="Normal 3 2 4 3 5" xfId="4750"/>
    <cellStyle name="Normal 3 2 4 3 5 2" xfId="4751"/>
    <cellStyle name="Normal 3 2 4 3 6" xfId="4752"/>
    <cellStyle name="Normal 3 2 4 4" xfId="4753"/>
    <cellStyle name="Normal 3 2 4 4 2" xfId="4754"/>
    <cellStyle name="Normal 3 2 4 4 2 2" xfId="4755"/>
    <cellStyle name="Normal 3 2 4 4 2 2 2" xfId="4756"/>
    <cellStyle name="Normal 3 2 4 4 2 2 2 2" xfId="4757"/>
    <cellStyle name="Normal 3 2 4 4 2 2 3" xfId="4758"/>
    <cellStyle name="Normal 3 2 4 4 2 3" xfId="4759"/>
    <cellStyle name="Normal 3 2 4 4 2 3 2" xfId="4760"/>
    <cellStyle name="Normal 3 2 4 4 2 4" xfId="4761"/>
    <cellStyle name="Normal 3 2 4 4 3" xfId="4762"/>
    <cellStyle name="Normal 3 2 4 4 3 2" xfId="4763"/>
    <cellStyle name="Normal 3 2 4 4 3 2 2" xfId="4764"/>
    <cellStyle name="Normal 3 2 4 4 3 3" xfId="4765"/>
    <cellStyle name="Normal 3 2 4 4 4" xfId="4766"/>
    <cellStyle name="Normal 3 2 4 4 4 2" xfId="4767"/>
    <cellStyle name="Normal 3 2 4 4 5" xfId="4768"/>
    <cellStyle name="Normal 3 2 4 5" xfId="4769"/>
    <cellStyle name="Normal 3 2 4 5 2" xfId="4770"/>
    <cellStyle name="Normal 3 2 4 5 2 2" xfId="4771"/>
    <cellStyle name="Normal 3 2 4 5 2 2 2" xfId="4772"/>
    <cellStyle name="Normal 3 2 4 5 2 3" xfId="4773"/>
    <cellStyle name="Normal 3 2 4 5 3" xfId="4774"/>
    <cellStyle name="Normal 3 2 4 5 3 2" xfId="4775"/>
    <cellStyle name="Normal 3 2 4 5 4" xfId="4776"/>
    <cellStyle name="Normal 3 2 4 6" xfId="4777"/>
    <cellStyle name="Normal 3 2 4 6 2" xfId="4778"/>
    <cellStyle name="Normal 3 2 4 6 2 2" xfId="4779"/>
    <cellStyle name="Normal 3 2 4 6 3" xfId="4780"/>
    <cellStyle name="Normal 3 2 4 7" xfId="4781"/>
    <cellStyle name="Normal 3 2 4 7 2" xfId="4782"/>
    <cellStyle name="Normal 3 2 4 7 2 2" xfId="4783"/>
    <cellStyle name="Normal 3 2 4 7 3" xfId="4784"/>
    <cellStyle name="Normal 3 2 4 8" xfId="4785"/>
    <cellStyle name="Normal 3 2 4 8 2" xfId="4786"/>
    <cellStyle name="Normal 3 2 4 9" xfId="4787"/>
    <cellStyle name="Normal 3 2 5" xfId="4788"/>
    <cellStyle name="Normal 3 2 5 2" xfId="4789"/>
    <cellStyle name="Normal 3 2 5 2 2" xfId="4790"/>
    <cellStyle name="Normal 3 2 5 2 2 2" xfId="4791"/>
    <cellStyle name="Normal 3 2 5 2 2 2 2" xfId="4792"/>
    <cellStyle name="Normal 3 2 5 2 2 2 2 2" xfId="4793"/>
    <cellStyle name="Normal 3 2 5 2 2 2 2 2 2" xfId="4794"/>
    <cellStyle name="Normal 3 2 5 2 2 2 2 3" xfId="4795"/>
    <cellStyle name="Normal 3 2 5 2 2 2 3" xfId="4796"/>
    <cellStyle name="Normal 3 2 5 2 2 2 3 2" xfId="4797"/>
    <cellStyle name="Normal 3 2 5 2 2 2 4" xfId="4798"/>
    <cellStyle name="Normal 3 2 5 2 2 3" xfId="4799"/>
    <cellStyle name="Normal 3 2 5 2 2 3 2" xfId="4800"/>
    <cellStyle name="Normal 3 2 5 2 2 3 2 2" xfId="4801"/>
    <cellStyle name="Normal 3 2 5 2 2 3 2 2 2" xfId="4802"/>
    <cellStyle name="Normal 3 2 5 2 2 3 2 3" xfId="4803"/>
    <cellStyle name="Normal 3 2 5 2 2 3 3" xfId="4804"/>
    <cellStyle name="Normal 3 2 5 2 2 3 3 2" xfId="4805"/>
    <cellStyle name="Normal 3 2 5 2 2 3 4" xfId="4806"/>
    <cellStyle name="Normal 3 2 5 2 2 4" xfId="4807"/>
    <cellStyle name="Normal 3 2 5 2 2 4 2" xfId="4808"/>
    <cellStyle name="Normal 3 2 5 2 2 4 2 2" xfId="4809"/>
    <cellStyle name="Normal 3 2 5 2 2 4 3" xfId="4810"/>
    <cellStyle name="Normal 3 2 5 2 2 5" xfId="4811"/>
    <cellStyle name="Normal 3 2 5 2 2 5 2" xfId="4812"/>
    <cellStyle name="Normal 3 2 5 2 2 6" xfId="4813"/>
    <cellStyle name="Normal 3 2 5 2 3" xfId="4814"/>
    <cellStyle name="Normal 3 2 5 2 3 2" xfId="4815"/>
    <cellStyle name="Normal 3 2 5 2 3 2 2" xfId="4816"/>
    <cellStyle name="Normal 3 2 5 2 3 2 2 2" xfId="4817"/>
    <cellStyle name="Normal 3 2 5 2 3 2 2 2 2" xfId="4818"/>
    <cellStyle name="Normal 3 2 5 2 3 2 2 3" xfId="4819"/>
    <cellStyle name="Normal 3 2 5 2 3 2 3" xfId="4820"/>
    <cellStyle name="Normal 3 2 5 2 3 2 3 2" xfId="4821"/>
    <cellStyle name="Normal 3 2 5 2 3 2 4" xfId="4822"/>
    <cellStyle name="Normal 3 2 5 2 3 3" xfId="4823"/>
    <cellStyle name="Normal 3 2 5 2 3 3 2" xfId="4824"/>
    <cellStyle name="Normal 3 2 5 2 3 3 2 2" xfId="4825"/>
    <cellStyle name="Normal 3 2 5 2 3 3 3" xfId="4826"/>
    <cellStyle name="Normal 3 2 5 2 3 4" xfId="4827"/>
    <cellStyle name="Normal 3 2 5 2 3 4 2" xfId="4828"/>
    <cellStyle name="Normal 3 2 5 2 3 5" xfId="4829"/>
    <cellStyle name="Normal 3 2 5 2 4" xfId="4830"/>
    <cellStyle name="Normal 3 2 5 2 4 2" xfId="4831"/>
    <cellStyle name="Normal 3 2 5 2 4 2 2" xfId="4832"/>
    <cellStyle name="Normal 3 2 5 2 4 2 2 2" xfId="4833"/>
    <cellStyle name="Normal 3 2 5 2 4 2 3" xfId="4834"/>
    <cellStyle name="Normal 3 2 5 2 4 3" xfId="4835"/>
    <cellStyle name="Normal 3 2 5 2 4 3 2" xfId="4836"/>
    <cellStyle name="Normal 3 2 5 2 4 4" xfId="4837"/>
    <cellStyle name="Normal 3 2 5 2 5" xfId="4838"/>
    <cellStyle name="Normal 3 2 5 2 5 2" xfId="4839"/>
    <cellStyle name="Normal 3 2 5 2 5 2 2" xfId="4840"/>
    <cellStyle name="Normal 3 2 5 2 5 3" xfId="4841"/>
    <cellStyle name="Normal 3 2 5 2 6" xfId="4842"/>
    <cellStyle name="Normal 3 2 5 2 6 2" xfId="4843"/>
    <cellStyle name="Normal 3 2 5 2 6 2 2" xfId="4844"/>
    <cellStyle name="Normal 3 2 5 2 6 3" xfId="4845"/>
    <cellStyle name="Normal 3 2 5 2 7" xfId="4846"/>
    <cellStyle name="Normal 3 2 5 2 7 2" xfId="4847"/>
    <cellStyle name="Normal 3 2 5 2 8" xfId="4848"/>
    <cellStyle name="Normal 3 2 5 3" xfId="4849"/>
    <cellStyle name="Normal 3 2 5 3 2" xfId="4850"/>
    <cellStyle name="Normal 3 2 5 3 2 2" xfId="4851"/>
    <cellStyle name="Normal 3 2 5 3 2 2 2" xfId="4852"/>
    <cellStyle name="Normal 3 2 5 3 2 2 2 2" xfId="4853"/>
    <cellStyle name="Normal 3 2 5 3 2 2 3" xfId="4854"/>
    <cellStyle name="Normal 3 2 5 3 2 3" xfId="4855"/>
    <cellStyle name="Normal 3 2 5 3 2 3 2" xfId="4856"/>
    <cellStyle name="Normal 3 2 5 3 2 4" xfId="4857"/>
    <cellStyle name="Normal 3 2 5 3 3" xfId="4858"/>
    <cellStyle name="Normal 3 2 5 3 3 2" xfId="4859"/>
    <cellStyle name="Normal 3 2 5 3 3 2 2" xfId="4860"/>
    <cellStyle name="Normal 3 2 5 3 3 2 2 2" xfId="4861"/>
    <cellStyle name="Normal 3 2 5 3 3 2 3" xfId="4862"/>
    <cellStyle name="Normal 3 2 5 3 3 3" xfId="4863"/>
    <cellStyle name="Normal 3 2 5 3 3 3 2" xfId="4864"/>
    <cellStyle name="Normal 3 2 5 3 3 4" xfId="4865"/>
    <cellStyle name="Normal 3 2 5 3 4" xfId="4866"/>
    <cellStyle name="Normal 3 2 5 3 4 2" xfId="4867"/>
    <cellStyle name="Normal 3 2 5 3 4 2 2" xfId="4868"/>
    <cellStyle name="Normal 3 2 5 3 4 3" xfId="4869"/>
    <cellStyle name="Normal 3 2 5 3 5" xfId="4870"/>
    <cellStyle name="Normal 3 2 5 3 5 2" xfId="4871"/>
    <cellStyle name="Normal 3 2 5 3 6" xfId="4872"/>
    <cellStyle name="Normal 3 2 5 4" xfId="4873"/>
    <cellStyle name="Normal 3 2 5 4 2" xfId="4874"/>
    <cellStyle name="Normal 3 2 5 4 2 2" xfId="4875"/>
    <cellStyle name="Normal 3 2 5 4 2 2 2" xfId="4876"/>
    <cellStyle name="Normal 3 2 5 4 2 2 2 2" xfId="4877"/>
    <cellStyle name="Normal 3 2 5 4 2 2 3" xfId="4878"/>
    <cellStyle name="Normal 3 2 5 4 2 3" xfId="4879"/>
    <cellStyle name="Normal 3 2 5 4 2 3 2" xfId="4880"/>
    <cellStyle name="Normal 3 2 5 4 2 4" xfId="4881"/>
    <cellStyle name="Normal 3 2 5 4 3" xfId="4882"/>
    <cellStyle name="Normal 3 2 5 4 3 2" xfId="4883"/>
    <cellStyle name="Normal 3 2 5 4 3 2 2" xfId="4884"/>
    <cellStyle name="Normal 3 2 5 4 3 3" xfId="4885"/>
    <cellStyle name="Normal 3 2 5 4 4" xfId="4886"/>
    <cellStyle name="Normal 3 2 5 4 4 2" xfId="4887"/>
    <cellStyle name="Normal 3 2 5 4 5" xfId="4888"/>
    <cellStyle name="Normal 3 2 5 5" xfId="4889"/>
    <cellStyle name="Normal 3 2 5 5 2" xfId="4890"/>
    <cellStyle name="Normal 3 2 5 5 2 2" xfId="4891"/>
    <cellStyle name="Normal 3 2 5 5 2 2 2" xfId="4892"/>
    <cellStyle name="Normal 3 2 5 5 2 3" xfId="4893"/>
    <cellStyle name="Normal 3 2 5 5 3" xfId="4894"/>
    <cellStyle name="Normal 3 2 5 5 3 2" xfId="4895"/>
    <cellStyle name="Normal 3 2 5 5 4" xfId="4896"/>
    <cellStyle name="Normal 3 2 5 6" xfId="4897"/>
    <cellStyle name="Normal 3 2 5 6 2" xfId="4898"/>
    <cellStyle name="Normal 3 2 5 6 2 2" xfId="4899"/>
    <cellStyle name="Normal 3 2 5 6 3" xfId="4900"/>
    <cellStyle name="Normal 3 2 5 7" xfId="4901"/>
    <cellStyle name="Normal 3 2 5 7 2" xfId="4902"/>
    <cellStyle name="Normal 3 2 5 7 2 2" xfId="4903"/>
    <cellStyle name="Normal 3 2 5 7 3" xfId="4904"/>
    <cellStyle name="Normal 3 2 5 8" xfId="4905"/>
    <cellStyle name="Normal 3 2 5 8 2" xfId="4906"/>
    <cellStyle name="Normal 3 2 5 9" xfId="4907"/>
    <cellStyle name="Normal 3 2 6" xfId="4908"/>
    <cellStyle name="Normal 3 2 6 2" xfId="4909"/>
    <cellStyle name="Normal 3 2 6 2 2" xfId="4910"/>
    <cellStyle name="Normal 3 2 6 2 2 2" xfId="4911"/>
    <cellStyle name="Normal 3 2 6 2 2 2 2" xfId="4912"/>
    <cellStyle name="Normal 3 2 6 2 2 2 2 2" xfId="4913"/>
    <cellStyle name="Normal 3 2 6 2 2 2 2 2 2" xfId="4914"/>
    <cellStyle name="Normal 3 2 6 2 2 2 2 3" xfId="4915"/>
    <cellStyle name="Normal 3 2 6 2 2 2 3" xfId="4916"/>
    <cellStyle name="Normal 3 2 6 2 2 2 3 2" xfId="4917"/>
    <cellStyle name="Normal 3 2 6 2 2 2 4" xfId="4918"/>
    <cellStyle name="Normal 3 2 6 2 2 3" xfId="4919"/>
    <cellStyle name="Normal 3 2 6 2 2 3 2" xfId="4920"/>
    <cellStyle name="Normal 3 2 6 2 2 3 2 2" xfId="4921"/>
    <cellStyle name="Normal 3 2 6 2 2 3 2 2 2" xfId="4922"/>
    <cellStyle name="Normal 3 2 6 2 2 3 2 3" xfId="4923"/>
    <cellStyle name="Normal 3 2 6 2 2 3 3" xfId="4924"/>
    <cellStyle name="Normal 3 2 6 2 2 3 3 2" xfId="4925"/>
    <cellStyle name="Normal 3 2 6 2 2 3 4" xfId="4926"/>
    <cellStyle name="Normal 3 2 6 2 2 4" xfId="4927"/>
    <cellStyle name="Normal 3 2 6 2 2 4 2" xfId="4928"/>
    <cellStyle name="Normal 3 2 6 2 2 4 2 2" xfId="4929"/>
    <cellStyle name="Normal 3 2 6 2 2 4 3" xfId="4930"/>
    <cellStyle name="Normal 3 2 6 2 2 5" xfId="4931"/>
    <cellStyle name="Normal 3 2 6 2 2 5 2" xfId="4932"/>
    <cellStyle name="Normal 3 2 6 2 2 6" xfId="4933"/>
    <cellStyle name="Normal 3 2 6 2 3" xfId="4934"/>
    <cellStyle name="Normal 3 2 6 2 3 2" xfId="4935"/>
    <cellStyle name="Normal 3 2 6 2 3 2 2" xfId="4936"/>
    <cellStyle name="Normal 3 2 6 2 3 2 2 2" xfId="4937"/>
    <cellStyle name="Normal 3 2 6 2 3 2 2 2 2" xfId="4938"/>
    <cellStyle name="Normal 3 2 6 2 3 2 2 3" xfId="4939"/>
    <cellStyle name="Normal 3 2 6 2 3 2 3" xfId="4940"/>
    <cellStyle name="Normal 3 2 6 2 3 2 3 2" xfId="4941"/>
    <cellStyle name="Normal 3 2 6 2 3 2 4" xfId="4942"/>
    <cellStyle name="Normal 3 2 6 2 3 3" xfId="4943"/>
    <cellStyle name="Normal 3 2 6 2 3 3 2" xfId="4944"/>
    <cellStyle name="Normal 3 2 6 2 3 3 2 2" xfId="4945"/>
    <cellStyle name="Normal 3 2 6 2 3 3 3" xfId="4946"/>
    <cellStyle name="Normal 3 2 6 2 3 4" xfId="4947"/>
    <cellStyle name="Normal 3 2 6 2 3 4 2" xfId="4948"/>
    <cellStyle name="Normal 3 2 6 2 3 5" xfId="4949"/>
    <cellStyle name="Normal 3 2 6 2 4" xfId="4950"/>
    <cellStyle name="Normal 3 2 6 2 4 2" xfId="4951"/>
    <cellStyle name="Normal 3 2 6 2 4 2 2" xfId="4952"/>
    <cellStyle name="Normal 3 2 6 2 4 2 2 2" xfId="4953"/>
    <cellStyle name="Normal 3 2 6 2 4 2 3" xfId="4954"/>
    <cellStyle name="Normal 3 2 6 2 4 3" xfId="4955"/>
    <cellStyle name="Normal 3 2 6 2 4 3 2" xfId="4956"/>
    <cellStyle name="Normal 3 2 6 2 4 4" xfId="4957"/>
    <cellStyle name="Normal 3 2 6 2 5" xfId="4958"/>
    <cellStyle name="Normal 3 2 6 2 5 2" xfId="4959"/>
    <cellStyle name="Normal 3 2 6 2 5 2 2" xfId="4960"/>
    <cellStyle name="Normal 3 2 6 2 5 3" xfId="4961"/>
    <cellStyle name="Normal 3 2 6 2 6" xfId="4962"/>
    <cellStyle name="Normal 3 2 6 2 6 2" xfId="4963"/>
    <cellStyle name="Normal 3 2 6 2 6 2 2" xfId="4964"/>
    <cellStyle name="Normal 3 2 6 2 6 3" xfId="4965"/>
    <cellStyle name="Normal 3 2 6 2 7" xfId="4966"/>
    <cellStyle name="Normal 3 2 6 2 7 2" xfId="4967"/>
    <cellStyle name="Normal 3 2 6 2 8" xfId="4968"/>
    <cellStyle name="Normal 3 2 6 3" xfId="4969"/>
    <cellStyle name="Normal 3 2 6 3 2" xfId="4970"/>
    <cellStyle name="Normal 3 2 6 3 2 2" xfId="4971"/>
    <cellStyle name="Normal 3 2 6 3 2 2 2" xfId="4972"/>
    <cellStyle name="Normal 3 2 6 3 2 2 2 2" xfId="4973"/>
    <cellStyle name="Normal 3 2 6 3 2 2 3" xfId="4974"/>
    <cellStyle name="Normal 3 2 6 3 2 3" xfId="4975"/>
    <cellStyle name="Normal 3 2 6 3 2 3 2" xfId="4976"/>
    <cellStyle name="Normal 3 2 6 3 2 4" xfId="4977"/>
    <cellStyle name="Normal 3 2 6 3 3" xfId="4978"/>
    <cellStyle name="Normal 3 2 6 3 3 2" xfId="4979"/>
    <cellStyle name="Normal 3 2 6 3 3 2 2" xfId="4980"/>
    <cellStyle name="Normal 3 2 6 3 3 2 2 2" xfId="4981"/>
    <cellStyle name="Normal 3 2 6 3 3 2 3" xfId="4982"/>
    <cellStyle name="Normal 3 2 6 3 3 3" xfId="4983"/>
    <cellStyle name="Normal 3 2 6 3 3 3 2" xfId="4984"/>
    <cellStyle name="Normal 3 2 6 3 3 4" xfId="4985"/>
    <cellStyle name="Normal 3 2 6 3 4" xfId="4986"/>
    <cellStyle name="Normal 3 2 6 3 4 2" xfId="4987"/>
    <cellStyle name="Normal 3 2 6 3 4 2 2" xfId="4988"/>
    <cellStyle name="Normal 3 2 6 3 4 3" xfId="4989"/>
    <cellStyle name="Normal 3 2 6 3 5" xfId="4990"/>
    <cellStyle name="Normal 3 2 6 3 5 2" xfId="4991"/>
    <cellStyle name="Normal 3 2 6 3 6" xfId="4992"/>
    <cellStyle name="Normal 3 2 6 4" xfId="4993"/>
    <cellStyle name="Normal 3 2 6 4 2" xfId="4994"/>
    <cellStyle name="Normal 3 2 6 4 2 2" xfId="4995"/>
    <cellStyle name="Normal 3 2 6 4 2 2 2" xfId="4996"/>
    <cellStyle name="Normal 3 2 6 4 2 2 2 2" xfId="4997"/>
    <cellStyle name="Normal 3 2 6 4 2 2 3" xfId="4998"/>
    <cellStyle name="Normal 3 2 6 4 2 3" xfId="4999"/>
    <cellStyle name="Normal 3 2 6 4 2 3 2" xfId="5000"/>
    <cellStyle name="Normal 3 2 6 4 2 4" xfId="5001"/>
    <cellStyle name="Normal 3 2 6 4 3" xfId="5002"/>
    <cellStyle name="Normal 3 2 6 4 3 2" xfId="5003"/>
    <cellStyle name="Normal 3 2 6 4 3 2 2" xfId="5004"/>
    <cellStyle name="Normal 3 2 6 4 3 3" xfId="5005"/>
    <cellStyle name="Normal 3 2 6 4 4" xfId="5006"/>
    <cellStyle name="Normal 3 2 6 4 4 2" xfId="5007"/>
    <cellStyle name="Normal 3 2 6 4 5" xfId="5008"/>
    <cellStyle name="Normal 3 2 6 5" xfId="5009"/>
    <cellStyle name="Normal 3 2 6 5 2" xfId="5010"/>
    <cellStyle name="Normal 3 2 6 5 2 2" xfId="5011"/>
    <cellStyle name="Normal 3 2 6 5 2 2 2" xfId="5012"/>
    <cellStyle name="Normal 3 2 6 5 2 3" xfId="5013"/>
    <cellStyle name="Normal 3 2 6 5 3" xfId="5014"/>
    <cellStyle name="Normal 3 2 6 5 3 2" xfId="5015"/>
    <cellStyle name="Normal 3 2 6 5 4" xfId="5016"/>
    <cellStyle name="Normal 3 2 6 6" xfId="5017"/>
    <cellStyle name="Normal 3 2 6 6 2" xfId="5018"/>
    <cellStyle name="Normal 3 2 6 6 2 2" xfId="5019"/>
    <cellStyle name="Normal 3 2 6 6 3" xfId="5020"/>
    <cellStyle name="Normal 3 2 6 7" xfId="5021"/>
    <cellStyle name="Normal 3 2 6 7 2" xfId="5022"/>
    <cellStyle name="Normal 3 2 6 7 2 2" xfId="5023"/>
    <cellStyle name="Normal 3 2 6 7 3" xfId="5024"/>
    <cellStyle name="Normal 3 2 6 8" xfId="5025"/>
    <cellStyle name="Normal 3 2 6 8 2" xfId="5026"/>
    <cellStyle name="Normal 3 2 6 9" xfId="5027"/>
    <cellStyle name="Normal 3 2 7" xfId="5028"/>
    <cellStyle name="Normal 3 2 7 2" xfId="5029"/>
    <cellStyle name="Normal 3 2 7 2 2" xfId="5030"/>
    <cellStyle name="Normal 3 2 7 2 2 2" xfId="5031"/>
    <cellStyle name="Normal 3 2 7 2 2 2 2" xfId="5032"/>
    <cellStyle name="Normal 3 2 7 2 2 2 2 2" xfId="5033"/>
    <cellStyle name="Normal 3 2 7 2 2 2 3" xfId="5034"/>
    <cellStyle name="Normal 3 2 7 2 2 3" xfId="5035"/>
    <cellStyle name="Normal 3 2 7 2 2 3 2" xfId="5036"/>
    <cellStyle name="Normal 3 2 7 2 2 4" xfId="5037"/>
    <cellStyle name="Normal 3 2 7 2 3" xfId="5038"/>
    <cellStyle name="Normal 3 2 7 2 3 2" xfId="5039"/>
    <cellStyle name="Normal 3 2 7 2 3 2 2" xfId="5040"/>
    <cellStyle name="Normal 3 2 7 2 3 2 2 2" xfId="5041"/>
    <cellStyle name="Normal 3 2 7 2 3 2 3" xfId="5042"/>
    <cellStyle name="Normal 3 2 7 2 3 3" xfId="5043"/>
    <cellStyle name="Normal 3 2 7 2 3 3 2" xfId="5044"/>
    <cellStyle name="Normal 3 2 7 2 3 4" xfId="5045"/>
    <cellStyle name="Normal 3 2 7 2 4" xfId="5046"/>
    <cellStyle name="Normal 3 2 7 2 4 2" xfId="5047"/>
    <cellStyle name="Normal 3 2 7 2 4 2 2" xfId="5048"/>
    <cellStyle name="Normal 3 2 7 2 4 3" xfId="5049"/>
    <cellStyle name="Normal 3 2 7 2 5" xfId="5050"/>
    <cellStyle name="Normal 3 2 7 2 5 2" xfId="5051"/>
    <cellStyle name="Normal 3 2 7 2 6" xfId="5052"/>
    <cellStyle name="Normal 3 2 7 3" xfId="5053"/>
    <cellStyle name="Normal 3 2 7 3 2" xfId="5054"/>
    <cellStyle name="Normal 3 2 7 3 2 2" xfId="5055"/>
    <cellStyle name="Normal 3 2 7 3 2 2 2" xfId="5056"/>
    <cellStyle name="Normal 3 2 7 3 2 2 2 2" xfId="5057"/>
    <cellStyle name="Normal 3 2 7 3 2 2 3" xfId="5058"/>
    <cellStyle name="Normal 3 2 7 3 2 3" xfId="5059"/>
    <cellStyle name="Normal 3 2 7 3 2 3 2" xfId="5060"/>
    <cellStyle name="Normal 3 2 7 3 2 4" xfId="5061"/>
    <cellStyle name="Normal 3 2 7 3 3" xfId="5062"/>
    <cellStyle name="Normal 3 2 7 3 3 2" xfId="5063"/>
    <cellStyle name="Normal 3 2 7 3 3 2 2" xfId="5064"/>
    <cellStyle name="Normal 3 2 7 3 3 3" xfId="5065"/>
    <cellStyle name="Normal 3 2 7 3 4" xfId="5066"/>
    <cellStyle name="Normal 3 2 7 3 4 2" xfId="5067"/>
    <cellStyle name="Normal 3 2 7 3 5" xfId="5068"/>
    <cellStyle name="Normal 3 2 7 4" xfId="5069"/>
    <cellStyle name="Normal 3 2 7 4 2" xfId="5070"/>
    <cellStyle name="Normal 3 2 7 4 2 2" xfId="5071"/>
    <cellStyle name="Normal 3 2 7 4 2 2 2" xfId="5072"/>
    <cellStyle name="Normal 3 2 7 4 2 3" xfId="5073"/>
    <cellStyle name="Normal 3 2 7 4 3" xfId="5074"/>
    <cellStyle name="Normal 3 2 7 4 3 2" xfId="5075"/>
    <cellStyle name="Normal 3 2 7 4 4" xfId="5076"/>
    <cellStyle name="Normal 3 2 7 5" xfId="5077"/>
    <cellStyle name="Normal 3 2 7 5 2" xfId="5078"/>
    <cellStyle name="Normal 3 2 7 5 2 2" xfId="5079"/>
    <cellStyle name="Normal 3 2 7 5 3" xfId="5080"/>
    <cellStyle name="Normal 3 2 7 6" xfId="5081"/>
    <cellStyle name="Normal 3 2 7 6 2" xfId="5082"/>
    <cellStyle name="Normal 3 2 7 6 2 2" xfId="5083"/>
    <cellStyle name="Normal 3 2 7 6 3" xfId="5084"/>
    <cellStyle name="Normal 3 2 7 7" xfId="5085"/>
    <cellStyle name="Normal 3 2 7 7 2" xfId="5086"/>
    <cellStyle name="Normal 3 2 7 8" xfId="5087"/>
    <cellStyle name="Normal 3 2 8" xfId="5088"/>
    <cellStyle name="Normal 3 2 8 2" xfId="5089"/>
    <cellStyle name="Normal 3 2 8 2 2" xfId="5090"/>
    <cellStyle name="Normal 3 2 8 2 2 2" xfId="5091"/>
    <cellStyle name="Normal 3 2 8 2 2 2 2" xfId="5092"/>
    <cellStyle name="Normal 3 2 8 2 2 3" xfId="5093"/>
    <cellStyle name="Normal 3 2 8 2 3" xfId="5094"/>
    <cellStyle name="Normal 3 2 8 2 3 2" xfId="5095"/>
    <cellStyle name="Normal 3 2 8 2 4" xfId="5096"/>
    <cellStyle name="Normal 3 2 8 3" xfId="5097"/>
    <cellStyle name="Normal 3 2 8 3 2" xfId="5098"/>
    <cellStyle name="Normal 3 2 8 3 2 2" xfId="5099"/>
    <cellStyle name="Normal 3 2 8 3 2 2 2" xfId="5100"/>
    <cellStyle name="Normal 3 2 8 3 2 3" xfId="5101"/>
    <cellStyle name="Normal 3 2 8 3 3" xfId="5102"/>
    <cellStyle name="Normal 3 2 8 3 3 2" xfId="5103"/>
    <cellStyle name="Normal 3 2 8 3 4" xfId="5104"/>
    <cellStyle name="Normal 3 2 8 4" xfId="5105"/>
    <cellStyle name="Normal 3 2 8 4 2" xfId="5106"/>
    <cellStyle name="Normal 3 2 8 4 2 2" xfId="5107"/>
    <cellStyle name="Normal 3 2 8 4 3" xfId="5108"/>
    <cellStyle name="Normal 3 2 8 5" xfId="5109"/>
    <cellStyle name="Normal 3 2 8 5 2" xfId="5110"/>
    <cellStyle name="Normal 3 2 8 6" xfId="5111"/>
    <cellStyle name="Normal 3 2 9" xfId="5112"/>
    <cellStyle name="Normal 3 2 9 2" xfId="5113"/>
    <cellStyle name="Normal 3 2 9 2 2" xfId="5114"/>
    <cellStyle name="Normal 3 2 9 2 2 2" xfId="5115"/>
    <cellStyle name="Normal 3 2 9 2 2 2 2" xfId="5116"/>
    <cellStyle name="Normal 3 2 9 2 2 3" xfId="5117"/>
    <cellStyle name="Normal 3 2 9 2 3" xfId="5118"/>
    <cellStyle name="Normal 3 2 9 2 3 2" xfId="5119"/>
    <cellStyle name="Normal 3 2 9 2 4" xfId="5120"/>
    <cellStyle name="Normal 3 2 9 3" xfId="5121"/>
    <cellStyle name="Normal 3 2 9 3 2" xfId="5122"/>
    <cellStyle name="Normal 3 2 9 3 2 2" xfId="5123"/>
    <cellStyle name="Normal 3 2 9 3 3" xfId="5124"/>
    <cellStyle name="Normal 3 2 9 4" xfId="5125"/>
    <cellStyle name="Normal 3 2 9 4 2" xfId="5126"/>
    <cellStyle name="Normal 3 2 9 5" xfId="5127"/>
    <cellStyle name="Normal 3 3" xfId="5128"/>
    <cellStyle name="Normal 3 3 10" xfId="5129"/>
    <cellStyle name="Normal 3 3 10 2" xfId="5130"/>
    <cellStyle name="Normal 3 3 10 2 2" xfId="5131"/>
    <cellStyle name="Normal 3 3 10 3" xfId="5132"/>
    <cellStyle name="Normal 3 3 11" xfId="5133"/>
    <cellStyle name="Normal 3 3 11 2" xfId="5134"/>
    <cellStyle name="Normal 3 3 11 2 2" xfId="5135"/>
    <cellStyle name="Normal 3 3 11 3" xfId="5136"/>
    <cellStyle name="Normal 3 3 12" xfId="5137"/>
    <cellStyle name="Normal 3 3 12 2" xfId="5138"/>
    <cellStyle name="Normal 3 3 13" xfId="5139"/>
    <cellStyle name="Normal 3 3 2" xfId="5140"/>
    <cellStyle name="Normal 3 3 2 10" xfId="5141"/>
    <cellStyle name="Normal 3 3 2 10 2" xfId="5142"/>
    <cellStyle name="Normal 3 3 2 11" xfId="5143"/>
    <cellStyle name="Normal 3 3 2 2" xfId="5144"/>
    <cellStyle name="Normal 3 3 2 2 2" xfId="5145"/>
    <cellStyle name="Normal 3 3 2 2 2 2" xfId="5146"/>
    <cellStyle name="Normal 3 3 2 2 2 2 2" xfId="5147"/>
    <cellStyle name="Normal 3 3 2 2 2 2 2 2" xfId="5148"/>
    <cellStyle name="Normal 3 3 2 2 2 2 2 2 2" xfId="5149"/>
    <cellStyle name="Normal 3 3 2 2 2 2 2 2 2 2" xfId="5150"/>
    <cellStyle name="Normal 3 3 2 2 2 2 2 2 3" xfId="5151"/>
    <cellStyle name="Normal 3 3 2 2 2 2 2 3" xfId="5152"/>
    <cellStyle name="Normal 3 3 2 2 2 2 2 3 2" xfId="5153"/>
    <cellStyle name="Normal 3 3 2 2 2 2 2 4" xfId="5154"/>
    <cellStyle name="Normal 3 3 2 2 2 2 3" xfId="5155"/>
    <cellStyle name="Normal 3 3 2 2 2 2 3 2" xfId="5156"/>
    <cellStyle name="Normal 3 3 2 2 2 2 3 2 2" xfId="5157"/>
    <cellStyle name="Normal 3 3 2 2 2 2 3 2 2 2" xfId="5158"/>
    <cellStyle name="Normal 3 3 2 2 2 2 3 2 3" xfId="5159"/>
    <cellStyle name="Normal 3 3 2 2 2 2 3 3" xfId="5160"/>
    <cellStyle name="Normal 3 3 2 2 2 2 3 3 2" xfId="5161"/>
    <cellStyle name="Normal 3 3 2 2 2 2 3 4" xfId="5162"/>
    <cellStyle name="Normal 3 3 2 2 2 2 4" xfId="5163"/>
    <cellStyle name="Normal 3 3 2 2 2 2 4 2" xfId="5164"/>
    <cellStyle name="Normal 3 3 2 2 2 2 4 2 2" xfId="5165"/>
    <cellStyle name="Normal 3 3 2 2 2 2 4 3" xfId="5166"/>
    <cellStyle name="Normal 3 3 2 2 2 2 5" xfId="5167"/>
    <cellStyle name="Normal 3 3 2 2 2 2 5 2" xfId="5168"/>
    <cellStyle name="Normal 3 3 2 2 2 2 6" xfId="5169"/>
    <cellStyle name="Normal 3 3 2 2 2 3" xfId="5170"/>
    <cellStyle name="Normal 3 3 2 2 2 3 2" xfId="5171"/>
    <cellStyle name="Normal 3 3 2 2 2 3 2 2" xfId="5172"/>
    <cellStyle name="Normal 3 3 2 2 2 3 2 2 2" xfId="5173"/>
    <cellStyle name="Normal 3 3 2 2 2 3 2 2 2 2" xfId="5174"/>
    <cellStyle name="Normal 3 3 2 2 2 3 2 2 3" xfId="5175"/>
    <cellStyle name="Normal 3 3 2 2 2 3 2 3" xfId="5176"/>
    <cellStyle name="Normal 3 3 2 2 2 3 2 3 2" xfId="5177"/>
    <cellStyle name="Normal 3 3 2 2 2 3 2 4" xfId="5178"/>
    <cellStyle name="Normal 3 3 2 2 2 3 3" xfId="5179"/>
    <cellStyle name="Normal 3 3 2 2 2 3 3 2" xfId="5180"/>
    <cellStyle name="Normal 3 3 2 2 2 3 3 2 2" xfId="5181"/>
    <cellStyle name="Normal 3 3 2 2 2 3 3 3" xfId="5182"/>
    <cellStyle name="Normal 3 3 2 2 2 3 4" xfId="5183"/>
    <cellStyle name="Normal 3 3 2 2 2 3 4 2" xfId="5184"/>
    <cellStyle name="Normal 3 3 2 2 2 3 5" xfId="5185"/>
    <cellStyle name="Normal 3 3 2 2 2 4" xfId="5186"/>
    <cellStyle name="Normal 3 3 2 2 2 4 2" xfId="5187"/>
    <cellStyle name="Normal 3 3 2 2 2 4 2 2" xfId="5188"/>
    <cellStyle name="Normal 3 3 2 2 2 4 2 2 2" xfId="5189"/>
    <cellStyle name="Normal 3 3 2 2 2 4 2 3" xfId="5190"/>
    <cellStyle name="Normal 3 3 2 2 2 4 3" xfId="5191"/>
    <cellStyle name="Normal 3 3 2 2 2 4 3 2" xfId="5192"/>
    <cellStyle name="Normal 3 3 2 2 2 4 4" xfId="5193"/>
    <cellStyle name="Normal 3 3 2 2 2 5" xfId="5194"/>
    <cellStyle name="Normal 3 3 2 2 2 5 2" xfId="5195"/>
    <cellStyle name="Normal 3 3 2 2 2 5 2 2" xfId="5196"/>
    <cellStyle name="Normal 3 3 2 2 2 5 3" xfId="5197"/>
    <cellStyle name="Normal 3 3 2 2 2 6" xfId="5198"/>
    <cellStyle name="Normal 3 3 2 2 2 6 2" xfId="5199"/>
    <cellStyle name="Normal 3 3 2 2 2 6 2 2" xfId="5200"/>
    <cellStyle name="Normal 3 3 2 2 2 6 3" xfId="5201"/>
    <cellStyle name="Normal 3 3 2 2 2 7" xfId="5202"/>
    <cellStyle name="Normal 3 3 2 2 2 7 2" xfId="5203"/>
    <cellStyle name="Normal 3 3 2 2 2 8" xfId="5204"/>
    <cellStyle name="Normal 3 3 2 2 3" xfId="5205"/>
    <cellStyle name="Normal 3 3 2 2 3 2" xfId="5206"/>
    <cellStyle name="Normal 3 3 2 2 3 2 2" xfId="5207"/>
    <cellStyle name="Normal 3 3 2 2 3 2 2 2" xfId="5208"/>
    <cellStyle name="Normal 3 3 2 2 3 2 2 2 2" xfId="5209"/>
    <cellStyle name="Normal 3 3 2 2 3 2 2 3" xfId="5210"/>
    <cellStyle name="Normal 3 3 2 2 3 2 3" xfId="5211"/>
    <cellStyle name="Normal 3 3 2 2 3 2 3 2" xfId="5212"/>
    <cellStyle name="Normal 3 3 2 2 3 2 4" xfId="5213"/>
    <cellStyle name="Normal 3 3 2 2 3 3" xfId="5214"/>
    <cellStyle name="Normal 3 3 2 2 3 3 2" xfId="5215"/>
    <cellStyle name="Normal 3 3 2 2 3 3 2 2" xfId="5216"/>
    <cellStyle name="Normal 3 3 2 2 3 3 2 2 2" xfId="5217"/>
    <cellStyle name="Normal 3 3 2 2 3 3 2 3" xfId="5218"/>
    <cellStyle name="Normal 3 3 2 2 3 3 3" xfId="5219"/>
    <cellStyle name="Normal 3 3 2 2 3 3 3 2" xfId="5220"/>
    <cellStyle name="Normal 3 3 2 2 3 3 4" xfId="5221"/>
    <cellStyle name="Normal 3 3 2 2 3 4" xfId="5222"/>
    <cellStyle name="Normal 3 3 2 2 3 4 2" xfId="5223"/>
    <cellStyle name="Normal 3 3 2 2 3 4 2 2" xfId="5224"/>
    <cellStyle name="Normal 3 3 2 2 3 4 3" xfId="5225"/>
    <cellStyle name="Normal 3 3 2 2 3 5" xfId="5226"/>
    <cellStyle name="Normal 3 3 2 2 3 5 2" xfId="5227"/>
    <cellStyle name="Normal 3 3 2 2 3 6" xfId="5228"/>
    <cellStyle name="Normal 3 3 2 2 4" xfId="5229"/>
    <cellStyle name="Normal 3 3 2 2 4 2" xfId="5230"/>
    <cellStyle name="Normal 3 3 2 2 4 2 2" xfId="5231"/>
    <cellStyle name="Normal 3 3 2 2 4 2 2 2" xfId="5232"/>
    <cellStyle name="Normal 3 3 2 2 4 2 2 2 2" xfId="5233"/>
    <cellStyle name="Normal 3 3 2 2 4 2 2 3" xfId="5234"/>
    <cellStyle name="Normal 3 3 2 2 4 2 3" xfId="5235"/>
    <cellStyle name="Normal 3 3 2 2 4 2 3 2" xfId="5236"/>
    <cellStyle name="Normal 3 3 2 2 4 2 4" xfId="5237"/>
    <cellStyle name="Normal 3 3 2 2 4 3" xfId="5238"/>
    <cellStyle name="Normal 3 3 2 2 4 3 2" xfId="5239"/>
    <cellStyle name="Normal 3 3 2 2 4 3 2 2" xfId="5240"/>
    <cellStyle name="Normal 3 3 2 2 4 3 3" xfId="5241"/>
    <cellStyle name="Normal 3 3 2 2 4 4" xfId="5242"/>
    <cellStyle name="Normal 3 3 2 2 4 4 2" xfId="5243"/>
    <cellStyle name="Normal 3 3 2 2 4 5" xfId="5244"/>
    <cellStyle name="Normal 3 3 2 2 5" xfId="5245"/>
    <cellStyle name="Normal 3 3 2 2 5 2" xfId="5246"/>
    <cellStyle name="Normal 3 3 2 2 5 2 2" xfId="5247"/>
    <cellStyle name="Normal 3 3 2 2 5 2 2 2" xfId="5248"/>
    <cellStyle name="Normal 3 3 2 2 5 2 3" xfId="5249"/>
    <cellStyle name="Normal 3 3 2 2 5 3" xfId="5250"/>
    <cellStyle name="Normal 3 3 2 2 5 3 2" xfId="5251"/>
    <cellStyle name="Normal 3 3 2 2 5 4" xfId="5252"/>
    <cellStyle name="Normal 3 3 2 2 6" xfId="5253"/>
    <cellStyle name="Normal 3 3 2 2 6 2" xfId="5254"/>
    <cellStyle name="Normal 3 3 2 2 6 2 2" xfId="5255"/>
    <cellStyle name="Normal 3 3 2 2 6 3" xfId="5256"/>
    <cellStyle name="Normal 3 3 2 2 7" xfId="5257"/>
    <cellStyle name="Normal 3 3 2 2 7 2" xfId="5258"/>
    <cellStyle name="Normal 3 3 2 2 7 2 2" xfId="5259"/>
    <cellStyle name="Normal 3 3 2 2 7 3" xfId="5260"/>
    <cellStyle name="Normal 3 3 2 2 8" xfId="5261"/>
    <cellStyle name="Normal 3 3 2 2 8 2" xfId="5262"/>
    <cellStyle name="Normal 3 3 2 2 9" xfId="5263"/>
    <cellStyle name="Normal 3 3 2 3" xfId="5264"/>
    <cellStyle name="Normal 3 3 2 3 2" xfId="5265"/>
    <cellStyle name="Normal 3 3 2 3 2 2" xfId="5266"/>
    <cellStyle name="Normal 3 3 2 3 2 2 2" xfId="5267"/>
    <cellStyle name="Normal 3 3 2 3 2 2 2 2" xfId="5268"/>
    <cellStyle name="Normal 3 3 2 3 2 2 2 2 2" xfId="5269"/>
    <cellStyle name="Normal 3 3 2 3 2 2 2 2 2 2" xfId="5270"/>
    <cellStyle name="Normal 3 3 2 3 2 2 2 2 3" xfId="5271"/>
    <cellStyle name="Normal 3 3 2 3 2 2 2 3" xfId="5272"/>
    <cellStyle name="Normal 3 3 2 3 2 2 2 3 2" xfId="5273"/>
    <cellStyle name="Normal 3 3 2 3 2 2 2 4" xfId="5274"/>
    <cellStyle name="Normal 3 3 2 3 2 2 3" xfId="5275"/>
    <cellStyle name="Normal 3 3 2 3 2 2 3 2" xfId="5276"/>
    <cellStyle name="Normal 3 3 2 3 2 2 3 2 2" xfId="5277"/>
    <cellStyle name="Normal 3 3 2 3 2 2 3 2 2 2" xfId="5278"/>
    <cellStyle name="Normal 3 3 2 3 2 2 3 2 3" xfId="5279"/>
    <cellStyle name="Normal 3 3 2 3 2 2 3 3" xfId="5280"/>
    <cellStyle name="Normal 3 3 2 3 2 2 3 3 2" xfId="5281"/>
    <cellStyle name="Normal 3 3 2 3 2 2 3 4" xfId="5282"/>
    <cellStyle name="Normal 3 3 2 3 2 2 4" xfId="5283"/>
    <cellStyle name="Normal 3 3 2 3 2 2 4 2" xfId="5284"/>
    <cellStyle name="Normal 3 3 2 3 2 2 4 2 2" xfId="5285"/>
    <cellStyle name="Normal 3 3 2 3 2 2 4 3" xfId="5286"/>
    <cellStyle name="Normal 3 3 2 3 2 2 5" xfId="5287"/>
    <cellStyle name="Normal 3 3 2 3 2 2 5 2" xfId="5288"/>
    <cellStyle name="Normal 3 3 2 3 2 2 6" xfId="5289"/>
    <cellStyle name="Normal 3 3 2 3 2 3" xfId="5290"/>
    <cellStyle name="Normal 3 3 2 3 2 3 2" xfId="5291"/>
    <cellStyle name="Normal 3 3 2 3 2 3 2 2" xfId="5292"/>
    <cellStyle name="Normal 3 3 2 3 2 3 2 2 2" xfId="5293"/>
    <cellStyle name="Normal 3 3 2 3 2 3 2 2 2 2" xfId="5294"/>
    <cellStyle name="Normal 3 3 2 3 2 3 2 2 3" xfId="5295"/>
    <cellStyle name="Normal 3 3 2 3 2 3 2 3" xfId="5296"/>
    <cellStyle name="Normal 3 3 2 3 2 3 2 3 2" xfId="5297"/>
    <cellStyle name="Normal 3 3 2 3 2 3 2 4" xfId="5298"/>
    <cellStyle name="Normal 3 3 2 3 2 3 3" xfId="5299"/>
    <cellStyle name="Normal 3 3 2 3 2 3 3 2" xfId="5300"/>
    <cellStyle name="Normal 3 3 2 3 2 3 3 2 2" xfId="5301"/>
    <cellStyle name="Normal 3 3 2 3 2 3 3 3" xfId="5302"/>
    <cellStyle name="Normal 3 3 2 3 2 3 4" xfId="5303"/>
    <cellStyle name="Normal 3 3 2 3 2 3 4 2" xfId="5304"/>
    <cellStyle name="Normal 3 3 2 3 2 3 5" xfId="5305"/>
    <cellStyle name="Normal 3 3 2 3 2 4" xfId="5306"/>
    <cellStyle name="Normal 3 3 2 3 2 4 2" xfId="5307"/>
    <cellStyle name="Normal 3 3 2 3 2 4 2 2" xfId="5308"/>
    <cellStyle name="Normal 3 3 2 3 2 4 2 2 2" xfId="5309"/>
    <cellStyle name="Normal 3 3 2 3 2 4 2 3" xfId="5310"/>
    <cellStyle name="Normal 3 3 2 3 2 4 3" xfId="5311"/>
    <cellStyle name="Normal 3 3 2 3 2 4 3 2" xfId="5312"/>
    <cellStyle name="Normal 3 3 2 3 2 4 4" xfId="5313"/>
    <cellStyle name="Normal 3 3 2 3 2 5" xfId="5314"/>
    <cellStyle name="Normal 3 3 2 3 2 5 2" xfId="5315"/>
    <cellStyle name="Normal 3 3 2 3 2 5 2 2" xfId="5316"/>
    <cellStyle name="Normal 3 3 2 3 2 5 3" xfId="5317"/>
    <cellStyle name="Normal 3 3 2 3 2 6" xfId="5318"/>
    <cellStyle name="Normal 3 3 2 3 2 6 2" xfId="5319"/>
    <cellStyle name="Normal 3 3 2 3 2 6 2 2" xfId="5320"/>
    <cellStyle name="Normal 3 3 2 3 2 6 3" xfId="5321"/>
    <cellStyle name="Normal 3 3 2 3 2 7" xfId="5322"/>
    <cellStyle name="Normal 3 3 2 3 2 7 2" xfId="5323"/>
    <cellStyle name="Normal 3 3 2 3 2 8" xfId="5324"/>
    <cellStyle name="Normal 3 3 2 3 3" xfId="5325"/>
    <cellStyle name="Normal 3 3 2 3 3 2" xfId="5326"/>
    <cellStyle name="Normal 3 3 2 3 3 2 2" xfId="5327"/>
    <cellStyle name="Normal 3 3 2 3 3 2 2 2" xfId="5328"/>
    <cellStyle name="Normal 3 3 2 3 3 2 2 2 2" xfId="5329"/>
    <cellStyle name="Normal 3 3 2 3 3 2 2 3" xfId="5330"/>
    <cellStyle name="Normal 3 3 2 3 3 2 3" xfId="5331"/>
    <cellStyle name="Normal 3 3 2 3 3 2 3 2" xfId="5332"/>
    <cellStyle name="Normal 3 3 2 3 3 2 4" xfId="5333"/>
    <cellStyle name="Normal 3 3 2 3 3 3" xfId="5334"/>
    <cellStyle name="Normal 3 3 2 3 3 3 2" xfId="5335"/>
    <cellStyle name="Normal 3 3 2 3 3 3 2 2" xfId="5336"/>
    <cellStyle name="Normal 3 3 2 3 3 3 2 2 2" xfId="5337"/>
    <cellStyle name="Normal 3 3 2 3 3 3 2 3" xfId="5338"/>
    <cellStyle name="Normal 3 3 2 3 3 3 3" xfId="5339"/>
    <cellStyle name="Normal 3 3 2 3 3 3 3 2" xfId="5340"/>
    <cellStyle name="Normal 3 3 2 3 3 3 4" xfId="5341"/>
    <cellStyle name="Normal 3 3 2 3 3 4" xfId="5342"/>
    <cellStyle name="Normal 3 3 2 3 3 4 2" xfId="5343"/>
    <cellStyle name="Normal 3 3 2 3 3 4 2 2" xfId="5344"/>
    <cellStyle name="Normal 3 3 2 3 3 4 3" xfId="5345"/>
    <cellStyle name="Normal 3 3 2 3 3 5" xfId="5346"/>
    <cellStyle name="Normal 3 3 2 3 3 5 2" xfId="5347"/>
    <cellStyle name="Normal 3 3 2 3 3 6" xfId="5348"/>
    <cellStyle name="Normal 3 3 2 3 4" xfId="5349"/>
    <cellStyle name="Normal 3 3 2 3 4 2" xfId="5350"/>
    <cellStyle name="Normal 3 3 2 3 4 2 2" xfId="5351"/>
    <cellStyle name="Normal 3 3 2 3 4 2 2 2" xfId="5352"/>
    <cellStyle name="Normal 3 3 2 3 4 2 2 2 2" xfId="5353"/>
    <cellStyle name="Normal 3 3 2 3 4 2 2 3" xfId="5354"/>
    <cellStyle name="Normal 3 3 2 3 4 2 3" xfId="5355"/>
    <cellStyle name="Normal 3 3 2 3 4 2 3 2" xfId="5356"/>
    <cellStyle name="Normal 3 3 2 3 4 2 4" xfId="5357"/>
    <cellStyle name="Normal 3 3 2 3 4 3" xfId="5358"/>
    <cellStyle name="Normal 3 3 2 3 4 3 2" xfId="5359"/>
    <cellStyle name="Normal 3 3 2 3 4 3 2 2" xfId="5360"/>
    <cellStyle name="Normal 3 3 2 3 4 3 3" xfId="5361"/>
    <cellStyle name="Normal 3 3 2 3 4 4" xfId="5362"/>
    <cellStyle name="Normal 3 3 2 3 4 4 2" xfId="5363"/>
    <cellStyle name="Normal 3 3 2 3 4 5" xfId="5364"/>
    <cellStyle name="Normal 3 3 2 3 5" xfId="5365"/>
    <cellStyle name="Normal 3 3 2 3 5 2" xfId="5366"/>
    <cellStyle name="Normal 3 3 2 3 5 2 2" xfId="5367"/>
    <cellStyle name="Normal 3 3 2 3 5 2 2 2" xfId="5368"/>
    <cellStyle name="Normal 3 3 2 3 5 2 3" xfId="5369"/>
    <cellStyle name="Normal 3 3 2 3 5 3" xfId="5370"/>
    <cellStyle name="Normal 3 3 2 3 5 3 2" xfId="5371"/>
    <cellStyle name="Normal 3 3 2 3 5 4" xfId="5372"/>
    <cellStyle name="Normal 3 3 2 3 6" xfId="5373"/>
    <cellStyle name="Normal 3 3 2 3 6 2" xfId="5374"/>
    <cellStyle name="Normal 3 3 2 3 6 2 2" xfId="5375"/>
    <cellStyle name="Normal 3 3 2 3 6 3" xfId="5376"/>
    <cellStyle name="Normal 3 3 2 3 7" xfId="5377"/>
    <cellStyle name="Normal 3 3 2 3 7 2" xfId="5378"/>
    <cellStyle name="Normal 3 3 2 3 7 2 2" xfId="5379"/>
    <cellStyle name="Normal 3 3 2 3 7 3" xfId="5380"/>
    <cellStyle name="Normal 3 3 2 3 8" xfId="5381"/>
    <cellStyle name="Normal 3 3 2 3 8 2" xfId="5382"/>
    <cellStyle name="Normal 3 3 2 3 9" xfId="5383"/>
    <cellStyle name="Normal 3 3 2 4" xfId="5384"/>
    <cellStyle name="Normal 3 3 2 4 2" xfId="5385"/>
    <cellStyle name="Normal 3 3 2 4 2 2" xfId="5386"/>
    <cellStyle name="Normal 3 3 2 4 2 2 2" xfId="5387"/>
    <cellStyle name="Normal 3 3 2 4 2 2 2 2" xfId="5388"/>
    <cellStyle name="Normal 3 3 2 4 2 2 2 2 2" xfId="5389"/>
    <cellStyle name="Normal 3 3 2 4 2 2 2 3" xfId="5390"/>
    <cellStyle name="Normal 3 3 2 4 2 2 3" xfId="5391"/>
    <cellStyle name="Normal 3 3 2 4 2 2 3 2" xfId="5392"/>
    <cellStyle name="Normal 3 3 2 4 2 2 4" xfId="5393"/>
    <cellStyle name="Normal 3 3 2 4 2 3" xfId="5394"/>
    <cellStyle name="Normal 3 3 2 4 2 3 2" xfId="5395"/>
    <cellStyle name="Normal 3 3 2 4 2 3 2 2" xfId="5396"/>
    <cellStyle name="Normal 3 3 2 4 2 3 2 2 2" xfId="5397"/>
    <cellStyle name="Normal 3 3 2 4 2 3 2 3" xfId="5398"/>
    <cellStyle name="Normal 3 3 2 4 2 3 3" xfId="5399"/>
    <cellStyle name="Normal 3 3 2 4 2 3 3 2" xfId="5400"/>
    <cellStyle name="Normal 3 3 2 4 2 3 4" xfId="5401"/>
    <cellStyle name="Normal 3 3 2 4 2 4" xfId="5402"/>
    <cellStyle name="Normal 3 3 2 4 2 4 2" xfId="5403"/>
    <cellStyle name="Normal 3 3 2 4 2 4 2 2" xfId="5404"/>
    <cellStyle name="Normal 3 3 2 4 2 4 3" xfId="5405"/>
    <cellStyle name="Normal 3 3 2 4 2 5" xfId="5406"/>
    <cellStyle name="Normal 3 3 2 4 2 5 2" xfId="5407"/>
    <cellStyle name="Normal 3 3 2 4 2 6" xfId="5408"/>
    <cellStyle name="Normal 3 3 2 4 3" xfId="5409"/>
    <cellStyle name="Normal 3 3 2 4 3 2" xfId="5410"/>
    <cellStyle name="Normal 3 3 2 4 3 2 2" xfId="5411"/>
    <cellStyle name="Normal 3 3 2 4 3 2 2 2" xfId="5412"/>
    <cellStyle name="Normal 3 3 2 4 3 2 2 2 2" xfId="5413"/>
    <cellStyle name="Normal 3 3 2 4 3 2 2 3" xfId="5414"/>
    <cellStyle name="Normal 3 3 2 4 3 2 3" xfId="5415"/>
    <cellStyle name="Normal 3 3 2 4 3 2 3 2" xfId="5416"/>
    <cellStyle name="Normal 3 3 2 4 3 2 4" xfId="5417"/>
    <cellStyle name="Normal 3 3 2 4 3 3" xfId="5418"/>
    <cellStyle name="Normal 3 3 2 4 3 3 2" xfId="5419"/>
    <cellStyle name="Normal 3 3 2 4 3 3 2 2" xfId="5420"/>
    <cellStyle name="Normal 3 3 2 4 3 3 3" xfId="5421"/>
    <cellStyle name="Normal 3 3 2 4 3 4" xfId="5422"/>
    <cellStyle name="Normal 3 3 2 4 3 4 2" xfId="5423"/>
    <cellStyle name="Normal 3 3 2 4 3 5" xfId="5424"/>
    <cellStyle name="Normal 3 3 2 4 4" xfId="5425"/>
    <cellStyle name="Normal 3 3 2 4 4 2" xfId="5426"/>
    <cellStyle name="Normal 3 3 2 4 4 2 2" xfId="5427"/>
    <cellStyle name="Normal 3 3 2 4 4 2 2 2" xfId="5428"/>
    <cellStyle name="Normal 3 3 2 4 4 2 3" xfId="5429"/>
    <cellStyle name="Normal 3 3 2 4 4 3" xfId="5430"/>
    <cellStyle name="Normal 3 3 2 4 4 3 2" xfId="5431"/>
    <cellStyle name="Normal 3 3 2 4 4 4" xfId="5432"/>
    <cellStyle name="Normal 3 3 2 4 5" xfId="5433"/>
    <cellStyle name="Normal 3 3 2 4 5 2" xfId="5434"/>
    <cellStyle name="Normal 3 3 2 4 5 2 2" xfId="5435"/>
    <cellStyle name="Normal 3 3 2 4 5 3" xfId="5436"/>
    <cellStyle name="Normal 3 3 2 4 6" xfId="5437"/>
    <cellStyle name="Normal 3 3 2 4 6 2" xfId="5438"/>
    <cellStyle name="Normal 3 3 2 4 6 2 2" xfId="5439"/>
    <cellStyle name="Normal 3 3 2 4 6 3" xfId="5440"/>
    <cellStyle name="Normal 3 3 2 4 7" xfId="5441"/>
    <cellStyle name="Normal 3 3 2 4 7 2" xfId="5442"/>
    <cellStyle name="Normal 3 3 2 4 8" xfId="5443"/>
    <cellStyle name="Normal 3 3 2 5" xfId="5444"/>
    <cellStyle name="Normal 3 3 2 5 2" xfId="5445"/>
    <cellStyle name="Normal 3 3 2 5 2 2" xfId="5446"/>
    <cellStyle name="Normal 3 3 2 5 2 2 2" xfId="5447"/>
    <cellStyle name="Normal 3 3 2 5 2 2 2 2" xfId="5448"/>
    <cellStyle name="Normal 3 3 2 5 2 2 3" xfId="5449"/>
    <cellStyle name="Normal 3 3 2 5 2 3" xfId="5450"/>
    <cellStyle name="Normal 3 3 2 5 2 3 2" xfId="5451"/>
    <cellStyle name="Normal 3 3 2 5 2 4" xfId="5452"/>
    <cellStyle name="Normal 3 3 2 5 3" xfId="5453"/>
    <cellStyle name="Normal 3 3 2 5 3 2" xfId="5454"/>
    <cellStyle name="Normal 3 3 2 5 3 2 2" xfId="5455"/>
    <cellStyle name="Normal 3 3 2 5 3 2 2 2" xfId="5456"/>
    <cellStyle name="Normal 3 3 2 5 3 2 3" xfId="5457"/>
    <cellStyle name="Normal 3 3 2 5 3 3" xfId="5458"/>
    <cellStyle name="Normal 3 3 2 5 3 3 2" xfId="5459"/>
    <cellStyle name="Normal 3 3 2 5 3 4" xfId="5460"/>
    <cellStyle name="Normal 3 3 2 5 4" xfId="5461"/>
    <cellStyle name="Normal 3 3 2 5 4 2" xfId="5462"/>
    <cellStyle name="Normal 3 3 2 5 4 2 2" xfId="5463"/>
    <cellStyle name="Normal 3 3 2 5 4 3" xfId="5464"/>
    <cellStyle name="Normal 3 3 2 5 5" xfId="5465"/>
    <cellStyle name="Normal 3 3 2 5 5 2" xfId="5466"/>
    <cellStyle name="Normal 3 3 2 5 6" xfId="5467"/>
    <cellStyle name="Normal 3 3 2 6" xfId="5468"/>
    <cellStyle name="Normal 3 3 2 6 2" xfId="5469"/>
    <cellStyle name="Normal 3 3 2 6 2 2" xfId="5470"/>
    <cellStyle name="Normal 3 3 2 6 2 2 2" xfId="5471"/>
    <cellStyle name="Normal 3 3 2 6 2 2 2 2" xfId="5472"/>
    <cellStyle name="Normal 3 3 2 6 2 2 3" xfId="5473"/>
    <cellStyle name="Normal 3 3 2 6 2 3" xfId="5474"/>
    <cellStyle name="Normal 3 3 2 6 2 3 2" xfId="5475"/>
    <cellStyle name="Normal 3 3 2 6 2 4" xfId="5476"/>
    <cellStyle name="Normal 3 3 2 6 3" xfId="5477"/>
    <cellStyle name="Normal 3 3 2 6 3 2" xfId="5478"/>
    <cellStyle name="Normal 3 3 2 6 3 2 2" xfId="5479"/>
    <cellStyle name="Normal 3 3 2 6 3 3" xfId="5480"/>
    <cellStyle name="Normal 3 3 2 6 4" xfId="5481"/>
    <cellStyle name="Normal 3 3 2 6 4 2" xfId="5482"/>
    <cellStyle name="Normal 3 3 2 6 5" xfId="5483"/>
    <cellStyle name="Normal 3 3 2 7" xfId="5484"/>
    <cellStyle name="Normal 3 3 2 7 2" xfId="5485"/>
    <cellStyle name="Normal 3 3 2 7 2 2" xfId="5486"/>
    <cellStyle name="Normal 3 3 2 7 2 2 2" xfId="5487"/>
    <cellStyle name="Normal 3 3 2 7 2 3" xfId="5488"/>
    <cellStyle name="Normal 3 3 2 7 3" xfId="5489"/>
    <cellStyle name="Normal 3 3 2 7 3 2" xfId="5490"/>
    <cellStyle name="Normal 3 3 2 7 4" xfId="5491"/>
    <cellStyle name="Normal 3 3 2 8" xfId="5492"/>
    <cellStyle name="Normal 3 3 2 8 2" xfId="5493"/>
    <cellStyle name="Normal 3 3 2 8 2 2" xfId="5494"/>
    <cellStyle name="Normal 3 3 2 8 3" xfId="5495"/>
    <cellStyle name="Normal 3 3 2 9" xfId="5496"/>
    <cellStyle name="Normal 3 3 2 9 2" xfId="5497"/>
    <cellStyle name="Normal 3 3 2 9 2 2" xfId="5498"/>
    <cellStyle name="Normal 3 3 2 9 3" xfId="5499"/>
    <cellStyle name="Normal 3 3 3" xfId="5500"/>
    <cellStyle name="Normal 3 3 3 2" xfId="5501"/>
    <cellStyle name="Normal 3 3 3 2 2" xfId="5502"/>
    <cellStyle name="Normal 3 3 3 2 2 2" xfId="5503"/>
    <cellStyle name="Normal 3 3 3 2 2 2 2" xfId="5504"/>
    <cellStyle name="Normal 3 3 3 2 2 2 2 2" xfId="5505"/>
    <cellStyle name="Normal 3 3 3 2 2 2 2 2 2" xfId="5506"/>
    <cellStyle name="Normal 3 3 3 2 2 2 2 3" xfId="5507"/>
    <cellStyle name="Normal 3 3 3 2 2 2 3" xfId="5508"/>
    <cellStyle name="Normal 3 3 3 2 2 2 3 2" xfId="5509"/>
    <cellStyle name="Normal 3 3 3 2 2 2 4" xfId="5510"/>
    <cellStyle name="Normal 3 3 3 2 2 3" xfId="5511"/>
    <cellStyle name="Normal 3 3 3 2 2 3 2" xfId="5512"/>
    <cellStyle name="Normal 3 3 3 2 2 3 2 2" xfId="5513"/>
    <cellStyle name="Normal 3 3 3 2 2 3 2 2 2" xfId="5514"/>
    <cellStyle name="Normal 3 3 3 2 2 3 2 3" xfId="5515"/>
    <cellStyle name="Normal 3 3 3 2 2 3 3" xfId="5516"/>
    <cellStyle name="Normal 3 3 3 2 2 3 3 2" xfId="5517"/>
    <cellStyle name="Normal 3 3 3 2 2 3 4" xfId="5518"/>
    <cellStyle name="Normal 3 3 3 2 2 4" xfId="5519"/>
    <cellStyle name="Normal 3 3 3 2 2 4 2" xfId="5520"/>
    <cellStyle name="Normal 3 3 3 2 2 4 2 2" xfId="5521"/>
    <cellStyle name="Normal 3 3 3 2 2 4 3" xfId="5522"/>
    <cellStyle name="Normal 3 3 3 2 2 5" xfId="5523"/>
    <cellStyle name="Normal 3 3 3 2 2 5 2" xfId="5524"/>
    <cellStyle name="Normal 3 3 3 2 2 6" xfId="5525"/>
    <cellStyle name="Normal 3 3 3 2 3" xfId="5526"/>
    <cellStyle name="Normal 3 3 3 2 3 2" xfId="5527"/>
    <cellStyle name="Normal 3 3 3 2 3 2 2" xfId="5528"/>
    <cellStyle name="Normal 3 3 3 2 3 2 2 2" xfId="5529"/>
    <cellStyle name="Normal 3 3 3 2 3 2 2 2 2" xfId="5530"/>
    <cellStyle name="Normal 3 3 3 2 3 2 2 3" xfId="5531"/>
    <cellStyle name="Normal 3 3 3 2 3 2 3" xfId="5532"/>
    <cellStyle name="Normal 3 3 3 2 3 2 3 2" xfId="5533"/>
    <cellStyle name="Normal 3 3 3 2 3 2 4" xfId="5534"/>
    <cellStyle name="Normal 3 3 3 2 3 3" xfId="5535"/>
    <cellStyle name="Normal 3 3 3 2 3 3 2" xfId="5536"/>
    <cellStyle name="Normal 3 3 3 2 3 3 2 2" xfId="5537"/>
    <cellStyle name="Normal 3 3 3 2 3 3 3" xfId="5538"/>
    <cellStyle name="Normal 3 3 3 2 3 4" xfId="5539"/>
    <cellStyle name="Normal 3 3 3 2 3 4 2" xfId="5540"/>
    <cellStyle name="Normal 3 3 3 2 3 5" xfId="5541"/>
    <cellStyle name="Normal 3 3 3 2 4" xfId="5542"/>
    <cellStyle name="Normal 3 3 3 2 4 2" xfId="5543"/>
    <cellStyle name="Normal 3 3 3 2 4 2 2" xfId="5544"/>
    <cellStyle name="Normal 3 3 3 2 4 2 2 2" xfId="5545"/>
    <cellStyle name="Normal 3 3 3 2 4 2 3" xfId="5546"/>
    <cellStyle name="Normal 3 3 3 2 4 3" xfId="5547"/>
    <cellStyle name="Normal 3 3 3 2 4 3 2" xfId="5548"/>
    <cellStyle name="Normal 3 3 3 2 4 4" xfId="5549"/>
    <cellStyle name="Normal 3 3 3 2 5" xfId="5550"/>
    <cellStyle name="Normal 3 3 3 2 5 2" xfId="5551"/>
    <cellStyle name="Normal 3 3 3 2 5 2 2" xfId="5552"/>
    <cellStyle name="Normal 3 3 3 2 5 3" xfId="5553"/>
    <cellStyle name="Normal 3 3 3 2 6" xfId="5554"/>
    <cellStyle name="Normal 3 3 3 2 6 2" xfId="5555"/>
    <cellStyle name="Normal 3 3 3 2 6 2 2" xfId="5556"/>
    <cellStyle name="Normal 3 3 3 2 6 3" xfId="5557"/>
    <cellStyle name="Normal 3 3 3 2 7" xfId="5558"/>
    <cellStyle name="Normal 3 3 3 2 7 2" xfId="5559"/>
    <cellStyle name="Normal 3 3 3 2 8" xfId="5560"/>
    <cellStyle name="Normal 3 3 3 3" xfId="5561"/>
    <cellStyle name="Normal 3 3 3 3 2" xfId="5562"/>
    <cellStyle name="Normal 3 3 3 3 2 2" xfId="5563"/>
    <cellStyle name="Normal 3 3 3 3 2 2 2" xfId="5564"/>
    <cellStyle name="Normal 3 3 3 3 2 2 2 2" xfId="5565"/>
    <cellStyle name="Normal 3 3 3 3 2 2 3" xfId="5566"/>
    <cellStyle name="Normal 3 3 3 3 2 3" xfId="5567"/>
    <cellStyle name="Normal 3 3 3 3 2 3 2" xfId="5568"/>
    <cellStyle name="Normal 3 3 3 3 2 4" xfId="5569"/>
    <cellStyle name="Normal 3 3 3 3 3" xfId="5570"/>
    <cellStyle name="Normal 3 3 3 3 3 2" xfId="5571"/>
    <cellStyle name="Normal 3 3 3 3 3 2 2" xfId="5572"/>
    <cellStyle name="Normal 3 3 3 3 3 2 2 2" xfId="5573"/>
    <cellStyle name="Normal 3 3 3 3 3 2 3" xfId="5574"/>
    <cellStyle name="Normal 3 3 3 3 3 3" xfId="5575"/>
    <cellStyle name="Normal 3 3 3 3 3 3 2" xfId="5576"/>
    <cellStyle name="Normal 3 3 3 3 3 4" xfId="5577"/>
    <cellStyle name="Normal 3 3 3 3 4" xfId="5578"/>
    <cellStyle name="Normal 3 3 3 3 4 2" xfId="5579"/>
    <cellStyle name="Normal 3 3 3 3 4 2 2" xfId="5580"/>
    <cellStyle name="Normal 3 3 3 3 4 3" xfId="5581"/>
    <cellStyle name="Normal 3 3 3 3 5" xfId="5582"/>
    <cellStyle name="Normal 3 3 3 3 5 2" xfId="5583"/>
    <cellStyle name="Normal 3 3 3 3 6" xfId="5584"/>
    <cellStyle name="Normal 3 3 3 4" xfId="5585"/>
    <cellStyle name="Normal 3 3 3 4 2" xfId="5586"/>
    <cellStyle name="Normal 3 3 3 4 2 2" xfId="5587"/>
    <cellStyle name="Normal 3 3 3 4 2 2 2" xfId="5588"/>
    <cellStyle name="Normal 3 3 3 4 2 2 2 2" xfId="5589"/>
    <cellStyle name="Normal 3 3 3 4 2 2 3" xfId="5590"/>
    <cellStyle name="Normal 3 3 3 4 2 3" xfId="5591"/>
    <cellStyle name="Normal 3 3 3 4 2 3 2" xfId="5592"/>
    <cellStyle name="Normal 3 3 3 4 2 4" xfId="5593"/>
    <cellStyle name="Normal 3 3 3 4 3" xfId="5594"/>
    <cellStyle name="Normal 3 3 3 4 3 2" xfId="5595"/>
    <cellStyle name="Normal 3 3 3 4 3 2 2" xfId="5596"/>
    <cellStyle name="Normal 3 3 3 4 3 3" xfId="5597"/>
    <cellStyle name="Normal 3 3 3 4 4" xfId="5598"/>
    <cellStyle name="Normal 3 3 3 4 4 2" xfId="5599"/>
    <cellStyle name="Normal 3 3 3 4 5" xfId="5600"/>
    <cellStyle name="Normal 3 3 3 5" xfId="5601"/>
    <cellStyle name="Normal 3 3 3 5 2" xfId="5602"/>
    <cellStyle name="Normal 3 3 3 5 2 2" xfId="5603"/>
    <cellStyle name="Normal 3 3 3 5 2 2 2" xfId="5604"/>
    <cellStyle name="Normal 3 3 3 5 2 3" xfId="5605"/>
    <cellStyle name="Normal 3 3 3 5 3" xfId="5606"/>
    <cellStyle name="Normal 3 3 3 5 3 2" xfId="5607"/>
    <cellStyle name="Normal 3 3 3 5 4" xfId="5608"/>
    <cellStyle name="Normal 3 3 3 6" xfId="5609"/>
    <cellStyle name="Normal 3 3 3 6 2" xfId="5610"/>
    <cellStyle name="Normal 3 3 3 6 2 2" xfId="5611"/>
    <cellStyle name="Normal 3 3 3 6 3" xfId="5612"/>
    <cellStyle name="Normal 3 3 3 7" xfId="5613"/>
    <cellStyle name="Normal 3 3 3 7 2" xfId="5614"/>
    <cellStyle name="Normal 3 3 3 7 2 2" xfId="5615"/>
    <cellStyle name="Normal 3 3 3 7 3" xfId="5616"/>
    <cellStyle name="Normal 3 3 3 8" xfId="5617"/>
    <cellStyle name="Normal 3 3 3 8 2" xfId="5618"/>
    <cellStyle name="Normal 3 3 3 9" xfId="5619"/>
    <cellStyle name="Normal 3 3 4" xfId="5620"/>
    <cellStyle name="Normal 3 3 4 2" xfId="5621"/>
    <cellStyle name="Normal 3 3 4 2 2" xfId="5622"/>
    <cellStyle name="Normal 3 3 4 2 2 2" xfId="5623"/>
    <cellStyle name="Normal 3 3 4 2 2 2 2" xfId="5624"/>
    <cellStyle name="Normal 3 3 4 2 2 2 2 2" xfId="5625"/>
    <cellStyle name="Normal 3 3 4 2 2 2 2 2 2" xfId="5626"/>
    <cellStyle name="Normal 3 3 4 2 2 2 2 3" xfId="5627"/>
    <cellStyle name="Normal 3 3 4 2 2 2 3" xfId="5628"/>
    <cellStyle name="Normal 3 3 4 2 2 2 3 2" xfId="5629"/>
    <cellStyle name="Normal 3 3 4 2 2 2 4" xfId="5630"/>
    <cellStyle name="Normal 3 3 4 2 2 3" xfId="5631"/>
    <cellStyle name="Normal 3 3 4 2 2 3 2" xfId="5632"/>
    <cellStyle name="Normal 3 3 4 2 2 3 2 2" xfId="5633"/>
    <cellStyle name="Normal 3 3 4 2 2 3 2 2 2" xfId="5634"/>
    <cellStyle name="Normal 3 3 4 2 2 3 2 3" xfId="5635"/>
    <cellStyle name="Normal 3 3 4 2 2 3 3" xfId="5636"/>
    <cellStyle name="Normal 3 3 4 2 2 3 3 2" xfId="5637"/>
    <cellStyle name="Normal 3 3 4 2 2 3 4" xfId="5638"/>
    <cellStyle name="Normal 3 3 4 2 2 4" xfId="5639"/>
    <cellStyle name="Normal 3 3 4 2 2 4 2" xfId="5640"/>
    <cellStyle name="Normal 3 3 4 2 2 4 2 2" xfId="5641"/>
    <cellStyle name="Normal 3 3 4 2 2 4 3" xfId="5642"/>
    <cellStyle name="Normal 3 3 4 2 2 5" xfId="5643"/>
    <cellStyle name="Normal 3 3 4 2 2 5 2" xfId="5644"/>
    <cellStyle name="Normal 3 3 4 2 2 6" xfId="5645"/>
    <cellStyle name="Normal 3 3 4 2 3" xfId="5646"/>
    <cellStyle name="Normal 3 3 4 2 3 2" xfId="5647"/>
    <cellStyle name="Normal 3 3 4 2 3 2 2" xfId="5648"/>
    <cellStyle name="Normal 3 3 4 2 3 2 2 2" xfId="5649"/>
    <cellStyle name="Normal 3 3 4 2 3 2 2 2 2" xfId="5650"/>
    <cellStyle name="Normal 3 3 4 2 3 2 2 3" xfId="5651"/>
    <cellStyle name="Normal 3 3 4 2 3 2 3" xfId="5652"/>
    <cellStyle name="Normal 3 3 4 2 3 2 3 2" xfId="5653"/>
    <cellStyle name="Normal 3 3 4 2 3 2 4" xfId="5654"/>
    <cellStyle name="Normal 3 3 4 2 3 3" xfId="5655"/>
    <cellStyle name="Normal 3 3 4 2 3 3 2" xfId="5656"/>
    <cellStyle name="Normal 3 3 4 2 3 3 2 2" xfId="5657"/>
    <cellStyle name="Normal 3 3 4 2 3 3 3" xfId="5658"/>
    <cellStyle name="Normal 3 3 4 2 3 4" xfId="5659"/>
    <cellStyle name="Normal 3 3 4 2 3 4 2" xfId="5660"/>
    <cellStyle name="Normal 3 3 4 2 3 5" xfId="5661"/>
    <cellStyle name="Normal 3 3 4 2 4" xfId="5662"/>
    <cellStyle name="Normal 3 3 4 2 4 2" xfId="5663"/>
    <cellStyle name="Normal 3 3 4 2 4 2 2" xfId="5664"/>
    <cellStyle name="Normal 3 3 4 2 4 2 2 2" xfId="5665"/>
    <cellStyle name="Normal 3 3 4 2 4 2 3" xfId="5666"/>
    <cellStyle name="Normal 3 3 4 2 4 3" xfId="5667"/>
    <cellStyle name="Normal 3 3 4 2 4 3 2" xfId="5668"/>
    <cellStyle name="Normal 3 3 4 2 4 4" xfId="5669"/>
    <cellStyle name="Normal 3 3 4 2 5" xfId="5670"/>
    <cellStyle name="Normal 3 3 4 2 5 2" xfId="5671"/>
    <cellStyle name="Normal 3 3 4 2 5 2 2" xfId="5672"/>
    <cellStyle name="Normal 3 3 4 2 5 3" xfId="5673"/>
    <cellStyle name="Normal 3 3 4 2 6" xfId="5674"/>
    <cellStyle name="Normal 3 3 4 2 6 2" xfId="5675"/>
    <cellStyle name="Normal 3 3 4 2 6 2 2" xfId="5676"/>
    <cellStyle name="Normal 3 3 4 2 6 3" xfId="5677"/>
    <cellStyle name="Normal 3 3 4 2 7" xfId="5678"/>
    <cellStyle name="Normal 3 3 4 2 7 2" xfId="5679"/>
    <cellStyle name="Normal 3 3 4 2 8" xfId="5680"/>
    <cellStyle name="Normal 3 3 4 3" xfId="5681"/>
    <cellStyle name="Normal 3 3 4 3 2" xfId="5682"/>
    <cellStyle name="Normal 3 3 4 3 2 2" xfId="5683"/>
    <cellStyle name="Normal 3 3 4 3 2 2 2" xfId="5684"/>
    <cellStyle name="Normal 3 3 4 3 2 2 2 2" xfId="5685"/>
    <cellStyle name="Normal 3 3 4 3 2 2 3" xfId="5686"/>
    <cellStyle name="Normal 3 3 4 3 2 3" xfId="5687"/>
    <cellStyle name="Normal 3 3 4 3 2 3 2" xfId="5688"/>
    <cellStyle name="Normal 3 3 4 3 2 4" xfId="5689"/>
    <cellStyle name="Normal 3 3 4 3 3" xfId="5690"/>
    <cellStyle name="Normal 3 3 4 3 3 2" xfId="5691"/>
    <cellStyle name="Normal 3 3 4 3 3 2 2" xfId="5692"/>
    <cellStyle name="Normal 3 3 4 3 3 2 2 2" xfId="5693"/>
    <cellStyle name="Normal 3 3 4 3 3 2 3" xfId="5694"/>
    <cellStyle name="Normal 3 3 4 3 3 3" xfId="5695"/>
    <cellStyle name="Normal 3 3 4 3 3 3 2" xfId="5696"/>
    <cellStyle name="Normal 3 3 4 3 3 4" xfId="5697"/>
    <cellStyle name="Normal 3 3 4 3 4" xfId="5698"/>
    <cellStyle name="Normal 3 3 4 3 4 2" xfId="5699"/>
    <cellStyle name="Normal 3 3 4 3 4 2 2" xfId="5700"/>
    <cellStyle name="Normal 3 3 4 3 4 3" xfId="5701"/>
    <cellStyle name="Normal 3 3 4 3 5" xfId="5702"/>
    <cellStyle name="Normal 3 3 4 3 5 2" xfId="5703"/>
    <cellStyle name="Normal 3 3 4 3 6" xfId="5704"/>
    <cellStyle name="Normal 3 3 4 4" xfId="5705"/>
    <cellStyle name="Normal 3 3 4 4 2" xfId="5706"/>
    <cellStyle name="Normal 3 3 4 4 2 2" xfId="5707"/>
    <cellStyle name="Normal 3 3 4 4 2 2 2" xfId="5708"/>
    <cellStyle name="Normal 3 3 4 4 2 2 2 2" xfId="5709"/>
    <cellStyle name="Normal 3 3 4 4 2 2 3" xfId="5710"/>
    <cellStyle name="Normal 3 3 4 4 2 3" xfId="5711"/>
    <cellStyle name="Normal 3 3 4 4 2 3 2" xfId="5712"/>
    <cellStyle name="Normal 3 3 4 4 2 4" xfId="5713"/>
    <cellStyle name="Normal 3 3 4 4 3" xfId="5714"/>
    <cellStyle name="Normal 3 3 4 4 3 2" xfId="5715"/>
    <cellStyle name="Normal 3 3 4 4 3 2 2" xfId="5716"/>
    <cellStyle name="Normal 3 3 4 4 3 3" xfId="5717"/>
    <cellStyle name="Normal 3 3 4 4 4" xfId="5718"/>
    <cellStyle name="Normal 3 3 4 4 4 2" xfId="5719"/>
    <cellStyle name="Normal 3 3 4 4 5" xfId="5720"/>
    <cellStyle name="Normal 3 3 4 5" xfId="5721"/>
    <cellStyle name="Normal 3 3 4 5 2" xfId="5722"/>
    <cellStyle name="Normal 3 3 4 5 2 2" xfId="5723"/>
    <cellStyle name="Normal 3 3 4 5 2 2 2" xfId="5724"/>
    <cellStyle name="Normal 3 3 4 5 2 3" xfId="5725"/>
    <cellStyle name="Normal 3 3 4 5 3" xfId="5726"/>
    <cellStyle name="Normal 3 3 4 5 3 2" xfId="5727"/>
    <cellStyle name="Normal 3 3 4 5 4" xfId="5728"/>
    <cellStyle name="Normal 3 3 4 6" xfId="5729"/>
    <cellStyle name="Normal 3 3 4 6 2" xfId="5730"/>
    <cellStyle name="Normal 3 3 4 6 2 2" xfId="5731"/>
    <cellStyle name="Normal 3 3 4 6 3" xfId="5732"/>
    <cellStyle name="Normal 3 3 4 7" xfId="5733"/>
    <cellStyle name="Normal 3 3 4 7 2" xfId="5734"/>
    <cellStyle name="Normal 3 3 4 7 2 2" xfId="5735"/>
    <cellStyle name="Normal 3 3 4 7 3" xfId="5736"/>
    <cellStyle name="Normal 3 3 4 8" xfId="5737"/>
    <cellStyle name="Normal 3 3 4 8 2" xfId="5738"/>
    <cellStyle name="Normal 3 3 4 9" xfId="5739"/>
    <cellStyle name="Normal 3 3 5" xfId="5740"/>
    <cellStyle name="Normal 3 3 5 2" xfId="5741"/>
    <cellStyle name="Normal 3 3 5 2 2" xfId="5742"/>
    <cellStyle name="Normal 3 3 5 2 2 2" xfId="5743"/>
    <cellStyle name="Normal 3 3 5 2 2 2 2" xfId="5744"/>
    <cellStyle name="Normal 3 3 5 2 2 2 2 2" xfId="5745"/>
    <cellStyle name="Normal 3 3 5 2 2 2 2 2 2" xfId="5746"/>
    <cellStyle name="Normal 3 3 5 2 2 2 2 3" xfId="5747"/>
    <cellStyle name="Normal 3 3 5 2 2 2 3" xfId="5748"/>
    <cellStyle name="Normal 3 3 5 2 2 2 3 2" xfId="5749"/>
    <cellStyle name="Normal 3 3 5 2 2 2 4" xfId="5750"/>
    <cellStyle name="Normal 3 3 5 2 2 3" xfId="5751"/>
    <cellStyle name="Normal 3 3 5 2 2 3 2" xfId="5752"/>
    <cellStyle name="Normal 3 3 5 2 2 3 2 2" xfId="5753"/>
    <cellStyle name="Normal 3 3 5 2 2 3 2 2 2" xfId="5754"/>
    <cellStyle name="Normal 3 3 5 2 2 3 2 3" xfId="5755"/>
    <cellStyle name="Normal 3 3 5 2 2 3 3" xfId="5756"/>
    <cellStyle name="Normal 3 3 5 2 2 3 3 2" xfId="5757"/>
    <cellStyle name="Normal 3 3 5 2 2 3 4" xfId="5758"/>
    <cellStyle name="Normal 3 3 5 2 2 4" xfId="5759"/>
    <cellStyle name="Normal 3 3 5 2 2 4 2" xfId="5760"/>
    <cellStyle name="Normal 3 3 5 2 2 4 2 2" xfId="5761"/>
    <cellStyle name="Normal 3 3 5 2 2 4 3" xfId="5762"/>
    <cellStyle name="Normal 3 3 5 2 2 5" xfId="5763"/>
    <cellStyle name="Normal 3 3 5 2 2 5 2" xfId="5764"/>
    <cellStyle name="Normal 3 3 5 2 2 6" xfId="5765"/>
    <cellStyle name="Normal 3 3 5 2 3" xfId="5766"/>
    <cellStyle name="Normal 3 3 5 2 3 2" xfId="5767"/>
    <cellStyle name="Normal 3 3 5 2 3 2 2" xfId="5768"/>
    <cellStyle name="Normal 3 3 5 2 3 2 2 2" xfId="5769"/>
    <cellStyle name="Normal 3 3 5 2 3 2 2 2 2" xfId="5770"/>
    <cellStyle name="Normal 3 3 5 2 3 2 2 3" xfId="5771"/>
    <cellStyle name="Normal 3 3 5 2 3 2 3" xfId="5772"/>
    <cellStyle name="Normal 3 3 5 2 3 2 3 2" xfId="5773"/>
    <cellStyle name="Normal 3 3 5 2 3 2 4" xfId="5774"/>
    <cellStyle name="Normal 3 3 5 2 3 3" xfId="5775"/>
    <cellStyle name="Normal 3 3 5 2 3 3 2" xfId="5776"/>
    <cellStyle name="Normal 3 3 5 2 3 3 2 2" xfId="5777"/>
    <cellStyle name="Normal 3 3 5 2 3 3 3" xfId="5778"/>
    <cellStyle name="Normal 3 3 5 2 3 4" xfId="5779"/>
    <cellStyle name="Normal 3 3 5 2 3 4 2" xfId="5780"/>
    <cellStyle name="Normal 3 3 5 2 3 5" xfId="5781"/>
    <cellStyle name="Normal 3 3 5 2 4" xfId="5782"/>
    <cellStyle name="Normal 3 3 5 2 4 2" xfId="5783"/>
    <cellStyle name="Normal 3 3 5 2 4 2 2" xfId="5784"/>
    <cellStyle name="Normal 3 3 5 2 4 2 2 2" xfId="5785"/>
    <cellStyle name="Normal 3 3 5 2 4 2 3" xfId="5786"/>
    <cellStyle name="Normal 3 3 5 2 4 3" xfId="5787"/>
    <cellStyle name="Normal 3 3 5 2 4 3 2" xfId="5788"/>
    <cellStyle name="Normal 3 3 5 2 4 4" xfId="5789"/>
    <cellStyle name="Normal 3 3 5 2 5" xfId="5790"/>
    <cellStyle name="Normal 3 3 5 2 5 2" xfId="5791"/>
    <cellStyle name="Normal 3 3 5 2 5 2 2" xfId="5792"/>
    <cellStyle name="Normal 3 3 5 2 5 3" xfId="5793"/>
    <cellStyle name="Normal 3 3 5 2 6" xfId="5794"/>
    <cellStyle name="Normal 3 3 5 2 6 2" xfId="5795"/>
    <cellStyle name="Normal 3 3 5 2 6 2 2" xfId="5796"/>
    <cellStyle name="Normal 3 3 5 2 6 3" xfId="5797"/>
    <cellStyle name="Normal 3 3 5 2 7" xfId="5798"/>
    <cellStyle name="Normal 3 3 5 2 7 2" xfId="5799"/>
    <cellStyle name="Normal 3 3 5 2 8" xfId="5800"/>
    <cellStyle name="Normal 3 3 5 3" xfId="5801"/>
    <cellStyle name="Normal 3 3 5 3 2" xfId="5802"/>
    <cellStyle name="Normal 3 3 5 3 2 2" xfId="5803"/>
    <cellStyle name="Normal 3 3 5 3 2 2 2" xfId="5804"/>
    <cellStyle name="Normal 3 3 5 3 2 2 2 2" xfId="5805"/>
    <cellStyle name="Normal 3 3 5 3 2 2 3" xfId="5806"/>
    <cellStyle name="Normal 3 3 5 3 2 3" xfId="5807"/>
    <cellStyle name="Normal 3 3 5 3 2 3 2" xfId="5808"/>
    <cellStyle name="Normal 3 3 5 3 2 4" xfId="5809"/>
    <cellStyle name="Normal 3 3 5 3 3" xfId="5810"/>
    <cellStyle name="Normal 3 3 5 3 3 2" xfId="5811"/>
    <cellStyle name="Normal 3 3 5 3 3 2 2" xfId="5812"/>
    <cellStyle name="Normal 3 3 5 3 3 2 2 2" xfId="5813"/>
    <cellStyle name="Normal 3 3 5 3 3 2 3" xfId="5814"/>
    <cellStyle name="Normal 3 3 5 3 3 3" xfId="5815"/>
    <cellStyle name="Normal 3 3 5 3 3 3 2" xfId="5816"/>
    <cellStyle name="Normal 3 3 5 3 3 4" xfId="5817"/>
    <cellStyle name="Normal 3 3 5 3 4" xfId="5818"/>
    <cellStyle name="Normal 3 3 5 3 4 2" xfId="5819"/>
    <cellStyle name="Normal 3 3 5 3 4 2 2" xfId="5820"/>
    <cellStyle name="Normal 3 3 5 3 4 3" xfId="5821"/>
    <cellStyle name="Normal 3 3 5 3 5" xfId="5822"/>
    <cellStyle name="Normal 3 3 5 3 5 2" xfId="5823"/>
    <cellStyle name="Normal 3 3 5 3 6" xfId="5824"/>
    <cellStyle name="Normal 3 3 5 4" xfId="5825"/>
    <cellStyle name="Normal 3 3 5 4 2" xfId="5826"/>
    <cellStyle name="Normal 3 3 5 4 2 2" xfId="5827"/>
    <cellStyle name="Normal 3 3 5 4 2 2 2" xfId="5828"/>
    <cellStyle name="Normal 3 3 5 4 2 2 2 2" xfId="5829"/>
    <cellStyle name="Normal 3 3 5 4 2 2 3" xfId="5830"/>
    <cellStyle name="Normal 3 3 5 4 2 3" xfId="5831"/>
    <cellStyle name="Normal 3 3 5 4 2 3 2" xfId="5832"/>
    <cellStyle name="Normal 3 3 5 4 2 4" xfId="5833"/>
    <cellStyle name="Normal 3 3 5 4 3" xfId="5834"/>
    <cellStyle name="Normal 3 3 5 4 3 2" xfId="5835"/>
    <cellStyle name="Normal 3 3 5 4 3 2 2" xfId="5836"/>
    <cellStyle name="Normal 3 3 5 4 3 3" xfId="5837"/>
    <cellStyle name="Normal 3 3 5 4 4" xfId="5838"/>
    <cellStyle name="Normal 3 3 5 4 4 2" xfId="5839"/>
    <cellStyle name="Normal 3 3 5 4 5" xfId="5840"/>
    <cellStyle name="Normal 3 3 5 5" xfId="5841"/>
    <cellStyle name="Normal 3 3 5 5 2" xfId="5842"/>
    <cellStyle name="Normal 3 3 5 5 2 2" xfId="5843"/>
    <cellStyle name="Normal 3 3 5 5 2 2 2" xfId="5844"/>
    <cellStyle name="Normal 3 3 5 5 2 3" xfId="5845"/>
    <cellStyle name="Normal 3 3 5 5 3" xfId="5846"/>
    <cellStyle name="Normal 3 3 5 5 3 2" xfId="5847"/>
    <cellStyle name="Normal 3 3 5 5 4" xfId="5848"/>
    <cellStyle name="Normal 3 3 5 6" xfId="5849"/>
    <cellStyle name="Normal 3 3 5 6 2" xfId="5850"/>
    <cellStyle name="Normal 3 3 5 6 2 2" xfId="5851"/>
    <cellStyle name="Normal 3 3 5 6 3" xfId="5852"/>
    <cellStyle name="Normal 3 3 5 7" xfId="5853"/>
    <cellStyle name="Normal 3 3 5 7 2" xfId="5854"/>
    <cellStyle name="Normal 3 3 5 7 2 2" xfId="5855"/>
    <cellStyle name="Normal 3 3 5 7 3" xfId="5856"/>
    <cellStyle name="Normal 3 3 5 8" xfId="5857"/>
    <cellStyle name="Normal 3 3 5 8 2" xfId="5858"/>
    <cellStyle name="Normal 3 3 5 9" xfId="5859"/>
    <cellStyle name="Normal 3 3 6" xfId="5860"/>
    <cellStyle name="Normal 3 3 6 2" xfId="5861"/>
    <cellStyle name="Normal 3 3 6 2 2" xfId="5862"/>
    <cellStyle name="Normal 3 3 6 2 2 2" xfId="5863"/>
    <cellStyle name="Normal 3 3 6 2 2 2 2" xfId="5864"/>
    <cellStyle name="Normal 3 3 6 2 2 2 2 2" xfId="5865"/>
    <cellStyle name="Normal 3 3 6 2 2 2 3" xfId="5866"/>
    <cellStyle name="Normal 3 3 6 2 2 3" xfId="5867"/>
    <cellStyle name="Normal 3 3 6 2 2 3 2" xfId="5868"/>
    <cellStyle name="Normal 3 3 6 2 2 4" xfId="5869"/>
    <cellStyle name="Normal 3 3 6 2 3" xfId="5870"/>
    <cellStyle name="Normal 3 3 6 2 3 2" xfId="5871"/>
    <cellStyle name="Normal 3 3 6 2 3 2 2" xfId="5872"/>
    <cellStyle name="Normal 3 3 6 2 3 2 2 2" xfId="5873"/>
    <cellStyle name="Normal 3 3 6 2 3 2 3" xfId="5874"/>
    <cellStyle name="Normal 3 3 6 2 3 3" xfId="5875"/>
    <cellStyle name="Normal 3 3 6 2 3 3 2" xfId="5876"/>
    <cellStyle name="Normal 3 3 6 2 3 4" xfId="5877"/>
    <cellStyle name="Normal 3 3 6 2 4" xfId="5878"/>
    <cellStyle name="Normal 3 3 6 2 4 2" xfId="5879"/>
    <cellStyle name="Normal 3 3 6 2 4 2 2" xfId="5880"/>
    <cellStyle name="Normal 3 3 6 2 4 3" xfId="5881"/>
    <cellStyle name="Normal 3 3 6 2 5" xfId="5882"/>
    <cellStyle name="Normal 3 3 6 2 5 2" xfId="5883"/>
    <cellStyle name="Normal 3 3 6 2 6" xfId="5884"/>
    <cellStyle name="Normal 3 3 6 3" xfId="5885"/>
    <cellStyle name="Normal 3 3 6 3 2" xfId="5886"/>
    <cellStyle name="Normal 3 3 6 3 2 2" xfId="5887"/>
    <cellStyle name="Normal 3 3 6 3 2 2 2" xfId="5888"/>
    <cellStyle name="Normal 3 3 6 3 2 2 2 2" xfId="5889"/>
    <cellStyle name="Normal 3 3 6 3 2 2 3" xfId="5890"/>
    <cellStyle name="Normal 3 3 6 3 2 3" xfId="5891"/>
    <cellStyle name="Normal 3 3 6 3 2 3 2" xfId="5892"/>
    <cellStyle name="Normal 3 3 6 3 2 4" xfId="5893"/>
    <cellStyle name="Normal 3 3 6 3 3" xfId="5894"/>
    <cellStyle name="Normal 3 3 6 3 3 2" xfId="5895"/>
    <cellStyle name="Normal 3 3 6 3 3 2 2" xfId="5896"/>
    <cellStyle name="Normal 3 3 6 3 3 3" xfId="5897"/>
    <cellStyle name="Normal 3 3 6 3 4" xfId="5898"/>
    <cellStyle name="Normal 3 3 6 3 4 2" xfId="5899"/>
    <cellStyle name="Normal 3 3 6 3 5" xfId="5900"/>
    <cellStyle name="Normal 3 3 6 4" xfId="5901"/>
    <cellStyle name="Normal 3 3 6 4 2" xfId="5902"/>
    <cellStyle name="Normal 3 3 6 4 2 2" xfId="5903"/>
    <cellStyle name="Normal 3 3 6 4 2 2 2" xfId="5904"/>
    <cellStyle name="Normal 3 3 6 4 2 3" xfId="5905"/>
    <cellStyle name="Normal 3 3 6 4 3" xfId="5906"/>
    <cellStyle name="Normal 3 3 6 4 3 2" xfId="5907"/>
    <cellStyle name="Normal 3 3 6 4 4" xfId="5908"/>
    <cellStyle name="Normal 3 3 6 5" xfId="5909"/>
    <cellStyle name="Normal 3 3 6 5 2" xfId="5910"/>
    <cellStyle name="Normal 3 3 6 5 2 2" xfId="5911"/>
    <cellStyle name="Normal 3 3 6 5 3" xfId="5912"/>
    <cellStyle name="Normal 3 3 6 6" xfId="5913"/>
    <cellStyle name="Normal 3 3 6 6 2" xfId="5914"/>
    <cellStyle name="Normal 3 3 6 6 2 2" xfId="5915"/>
    <cellStyle name="Normal 3 3 6 6 3" xfId="5916"/>
    <cellStyle name="Normal 3 3 6 7" xfId="5917"/>
    <cellStyle name="Normal 3 3 6 7 2" xfId="5918"/>
    <cellStyle name="Normal 3 3 6 8" xfId="5919"/>
    <cellStyle name="Normal 3 3 7" xfId="5920"/>
    <cellStyle name="Normal 3 3 7 2" xfId="5921"/>
    <cellStyle name="Normal 3 3 7 2 2" xfId="5922"/>
    <cellStyle name="Normal 3 3 7 2 2 2" xfId="5923"/>
    <cellStyle name="Normal 3 3 7 2 2 2 2" xfId="5924"/>
    <cellStyle name="Normal 3 3 7 2 2 3" xfId="5925"/>
    <cellStyle name="Normal 3 3 7 2 3" xfId="5926"/>
    <cellStyle name="Normal 3 3 7 2 3 2" xfId="5927"/>
    <cellStyle name="Normal 3 3 7 2 4" xfId="5928"/>
    <cellStyle name="Normal 3 3 7 3" xfId="5929"/>
    <cellStyle name="Normal 3 3 7 3 2" xfId="5930"/>
    <cellStyle name="Normal 3 3 7 3 2 2" xfId="5931"/>
    <cellStyle name="Normal 3 3 7 3 2 2 2" xfId="5932"/>
    <cellStyle name="Normal 3 3 7 3 2 3" xfId="5933"/>
    <cellStyle name="Normal 3 3 7 3 3" xfId="5934"/>
    <cellStyle name="Normal 3 3 7 3 3 2" xfId="5935"/>
    <cellStyle name="Normal 3 3 7 3 4" xfId="5936"/>
    <cellStyle name="Normal 3 3 7 4" xfId="5937"/>
    <cellStyle name="Normal 3 3 7 4 2" xfId="5938"/>
    <cellStyle name="Normal 3 3 7 4 2 2" xfId="5939"/>
    <cellStyle name="Normal 3 3 7 4 3" xfId="5940"/>
    <cellStyle name="Normal 3 3 7 5" xfId="5941"/>
    <cellStyle name="Normal 3 3 7 5 2" xfId="5942"/>
    <cellStyle name="Normal 3 3 7 6" xfId="5943"/>
    <cellStyle name="Normal 3 3 8" xfId="5944"/>
    <cellStyle name="Normal 3 3 8 2" xfId="5945"/>
    <cellStyle name="Normal 3 3 8 2 2" xfId="5946"/>
    <cellStyle name="Normal 3 3 8 2 2 2" xfId="5947"/>
    <cellStyle name="Normal 3 3 8 2 2 2 2" xfId="5948"/>
    <cellStyle name="Normal 3 3 8 2 2 3" xfId="5949"/>
    <cellStyle name="Normal 3 3 8 2 3" xfId="5950"/>
    <cellStyle name="Normal 3 3 8 2 3 2" xfId="5951"/>
    <cellStyle name="Normal 3 3 8 2 4" xfId="5952"/>
    <cellStyle name="Normal 3 3 8 3" xfId="5953"/>
    <cellStyle name="Normal 3 3 8 3 2" xfId="5954"/>
    <cellStyle name="Normal 3 3 8 3 2 2" xfId="5955"/>
    <cellStyle name="Normal 3 3 8 3 3" xfId="5956"/>
    <cellStyle name="Normal 3 3 8 4" xfId="5957"/>
    <cellStyle name="Normal 3 3 8 4 2" xfId="5958"/>
    <cellStyle name="Normal 3 3 8 5" xfId="5959"/>
    <cellStyle name="Normal 3 3 9" xfId="5960"/>
    <cellStyle name="Normal 3 3 9 2" xfId="5961"/>
    <cellStyle name="Normal 3 3 9 2 2" xfId="5962"/>
    <cellStyle name="Normal 3 3 9 2 2 2" xfId="5963"/>
    <cellStyle name="Normal 3 3 9 2 3" xfId="5964"/>
    <cellStyle name="Normal 3 3 9 3" xfId="5965"/>
    <cellStyle name="Normal 3 3 9 3 2" xfId="5966"/>
    <cellStyle name="Normal 3 3 9 4" xfId="5967"/>
    <cellStyle name="Normal 3 4" xfId="5968"/>
    <cellStyle name="Normal 3 4 10" xfId="5969"/>
    <cellStyle name="Normal 3 4 10 2" xfId="5970"/>
    <cellStyle name="Normal 3 4 10 2 2" xfId="5971"/>
    <cellStyle name="Normal 3 4 10 3" xfId="5972"/>
    <cellStyle name="Normal 3 4 11" xfId="5973"/>
    <cellStyle name="Normal 3 4 11 2" xfId="5974"/>
    <cellStyle name="Normal 3 4 12" xfId="5975"/>
    <cellStyle name="Normal 3 4 2" xfId="5976"/>
    <cellStyle name="Normal 3 4 2 2" xfId="5977"/>
    <cellStyle name="Normal 3 4 2 2 2" xfId="5978"/>
    <cellStyle name="Normal 3 4 2 2 2 2" xfId="5979"/>
    <cellStyle name="Normal 3 4 2 2 2 2 2" xfId="5980"/>
    <cellStyle name="Normal 3 4 2 2 2 2 2 2" xfId="5981"/>
    <cellStyle name="Normal 3 4 2 2 2 2 2 2 2" xfId="5982"/>
    <cellStyle name="Normal 3 4 2 2 2 2 2 3" xfId="5983"/>
    <cellStyle name="Normal 3 4 2 2 2 2 3" xfId="5984"/>
    <cellStyle name="Normal 3 4 2 2 2 2 3 2" xfId="5985"/>
    <cellStyle name="Normal 3 4 2 2 2 2 4" xfId="5986"/>
    <cellStyle name="Normal 3 4 2 2 2 3" xfId="5987"/>
    <cellStyle name="Normal 3 4 2 2 2 3 2" xfId="5988"/>
    <cellStyle name="Normal 3 4 2 2 2 3 2 2" xfId="5989"/>
    <cellStyle name="Normal 3 4 2 2 2 3 2 2 2" xfId="5990"/>
    <cellStyle name="Normal 3 4 2 2 2 3 2 3" xfId="5991"/>
    <cellStyle name="Normal 3 4 2 2 2 3 3" xfId="5992"/>
    <cellStyle name="Normal 3 4 2 2 2 3 3 2" xfId="5993"/>
    <cellStyle name="Normal 3 4 2 2 2 3 4" xfId="5994"/>
    <cellStyle name="Normal 3 4 2 2 2 4" xfId="5995"/>
    <cellStyle name="Normal 3 4 2 2 2 4 2" xfId="5996"/>
    <cellStyle name="Normal 3 4 2 2 2 4 2 2" xfId="5997"/>
    <cellStyle name="Normal 3 4 2 2 2 4 3" xfId="5998"/>
    <cellStyle name="Normal 3 4 2 2 2 5" xfId="5999"/>
    <cellStyle name="Normal 3 4 2 2 2 5 2" xfId="6000"/>
    <cellStyle name="Normal 3 4 2 2 2 6" xfId="6001"/>
    <cellStyle name="Normal 3 4 2 2 3" xfId="6002"/>
    <cellStyle name="Normal 3 4 2 2 3 2" xfId="6003"/>
    <cellStyle name="Normal 3 4 2 2 3 2 2" xfId="6004"/>
    <cellStyle name="Normal 3 4 2 2 3 2 2 2" xfId="6005"/>
    <cellStyle name="Normal 3 4 2 2 3 2 2 2 2" xfId="6006"/>
    <cellStyle name="Normal 3 4 2 2 3 2 2 3" xfId="6007"/>
    <cellStyle name="Normal 3 4 2 2 3 2 3" xfId="6008"/>
    <cellStyle name="Normal 3 4 2 2 3 2 3 2" xfId="6009"/>
    <cellStyle name="Normal 3 4 2 2 3 2 4" xfId="6010"/>
    <cellStyle name="Normal 3 4 2 2 3 3" xfId="6011"/>
    <cellStyle name="Normal 3 4 2 2 3 3 2" xfId="6012"/>
    <cellStyle name="Normal 3 4 2 2 3 3 2 2" xfId="6013"/>
    <cellStyle name="Normal 3 4 2 2 3 3 3" xfId="6014"/>
    <cellStyle name="Normal 3 4 2 2 3 4" xfId="6015"/>
    <cellStyle name="Normal 3 4 2 2 3 4 2" xfId="6016"/>
    <cellStyle name="Normal 3 4 2 2 3 5" xfId="6017"/>
    <cellStyle name="Normal 3 4 2 2 4" xfId="6018"/>
    <cellStyle name="Normal 3 4 2 2 4 2" xfId="6019"/>
    <cellStyle name="Normal 3 4 2 2 4 2 2" xfId="6020"/>
    <cellStyle name="Normal 3 4 2 2 4 2 2 2" xfId="6021"/>
    <cellStyle name="Normal 3 4 2 2 4 2 3" xfId="6022"/>
    <cellStyle name="Normal 3 4 2 2 4 3" xfId="6023"/>
    <cellStyle name="Normal 3 4 2 2 4 3 2" xfId="6024"/>
    <cellStyle name="Normal 3 4 2 2 4 4" xfId="6025"/>
    <cellStyle name="Normal 3 4 2 2 5" xfId="6026"/>
    <cellStyle name="Normal 3 4 2 2 5 2" xfId="6027"/>
    <cellStyle name="Normal 3 4 2 2 5 2 2" xfId="6028"/>
    <cellStyle name="Normal 3 4 2 2 5 3" xfId="6029"/>
    <cellStyle name="Normal 3 4 2 2 6" xfId="6030"/>
    <cellStyle name="Normal 3 4 2 2 6 2" xfId="6031"/>
    <cellStyle name="Normal 3 4 2 2 6 2 2" xfId="6032"/>
    <cellStyle name="Normal 3 4 2 2 6 3" xfId="6033"/>
    <cellStyle name="Normal 3 4 2 2 7" xfId="6034"/>
    <cellStyle name="Normal 3 4 2 2 7 2" xfId="6035"/>
    <cellStyle name="Normal 3 4 2 2 8" xfId="6036"/>
    <cellStyle name="Normal 3 4 2 3" xfId="6037"/>
    <cellStyle name="Normal 3 4 2 3 2" xfId="6038"/>
    <cellStyle name="Normal 3 4 2 3 2 2" xfId="6039"/>
    <cellStyle name="Normal 3 4 2 3 2 2 2" xfId="6040"/>
    <cellStyle name="Normal 3 4 2 3 2 2 2 2" xfId="6041"/>
    <cellStyle name="Normal 3 4 2 3 2 2 3" xfId="6042"/>
    <cellStyle name="Normal 3 4 2 3 2 3" xfId="6043"/>
    <cellStyle name="Normal 3 4 2 3 2 3 2" xfId="6044"/>
    <cellStyle name="Normal 3 4 2 3 2 4" xfId="6045"/>
    <cellStyle name="Normal 3 4 2 3 3" xfId="6046"/>
    <cellStyle name="Normal 3 4 2 3 3 2" xfId="6047"/>
    <cellStyle name="Normal 3 4 2 3 3 2 2" xfId="6048"/>
    <cellStyle name="Normal 3 4 2 3 3 2 2 2" xfId="6049"/>
    <cellStyle name="Normal 3 4 2 3 3 2 3" xfId="6050"/>
    <cellStyle name="Normal 3 4 2 3 3 3" xfId="6051"/>
    <cellStyle name="Normal 3 4 2 3 3 3 2" xfId="6052"/>
    <cellStyle name="Normal 3 4 2 3 3 4" xfId="6053"/>
    <cellStyle name="Normal 3 4 2 3 4" xfId="6054"/>
    <cellStyle name="Normal 3 4 2 3 4 2" xfId="6055"/>
    <cellStyle name="Normal 3 4 2 3 4 2 2" xfId="6056"/>
    <cellStyle name="Normal 3 4 2 3 4 3" xfId="6057"/>
    <cellStyle name="Normal 3 4 2 3 5" xfId="6058"/>
    <cellStyle name="Normal 3 4 2 3 5 2" xfId="6059"/>
    <cellStyle name="Normal 3 4 2 3 6" xfId="6060"/>
    <cellStyle name="Normal 3 4 2 4" xfId="6061"/>
    <cellStyle name="Normal 3 4 2 4 2" xfId="6062"/>
    <cellStyle name="Normal 3 4 2 4 2 2" xfId="6063"/>
    <cellStyle name="Normal 3 4 2 4 2 2 2" xfId="6064"/>
    <cellStyle name="Normal 3 4 2 4 2 2 2 2" xfId="6065"/>
    <cellStyle name="Normal 3 4 2 4 2 2 3" xfId="6066"/>
    <cellStyle name="Normal 3 4 2 4 2 3" xfId="6067"/>
    <cellStyle name="Normal 3 4 2 4 2 3 2" xfId="6068"/>
    <cellStyle name="Normal 3 4 2 4 2 4" xfId="6069"/>
    <cellStyle name="Normal 3 4 2 4 3" xfId="6070"/>
    <cellStyle name="Normal 3 4 2 4 3 2" xfId="6071"/>
    <cellStyle name="Normal 3 4 2 4 3 2 2" xfId="6072"/>
    <cellStyle name="Normal 3 4 2 4 3 3" xfId="6073"/>
    <cellStyle name="Normal 3 4 2 4 4" xfId="6074"/>
    <cellStyle name="Normal 3 4 2 4 4 2" xfId="6075"/>
    <cellStyle name="Normal 3 4 2 4 5" xfId="6076"/>
    <cellStyle name="Normal 3 4 2 5" xfId="6077"/>
    <cellStyle name="Normal 3 4 2 5 2" xfId="6078"/>
    <cellStyle name="Normal 3 4 2 5 2 2" xfId="6079"/>
    <cellStyle name="Normal 3 4 2 5 2 2 2" xfId="6080"/>
    <cellStyle name="Normal 3 4 2 5 2 3" xfId="6081"/>
    <cellStyle name="Normal 3 4 2 5 3" xfId="6082"/>
    <cellStyle name="Normal 3 4 2 5 3 2" xfId="6083"/>
    <cellStyle name="Normal 3 4 2 5 4" xfId="6084"/>
    <cellStyle name="Normal 3 4 2 6" xfId="6085"/>
    <cellStyle name="Normal 3 4 2 6 2" xfId="6086"/>
    <cellStyle name="Normal 3 4 2 6 2 2" xfId="6087"/>
    <cellStyle name="Normal 3 4 2 6 3" xfId="6088"/>
    <cellStyle name="Normal 3 4 2 7" xfId="6089"/>
    <cellStyle name="Normal 3 4 2 7 2" xfId="6090"/>
    <cellStyle name="Normal 3 4 2 7 2 2" xfId="6091"/>
    <cellStyle name="Normal 3 4 2 7 3" xfId="6092"/>
    <cellStyle name="Normal 3 4 2 8" xfId="6093"/>
    <cellStyle name="Normal 3 4 2 8 2" xfId="6094"/>
    <cellStyle name="Normal 3 4 2 9" xfId="6095"/>
    <cellStyle name="Normal 3 4 3" xfId="6096"/>
    <cellStyle name="Normal 3 4 3 2" xfId="6097"/>
    <cellStyle name="Normal 3 4 3 2 2" xfId="6098"/>
    <cellStyle name="Normal 3 4 3 2 2 2" xfId="6099"/>
    <cellStyle name="Normal 3 4 3 2 2 2 2" xfId="6100"/>
    <cellStyle name="Normal 3 4 3 2 2 2 2 2" xfId="6101"/>
    <cellStyle name="Normal 3 4 3 2 2 2 2 2 2" xfId="6102"/>
    <cellStyle name="Normal 3 4 3 2 2 2 2 3" xfId="6103"/>
    <cellStyle name="Normal 3 4 3 2 2 2 3" xfId="6104"/>
    <cellStyle name="Normal 3 4 3 2 2 2 3 2" xfId="6105"/>
    <cellStyle name="Normal 3 4 3 2 2 2 4" xfId="6106"/>
    <cellStyle name="Normal 3 4 3 2 2 3" xfId="6107"/>
    <cellStyle name="Normal 3 4 3 2 2 3 2" xfId="6108"/>
    <cellStyle name="Normal 3 4 3 2 2 3 2 2" xfId="6109"/>
    <cellStyle name="Normal 3 4 3 2 2 3 2 2 2" xfId="6110"/>
    <cellStyle name="Normal 3 4 3 2 2 3 2 3" xfId="6111"/>
    <cellStyle name="Normal 3 4 3 2 2 3 3" xfId="6112"/>
    <cellStyle name="Normal 3 4 3 2 2 3 3 2" xfId="6113"/>
    <cellStyle name="Normal 3 4 3 2 2 3 4" xfId="6114"/>
    <cellStyle name="Normal 3 4 3 2 2 4" xfId="6115"/>
    <cellStyle name="Normal 3 4 3 2 2 4 2" xfId="6116"/>
    <cellStyle name="Normal 3 4 3 2 2 4 2 2" xfId="6117"/>
    <cellStyle name="Normal 3 4 3 2 2 4 3" xfId="6118"/>
    <cellStyle name="Normal 3 4 3 2 2 5" xfId="6119"/>
    <cellStyle name="Normal 3 4 3 2 2 5 2" xfId="6120"/>
    <cellStyle name="Normal 3 4 3 2 2 6" xfId="6121"/>
    <cellStyle name="Normal 3 4 3 2 3" xfId="6122"/>
    <cellStyle name="Normal 3 4 3 2 3 2" xfId="6123"/>
    <cellStyle name="Normal 3 4 3 2 3 2 2" xfId="6124"/>
    <cellStyle name="Normal 3 4 3 2 3 2 2 2" xfId="6125"/>
    <cellStyle name="Normal 3 4 3 2 3 2 2 2 2" xfId="6126"/>
    <cellStyle name="Normal 3 4 3 2 3 2 2 3" xfId="6127"/>
    <cellStyle name="Normal 3 4 3 2 3 2 3" xfId="6128"/>
    <cellStyle name="Normal 3 4 3 2 3 2 3 2" xfId="6129"/>
    <cellStyle name="Normal 3 4 3 2 3 2 4" xfId="6130"/>
    <cellStyle name="Normal 3 4 3 2 3 3" xfId="6131"/>
    <cellStyle name="Normal 3 4 3 2 3 3 2" xfId="6132"/>
    <cellStyle name="Normal 3 4 3 2 3 3 2 2" xfId="6133"/>
    <cellStyle name="Normal 3 4 3 2 3 3 3" xfId="6134"/>
    <cellStyle name="Normal 3 4 3 2 3 4" xfId="6135"/>
    <cellStyle name="Normal 3 4 3 2 3 4 2" xfId="6136"/>
    <cellStyle name="Normal 3 4 3 2 3 5" xfId="6137"/>
    <cellStyle name="Normal 3 4 3 2 4" xfId="6138"/>
    <cellStyle name="Normal 3 4 3 2 4 2" xfId="6139"/>
    <cellStyle name="Normal 3 4 3 2 4 2 2" xfId="6140"/>
    <cellStyle name="Normal 3 4 3 2 4 2 2 2" xfId="6141"/>
    <cellStyle name="Normal 3 4 3 2 4 2 3" xfId="6142"/>
    <cellStyle name="Normal 3 4 3 2 4 3" xfId="6143"/>
    <cellStyle name="Normal 3 4 3 2 4 3 2" xfId="6144"/>
    <cellStyle name="Normal 3 4 3 2 4 4" xfId="6145"/>
    <cellStyle name="Normal 3 4 3 2 5" xfId="6146"/>
    <cellStyle name="Normal 3 4 3 2 5 2" xfId="6147"/>
    <cellStyle name="Normal 3 4 3 2 5 2 2" xfId="6148"/>
    <cellStyle name="Normal 3 4 3 2 5 3" xfId="6149"/>
    <cellStyle name="Normal 3 4 3 2 6" xfId="6150"/>
    <cellStyle name="Normal 3 4 3 2 6 2" xfId="6151"/>
    <cellStyle name="Normal 3 4 3 2 6 2 2" xfId="6152"/>
    <cellStyle name="Normal 3 4 3 2 6 3" xfId="6153"/>
    <cellStyle name="Normal 3 4 3 2 7" xfId="6154"/>
    <cellStyle name="Normal 3 4 3 2 7 2" xfId="6155"/>
    <cellStyle name="Normal 3 4 3 2 8" xfId="6156"/>
    <cellStyle name="Normal 3 4 3 3" xfId="6157"/>
    <cellStyle name="Normal 3 4 3 3 2" xfId="6158"/>
    <cellStyle name="Normal 3 4 3 3 2 2" xfId="6159"/>
    <cellStyle name="Normal 3 4 3 3 2 2 2" xfId="6160"/>
    <cellStyle name="Normal 3 4 3 3 2 2 2 2" xfId="6161"/>
    <cellStyle name="Normal 3 4 3 3 2 2 3" xfId="6162"/>
    <cellStyle name="Normal 3 4 3 3 2 3" xfId="6163"/>
    <cellStyle name="Normal 3 4 3 3 2 3 2" xfId="6164"/>
    <cellStyle name="Normal 3 4 3 3 2 4" xfId="6165"/>
    <cellStyle name="Normal 3 4 3 3 3" xfId="6166"/>
    <cellStyle name="Normal 3 4 3 3 3 2" xfId="6167"/>
    <cellStyle name="Normal 3 4 3 3 3 2 2" xfId="6168"/>
    <cellStyle name="Normal 3 4 3 3 3 2 2 2" xfId="6169"/>
    <cellStyle name="Normal 3 4 3 3 3 2 3" xfId="6170"/>
    <cellStyle name="Normal 3 4 3 3 3 3" xfId="6171"/>
    <cellStyle name="Normal 3 4 3 3 3 3 2" xfId="6172"/>
    <cellStyle name="Normal 3 4 3 3 3 4" xfId="6173"/>
    <cellStyle name="Normal 3 4 3 3 4" xfId="6174"/>
    <cellStyle name="Normal 3 4 3 3 4 2" xfId="6175"/>
    <cellStyle name="Normal 3 4 3 3 4 2 2" xfId="6176"/>
    <cellStyle name="Normal 3 4 3 3 4 3" xfId="6177"/>
    <cellStyle name="Normal 3 4 3 3 5" xfId="6178"/>
    <cellStyle name="Normal 3 4 3 3 5 2" xfId="6179"/>
    <cellStyle name="Normal 3 4 3 3 6" xfId="6180"/>
    <cellStyle name="Normal 3 4 3 4" xfId="6181"/>
    <cellStyle name="Normal 3 4 3 4 2" xfId="6182"/>
    <cellStyle name="Normal 3 4 3 4 2 2" xfId="6183"/>
    <cellStyle name="Normal 3 4 3 4 2 2 2" xfId="6184"/>
    <cellStyle name="Normal 3 4 3 4 2 2 2 2" xfId="6185"/>
    <cellStyle name="Normal 3 4 3 4 2 2 3" xfId="6186"/>
    <cellStyle name="Normal 3 4 3 4 2 3" xfId="6187"/>
    <cellStyle name="Normal 3 4 3 4 2 3 2" xfId="6188"/>
    <cellStyle name="Normal 3 4 3 4 2 4" xfId="6189"/>
    <cellStyle name="Normal 3 4 3 4 3" xfId="6190"/>
    <cellStyle name="Normal 3 4 3 4 3 2" xfId="6191"/>
    <cellStyle name="Normal 3 4 3 4 3 2 2" xfId="6192"/>
    <cellStyle name="Normal 3 4 3 4 3 3" xfId="6193"/>
    <cellStyle name="Normal 3 4 3 4 4" xfId="6194"/>
    <cellStyle name="Normal 3 4 3 4 4 2" xfId="6195"/>
    <cellStyle name="Normal 3 4 3 4 5" xfId="6196"/>
    <cellStyle name="Normal 3 4 3 5" xfId="6197"/>
    <cellStyle name="Normal 3 4 3 5 2" xfId="6198"/>
    <cellStyle name="Normal 3 4 3 5 2 2" xfId="6199"/>
    <cellStyle name="Normal 3 4 3 5 2 2 2" xfId="6200"/>
    <cellStyle name="Normal 3 4 3 5 2 3" xfId="6201"/>
    <cellStyle name="Normal 3 4 3 5 3" xfId="6202"/>
    <cellStyle name="Normal 3 4 3 5 3 2" xfId="6203"/>
    <cellStyle name="Normal 3 4 3 5 4" xfId="6204"/>
    <cellStyle name="Normal 3 4 3 6" xfId="6205"/>
    <cellStyle name="Normal 3 4 3 6 2" xfId="6206"/>
    <cellStyle name="Normal 3 4 3 6 2 2" xfId="6207"/>
    <cellStyle name="Normal 3 4 3 6 3" xfId="6208"/>
    <cellStyle name="Normal 3 4 3 7" xfId="6209"/>
    <cellStyle name="Normal 3 4 3 7 2" xfId="6210"/>
    <cellStyle name="Normal 3 4 3 7 2 2" xfId="6211"/>
    <cellStyle name="Normal 3 4 3 7 3" xfId="6212"/>
    <cellStyle name="Normal 3 4 3 8" xfId="6213"/>
    <cellStyle name="Normal 3 4 3 8 2" xfId="6214"/>
    <cellStyle name="Normal 3 4 3 9" xfId="6215"/>
    <cellStyle name="Normal 3 4 4" xfId="6216"/>
    <cellStyle name="Normal 3 4 4 2" xfId="6217"/>
    <cellStyle name="Normal 3 4 4 2 2" xfId="6218"/>
    <cellStyle name="Normal 3 4 4 2 2 2" xfId="6219"/>
    <cellStyle name="Normal 3 4 4 2 2 2 2" xfId="6220"/>
    <cellStyle name="Normal 3 4 4 2 2 2 2 2" xfId="6221"/>
    <cellStyle name="Normal 3 4 4 2 2 2 2 2 2" xfId="6222"/>
    <cellStyle name="Normal 3 4 4 2 2 2 2 3" xfId="6223"/>
    <cellStyle name="Normal 3 4 4 2 2 2 3" xfId="6224"/>
    <cellStyle name="Normal 3 4 4 2 2 2 3 2" xfId="6225"/>
    <cellStyle name="Normal 3 4 4 2 2 2 4" xfId="6226"/>
    <cellStyle name="Normal 3 4 4 2 2 3" xfId="6227"/>
    <cellStyle name="Normal 3 4 4 2 2 3 2" xfId="6228"/>
    <cellStyle name="Normal 3 4 4 2 2 3 2 2" xfId="6229"/>
    <cellStyle name="Normal 3 4 4 2 2 3 2 2 2" xfId="6230"/>
    <cellStyle name="Normal 3 4 4 2 2 3 2 3" xfId="6231"/>
    <cellStyle name="Normal 3 4 4 2 2 3 3" xfId="6232"/>
    <cellStyle name="Normal 3 4 4 2 2 3 3 2" xfId="6233"/>
    <cellStyle name="Normal 3 4 4 2 2 3 4" xfId="6234"/>
    <cellStyle name="Normal 3 4 4 2 2 4" xfId="6235"/>
    <cellStyle name="Normal 3 4 4 2 2 4 2" xfId="6236"/>
    <cellStyle name="Normal 3 4 4 2 2 4 2 2" xfId="6237"/>
    <cellStyle name="Normal 3 4 4 2 2 4 3" xfId="6238"/>
    <cellStyle name="Normal 3 4 4 2 2 5" xfId="6239"/>
    <cellStyle name="Normal 3 4 4 2 2 5 2" xfId="6240"/>
    <cellStyle name="Normal 3 4 4 2 2 6" xfId="6241"/>
    <cellStyle name="Normal 3 4 4 2 3" xfId="6242"/>
    <cellStyle name="Normal 3 4 4 2 3 2" xfId="6243"/>
    <cellStyle name="Normal 3 4 4 2 3 2 2" xfId="6244"/>
    <cellStyle name="Normal 3 4 4 2 3 2 2 2" xfId="6245"/>
    <cellStyle name="Normal 3 4 4 2 3 2 2 2 2" xfId="6246"/>
    <cellStyle name="Normal 3 4 4 2 3 2 2 3" xfId="6247"/>
    <cellStyle name="Normal 3 4 4 2 3 2 3" xfId="6248"/>
    <cellStyle name="Normal 3 4 4 2 3 2 3 2" xfId="6249"/>
    <cellStyle name="Normal 3 4 4 2 3 2 4" xfId="6250"/>
    <cellStyle name="Normal 3 4 4 2 3 3" xfId="6251"/>
    <cellStyle name="Normal 3 4 4 2 3 3 2" xfId="6252"/>
    <cellStyle name="Normal 3 4 4 2 3 3 2 2" xfId="6253"/>
    <cellStyle name="Normal 3 4 4 2 3 3 3" xfId="6254"/>
    <cellStyle name="Normal 3 4 4 2 3 4" xfId="6255"/>
    <cellStyle name="Normal 3 4 4 2 3 4 2" xfId="6256"/>
    <cellStyle name="Normal 3 4 4 2 3 5" xfId="6257"/>
    <cellStyle name="Normal 3 4 4 2 4" xfId="6258"/>
    <cellStyle name="Normal 3 4 4 2 4 2" xfId="6259"/>
    <cellStyle name="Normal 3 4 4 2 4 2 2" xfId="6260"/>
    <cellStyle name="Normal 3 4 4 2 4 2 2 2" xfId="6261"/>
    <cellStyle name="Normal 3 4 4 2 4 2 3" xfId="6262"/>
    <cellStyle name="Normal 3 4 4 2 4 3" xfId="6263"/>
    <cellStyle name="Normal 3 4 4 2 4 3 2" xfId="6264"/>
    <cellStyle name="Normal 3 4 4 2 4 4" xfId="6265"/>
    <cellStyle name="Normal 3 4 4 2 5" xfId="6266"/>
    <cellStyle name="Normal 3 4 4 2 5 2" xfId="6267"/>
    <cellStyle name="Normal 3 4 4 2 5 2 2" xfId="6268"/>
    <cellStyle name="Normal 3 4 4 2 5 3" xfId="6269"/>
    <cellStyle name="Normal 3 4 4 2 6" xfId="6270"/>
    <cellStyle name="Normal 3 4 4 2 6 2" xfId="6271"/>
    <cellStyle name="Normal 3 4 4 2 6 2 2" xfId="6272"/>
    <cellStyle name="Normal 3 4 4 2 6 3" xfId="6273"/>
    <cellStyle name="Normal 3 4 4 2 7" xfId="6274"/>
    <cellStyle name="Normal 3 4 4 2 7 2" xfId="6275"/>
    <cellStyle name="Normal 3 4 4 2 8" xfId="6276"/>
    <cellStyle name="Normal 3 4 4 3" xfId="6277"/>
    <cellStyle name="Normal 3 4 4 3 2" xfId="6278"/>
    <cellStyle name="Normal 3 4 4 3 2 2" xfId="6279"/>
    <cellStyle name="Normal 3 4 4 3 2 2 2" xfId="6280"/>
    <cellStyle name="Normal 3 4 4 3 2 2 2 2" xfId="6281"/>
    <cellStyle name="Normal 3 4 4 3 2 2 3" xfId="6282"/>
    <cellStyle name="Normal 3 4 4 3 2 3" xfId="6283"/>
    <cellStyle name="Normal 3 4 4 3 2 3 2" xfId="6284"/>
    <cellStyle name="Normal 3 4 4 3 2 4" xfId="6285"/>
    <cellStyle name="Normal 3 4 4 3 3" xfId="6286"/>
    <cellStyle name="Normal 3 4 4 3 3 2" xfId="6287"/>
    <cellStyle name="Normal 3 4 4 3 3 2 2" xfId="6288"/>
    <cellStyle name="Normal 3 4 4 3 3 2 2 2" xfId="6289"/>
    <cellStyle name="Normal 3 4 4 3 3 2 3" xfId="6290"/>
    <cellStyle name="Normal 3 4 4 3 3 3" xfId="6291"/>
    <cellStyle name="Normal 3 4 4 3 3 3 2" xfId="6292"/>
    <cellStyle name="Normal 3 4 4 3 3 4" xfId="6293"/>
    <cellStyle name="Normal 3 4 4 3 4" xfId="6294"/>
    <cellStyle name="Normal 3 4 4 3 4 2" xfId="6295"/>
    <cellStyle name="Normal 3 4 4 3 4 2 2" xfId="6296"/>
    <cellStyle name="Normal 3 4 4 3 4 3" xfId="6297"/>
    <cellStyle name="Normal 3 4 4 3 5" xfId="6298"/>
    <cellStyle name="Normal 3 4 4 3 5 2" xfId="6299"/>
    <cellStyle name="Normal 3 4 4 3 6" xfId="6300"/>
    <cellStyle name="Normal 3 4 4 4" xfId="6301"/>
    <cellStyle name="Normal 3 4 4 4 2" xfId="6302"/>
    <cellStyle name="Normal 3 4 4 4 2 2" xfId="6303"/>
    <cellStyle name="Normal 3 4 4 4 2 2 2" xfId="6304"/>
    <cellStyle name="Normal 3 4 4 4 2 2 2 2" xfId="6305"/>
    <cellStyle name="Normal 3 4 4 4 2 2 3" xfId="6306"/>
    <cellStyle name="Normal 3 4 4 4 2 3" xfId="6307"/>
    <cellStyle name="Normal 3 4 4 4 2 3 2" xfId="6308"/>
    <cellStyle name="Normal 3 4 4 4 2 4" xfId="6309"/>
    <cellStyle name="Normal 3 4 4 4 3" xfId="6310"/>
    <cellStyle name="Normal 3 4 4 4 3 2" xfId="6311"/>
    <cellStyle name="Normal 3 4 4 4 3 2 2" xfId="6312"/>
    <cellStyle name="Normal 3 4 4 4 3 3" xfId="6313"/>
    <cellStyle name="Normal 3 4 4 4 4" xfId="6314"/>
    <cellStyle name="Normal 3 4 4 4 4 2" xfId="6315"/>
    <cellStyle name="Normal 3 4 4 4 5" xfId="6316"/>
    <cellStyle name="Normal 3 4 4 5" xfId="6317"/>
    <cellStyle name="Normal 3 4 4 5 2" xfId="6318"/>
    <cellStyle name="Normal 3 4 4 5 2 2" xfId="6319"/>
    <cellStyle name="Normal 3 4 4 5 2 2 2" xfId="6320"/>
    <cellStyle name="Normal 3 4 4 5 2 3" xfId="6321"/>
    <cellStyle name="Normal 3 4 4 5 3" xfId="6322"/>
    <cellStyle name="Normal 3 4 4 5 3 2" xfId="6323"/>
    <cellStyle name="Normal 3 4 4 5 4" xfId="6324"/>
    <cellStyle name="Normal 3 4 4 6" xfId="6325"/>
    <cellStyle name="Normal 3 4 4 6 2" xfId="6326"/>
    <cellStyle name="Normal 3 4 4 6 2 2" xfId="6327"/>
    <cellStyle name="Normal 3 4 4 6 3" xfId="6328"/>
    <cellStyle name="Normal 3 4 4 7" xfId="6329"/>
    <cellStyle name="Normal 3 4 4 7 2" xfId="6330"/>
    <cellStyle name="Normal 3 4 4 7 2 2" xfId="6331"/>
    <cellStyle name="Normal 3 4 4 7 3" xfId="6332"/>
    <cellStyle name="Normal 3 4 4 8" xfId="6333"/>
    <cellStyle name="Normal 3 4 4 8 2" xfId="6334"/>
    <cellStyle name="Normal 3 4 4 9" xfId="6335"/>
    <cellStyle name="Normal 3 4 5" xfId="6336"/>
    <cellStyle name="Normal 3 4 5 2" xfId="6337"/>
    <cellStyle name="Normal 3 4 5 2 2" xfId="6338"/>
    <cellStyle name="Normal 3 4 5 2 2 2" xfId="6339"/>
    <cellStyle name="Normal 3 4 5 2 2 2 2" xfId="6340"/>
    <cellStyle name="Normal 3 4 5 2 2 2 2 2" xfId="6341"/>
    <cellStyle name="Normal 3 4 5 2 2 2 3" xfId="6342"/>
    <cellStyle name="Normal 3 4 5 2 2 3" xfId="6343"/>
    <cellStyle name="Normal 3 4 5 2 2 3 2" xfId="6344"/>
    <cellStyle name="Normal 3 4 5 2 2 4" xfId="6345"/>
    <cellStyle name="Normal 3 4 5 2 3" xfId="6346"/>
    <cellStyle name="Normal 3 4 5 2 3 2" xfId="6347"/>
    <cellStyle name="Normal 3 4 5 2 3 2 2" xfId="6348"/>
    <cellStyle name="Normal 3 4 5 2 3 2 2 2" xfId="6349"/>
    <cellStyle name="Normal 3 4 5 2 3 2 3" xfId="6350"/>
    <cellStyle name="Normal 3 4 5 2 3 3" xfId="6351"/>
    <cellStyle name="Normal 3 4 5 2 3 3 2" xfId="6352"/>
    <cellStyle name="Normal 3 4 5 2 3 4" xfId="6353"/>
    <cellStyle name="Normal 3 4 5 2 4" xfId="6354"/>
    <cellStyle name="Normal 3 4 5 2 4 2" xfId="6355"/>
    <cellStyle name="Normal 3 4 5 2 4 2 2" xfId="6356"/>
    <cellStyle name="Normal 3 4 5 2 4 3" xfId="6357"/>
    <cellStyle name="Normal 3 4 5 2 5" xfId="6358"/>
    <cellStyle name="Normal 3 4 5 2 5 2" xfId="6359"/>
    <cellStyle name="Normal 3 4 5 2 6" xfId="6360"/>
    <cellStyle name="Normal 3 4 5 3" xfId="6361"/>
    <cellStyle name="Normal 3 4 5 3 2" xfId="6362"/>
    <cellStyle name="Normal 3 4 5 3 2 2" xfId="6363"/>
    <cellStyle name="Normal 3 4 5 3 2 2 2" xfId="6364"/>
    <cellStyle name="Normal 3 4 5 3 2 2 2 2" xfId="6365"/>
    <cellStyle name="Normal 3 4 5 3 2 2 3" xfId="6366"/>
    <cellStyle name="Normal 3 4 5 3 2 3" xfId="6367"/>
    <cellStyle name="Normal 3 4 5 3 2 3 2" xfId="6368"/>
    <cellStyle name="Normal 3 4 5 3 2 4" xfId="6369"/>
    <cellStyle name="Normal 3 4 5 3 3" xfId="6370"/>
    <cellStyle name="Normal 3 4 5 3 3 2" xfId="6371"/>
    <cellStyle name="Normal 3 4 5 3 3 2 2" xfId="6372"/>
    <cellStyle name="Normal 3 4 5 3 3 3" xfId="6373"/>
    <cellStyle name="Normal 3 4 5 3 4" xfId="6374"/>
    <cellStyle name="Normal 3 4 5 3 4 2" xfId="6375"/>
    <cellStyle name="Normal 3 4 5 3 5" xfId="6376"/>
    <cellStyle name="Normal 3 4 5 4" xfId="6377"/>
    <cellStyle name="Normal 3 4 5 4 2" xfId="6378"/>
    <cellStyle name="Normal 3 4 5 4 2 2" xfId="6379"/>
    <cellStyle name="Normal 3 4 5 4 2 2 2" xfId="6380"/>
    <cellStyle name="Normal 3 4 5 4 2 3" xfId="6381"/>
    <cellStyle name="Normal 3 4 5 4 3" xfId="6382"/>
    <cellStyle name="Normal 3 4 5 4 3 2" xfId="6383"/>
    <cellStyle name="Normal 3 4 5 4 4" xfId="6384"/>
    <cellStyle name="Normal 3 4 5 5" xfId="6385"/>
    <cellStyle name="Normal 3 4 5 5 2" xfId="6386"/>
    <cellStyle name="Normal 3 4 5 5 2 2" xfId="6387"/>
    <cellStyle name="Normal 3 4 5 5 3" xfId="6388"/>
    <cellStyle name="Normal 3 4 5 6" xfId="6389"/>
    <cellStyle name="Normal 3 4 5 6 2" xfId="6390"/>
    <cellStyle name="Normal 3 4 5 6 2 2" xfId="6391"/>
    <cellStyle name="Normal 3 4 5 6 3" xfId="6392"/>
    <cellStyle name="Normal 3 4 5 7" xfId="6393"/>
    <cellStyle name="Normal 3 4 5 7 2" xfId="6394"/>
    <cellStyle name="Normal 3 4 5 8" xfId="6395"/>
    <cellStyle name="Normal 3 4 6" xfId="6396"/>
    <cellStyle name="Normal 3 4 6 2" xfId="6397"/>
    <cellStyle name="Normal 3 4 6 2 2" xfId="6398"/>
    <cellStyle name="Normal 3 4 6 2 2 2" xfId="6399"/>
    <cellStyle name="Normal 3 4 6 2 2 2 2" xfId="6400"/>
    <cellStyle name="Normal 3 4 6 2 2 3" xfId="6401"/>
    <cellStyle name="Normal 3 4 6 2 3" xfId="6402"/>
    <cellStyle name="Normal 3 4 6 2 3 2" xfId="6403"/>
    <cellStyle name="Normal 3 4 6 2 4" xfId="6404"/>
    <cellStyle name="Normal 3 4 6 3" xfId="6405"/>
    <cellStyle name="Normal 3 4 6 3 2" xfId="6406"/>
    <cellStyle name="Normal 3 4 6 3 2 2" xfId="6407"/>
    <cellStyle name="Normal 3 4 6 3 2 2 2" xfId="6408"/>
    <cellStyle name="Normal 3 4 6 3 2 3" xfId="6409"/>
    <cellStyle name="Normal 3 4 6 3 3" xfId="6410"/>
    <cellStyle name="Normal 3 4 6 3 3 2" xfId="6411"/>
    <cellStyle name="Normal 3 4 6 3 4" xfId="6412"/>
    <cellStyle name="Normal 3 4 6 4" xfId="6413"/>
    <cellStyle name="Normal 3 4 6 4 2" xfId="6414"/>
    <cellStyle name="Normal 3 4 6 4 2 2" xfId="6415"/>
    <cellStyle name="Normal 3 4 6 4 3" xfId="6416"/>
    <cellStyle name="Normal 3 4 6 5" xfId="6417"/>
    <cellStyle name="Normal 3 4 6 5 2" xfId="6418"/>
    <cellStyle name="Normal 3 4 6 6" xfId="6419"/>
    <cellStyle name="Normal 3 4 7" xfId="6420"/>
    <cellStyle name="Normal 3 4 7 2" xfId="6421"/>
    <cellStyle name="Normal 3 4 7 2 2" xfId="6422"/>
    <cellStyle name="Normal 3 4 7 2 2 2" xfId="6423"/>
    <cellStyle name="Normal 3 4 7 2 2 2 2" xfId="6424"/>
    <cellStyle name="Normal 3 4 7 2 2 3" xfId="6425"/>
    <cellStyle name="Normal 3 4 7 2 3" xfId="6426"/>
    <cellStyle name="Normal 3 4 7 2 3 2" xfId="6427"/>
    <cellStyle name="Normal 3 4 7 2 4" xfId="6428"/>
    <cellStyle name="Normal 3 4 7 3" xfId="6429"/>
    <cellStyle name="Normal 3 4 7 3 2" xfId="6430"/>
    <cellStyle name="Normal 3 4 7 3 2 2" xfId="6431"/>
    <cellStyle name="Normal 3 4 7 3 3" xfId="6432"/>
    <cellStyle name="Normal 3 4 7 4" xfId="6433"/>
    <cellStyle name="Normal 3 4 7 4 2" xfId="6434"/>
    <cellStyle name="Normal 3 4 7 5" xfId="6435"/>
    <cellStyle name="Normal 3 4 8" xfId="6436"/>
    <cellStyle name="Normal 3 4 8 2" xfId="6437"/>
    <cellStyle name="Normal 3 4 8 2 2" xfId="6438"/>
    <cellStyle name="Normal 3 4 8 2 2 2" xfId="6439"/>
    <cellStyle name="Normal 3 4 8 2 3" xfId="6440"/>
    <cellStyle name="Normal 3 4 8 3" xfId="6441"/>
    <cellStyle name="Normal 3 4 8 3 2" xfId="6442"/>
    <cellStyle name="Normal 3 4 8 4" xfId="6443"/>
    <cellStyle name="Normal 3 4 9" xfId="6444"/>
    <cellStyle name="Normal 3 4 9 2" xfId="6445"/>
    <cellStyle name="Normal 3 4 9 2 2" xfId="6446"/>
    <cellStyle name="Normal 3 4 9 3" xfId="6447"/>
    <cellStyle name="Normal 3 5" xfId="6448"/>
    <cellStyle name="Normal 3 5 2" xfId="6449"/>
    <cellStyle name="Normal 3 5 3" xfId="6450"/>
    <cellStyle name="Normal 3 6" xfId="6451"/>
    <cellStyle name="Normal 3 6 10" xfId="6452"/>
    <cellStyle name="Normal 3 6 10 2" xfId="6453"/>
    <cellStyle name="Normal 3 6 11" xfId="6454"/>
    <cellStyle name="Normal 3 6 2" xfId="6455"/>
    <cellStyle name="Normal 3 6 3" xfId="6456"/>
    <cellStyle name="Normal 3 6 3 2" xfId="6457"/>
    <cellStyle name="Normal 3 6 3 2 2" xfId="6458"/>
    <cellStyle name="Normal 3 6 3 2 2 2" xfId="6459"/>
    <cellStyle name="Normal 3 6 3 2 2 2 2" xfId="6460"/>
    <cellStyle name="Normal 3 6 3 2 2 2 2 2" xfId="6461"/>
    <cellStyle name="Normal 3 6 3 2 2 2 2 2 2" xfId="6462"/>
    <cellStyle name="Normal 3 6 3 2 2 2 2 3" xfId="6463"/>
    <cellStyle name="Normal 3 6 3 2 2 2 3" xfId="6464"/>
    <cellStyle name="Normal 3 6 3 2 2 2 3 2" xfId="6465"/>
    <cellStyle name="Normal 3 6 3 2 2 2 4" xfId="6466"/>
    <cellStyle name="Normal 3 6 3 2 2 3" xfId="6467"/>
    <cellStyle name="Normal 3 6 3 2 2 3 2" xfId="6468"/>
    <cellStyle name="Normal 3 6 3 2 2 3 2 2" xfId="6469"/>
    <cellStyle name="Normal 3 6 3 2 2 3 2 2 2" xfId="6470"/>
    <cellStyle name="Normal 3 6 3 2 2 3 2 3" xfId="6471"/>
    <cellStyle name="Normal 3 6 3 2 2 3 3" xfId="6472"/>
    <cellStyle name="Normal 3 6 3 2 2 3 3 2" xfId="6473"/>
    <cellStyle name="Normal 3 6 3 2 2 3 4" xfId="6474"/>
    <cellStyle name="Normal 3 6 3 2 2 4" xfId="6475"/>
    <cellStyle name="Normal 3 6 3 2 2 4 2" xfId="6476"/>
    <cellStyle name="Normal 3 6 3 2 2 4 2 2" xfId="6477"/>
    <cellStyle name="Normal 3 6 3 2 2 4 3" xfId="6478"/>
    <cellStyle name="Normal 3 6 3 2 2 5" xfId="6479"/>
    <cellStyle name="Normal 3 6 3 2 2 5 2" xfId="6480"/>
    <cellStyle name="Normal 3 6 3 2 2 6" xfId="6481"/>
    <cellStyle name="Normal 3 6 3 2 3" xfId="6482"/>
    <cellStyle name="Normal 3 6 3 2 3 2" xfId="6483"/>
    <cellStyle name="Normal 3 6 3 2 3 2 2" xfId="6484"/>
    <cellStyle name="Normal 3 6 3 2 3 2 2 2" xfId="6485"/>
    <cellStyle name="Normal 3 6 3 2 3 2 2 2 2" xfId="6486"/>
    <cellStyle name="Normal 3 6 3 2 3 2 2 3" xfId="6487"/>
    <cellStyle name="Normal 3 6 3 2 3 2 3" xfId="6488"/>
    <cellStyle name="Normal 3 6 3 2 3 2 3 2" xfId="6489"/>
    <cellStyle name="Normal 3 6 3 2 3 2 4" xfId="6490"/>
    <cellStyle name="Normal 3 6 3 2 3 3" xfId="6491"/>
    <cellStyle name="Normal 3 6 3 2 3 3 2" xfId="6492"/>
    <cellStyle name="Normal 3 6 3 2 3 3 2 2" xfId="6493"/>
    <cellStyle name="Normal 3 6 3 2 3 3 3" xfId="6494"/>
    <cellStyle name="Normal 3 6 3 2 3 4" xfId="6495"/>
    <cellStyle name="Normal 3 6 3 2 3 4 2" xfId="6496"/>
    <cellStyle name="Normal 3 6 3 2 3 5" xfId="6497"/>
    <cellStyle name="Normal 3 6 3 2 4" xfId="6498"/>
    <cellStyle name="Normal 3 6 3 2 4 2" xfId="6499"/>
    <cellStyle name="Normal 3 6 3 2 4 2 2" xfId="6500"/>
    <cellStyle name="Normal 3 6 3 2 4 2 2 2" xfId="6501"/>
    <cellStyle name="Normal 3 6 3 2 4 2 3" xfId="6502"/>
    <cellStyle name="Normal 3 6 3 2 4 3" xfId="6503"/>
    <cellStyle name="Normal 3 6 3 2 4 3 2" xfId="6504"/>
    <cellStyle name="Normal 3 6 3 2 4 4" xfId="6505"/>
    <cellStyle name="Normal 3 6 3 2 5" xfId="6506"/>
    <cellStyle name="Normal 3 6 3 2 5 2" xfId="6507"/>
    <cellStyle name="Normal 3 6 3 2 5 2 2" xfId="6508"/>
    <cellStyle name="Normal 3 6 3 2 5 3" xfId="6509"/>
    <cellStyle name="Normal 3 6 3 2 6" xfId="6510"/>
    <cellStyle name="Normal 3 6 3 2 6 2" xfId="6511"/>
    <cellStyle name="Normal 3 6 3 2 6 2 2" xfId="6512"/>
    <cellStyle name="Normal 3 6 3 2 6 3" xfId="6513"/>
    <cellStyle name="Normal 3 6 3 2 7" xfId="6514"/>
    <cellStyle name="Normal 3 6 3 2 7 2" xfId="6515"/>
    <cellStyle name="Normal 3 6 3 2 8" xfId="6516"/>
    <cellStyle name="Normal 3 6 3 3" xfId="6517"/>
    <cellStyle name="Normal 3 6 3 3 2" xfId="6518"/>
    <cellStyle name="Normal 3 6 3 3 2 2" xfId="6519"/>
    <cellStyle name="Normal 3 6 3 3 2 2 2" xfId="6520"/>
    <cellStyle name="Normal 3 6 3 3 2 2 2 2" xfId="6521"/>
    <cellStyle name="Normal 3 6 3 3 2 2 3" xfId="6522"/>
    <cellStyle name="Normal 3 6 3 3 2 3" xfId="6523"/>
    <cellStyle name="Normal 3 6 3 3 2 3 2" xfId="6524"/>
    <cellStyle name="Normal 3 6 3 3 2 4" xfId="6525"/>
    <cellStyle name="Normal 3 6 3 3 3" xfId="6526"/>
    <cellStyle name="Normal 3 6 3 3 3 2" xfId="6527"/>
    <cellStyle name="Normal 3 6 3 3 3 2 2" xfId="6528"/>
    <cellStyle name="Normal 3 6 3 3 3 2 2 2" xfId="6529"/>
    <cellStyle name="Normal 3 6 3 3 3 2 3" xfId="6530"/>
    <cellStyle name="Normal 3 6 3 3 3 3" xfId="6531"/>
    <cellStyle name="Normal 3 6 3 3 3 3 2" xfId="6532"/>
    <cellStyle name="Normal 3 6 3 3 3 4" xfId="6533"/>
    <cellStyle name="Normal 3 6 3 3 4" xfId="6534"/>
    <cellStyle name="Normal 3 6 3 3 4 2" xfId="6535"/>
    <cellStyle name="Normal 3 6 3 3 4 2 2" xfId="6536"/>
    <cellStyle name="Normal 3 6 3 3 4 3" xfId="6537"/>
    <cellStyle name="Normal 3 6 3 3 5" xfId="6538"/>
    <cellStyle name="Normal 3 6 3 3 5 2" xfId="6539"/>
    <cellStyle name="Normal 3 6 3 3 6" xfId="6540"/>
    <cellStyle name="Normal 3 6 3 4" xfId="6541"/>
    <cellStyle name="Normal 3 6 3 4 2" xfId="6542"/>
    <cellStyle name="Normal 3 6 3 4 2 2" xfId="6543"/>
    <cellStyle name="Normal 3 6 3 4 2 2 2" xfId="6544"/>
    <cellStyle name="Normal 3 6 3 4 2 2 2 2" xfId="6545"/>
    <cellStyle name="Normal 3 6 3 4 2 2 3" xfId="6546"/>
    <cellStyle name="Normal 3 6 3 4 2 3" xfId="6547"/>
    <cellStyle name="Normal 3 6 3 4 2 3 2" xfId="6548"/>
    <cellStyle name="Normal 3 6 3 4 2 4" xfId="6549"/>
    <cellStyle name="Normal 3 6 3 4 3" xfId="6550"/>
    <cellStyle name="Normal 3 6 3 4 3 2" xfId="6551"/>
    <cellStyle name="Normal 3 6 3 4 3 2 2" xfId="6552"/>
    <cellStyle name="Normal 3 6 3 4 3 3" xfId="6553"/>
    <cellStyle name="Normal 3 6 3 4 4" xfId="6554"/>
    <cellStyle name="Normal 3 6 3 4 4 2" xfId="6555"/>
    <cellStyle name="Normal 3 6 3 4 5" xfId="6556"/>
    <cellStyle name="Normal 3 6 3 5" xfId="6557"/>
    <cellStyle name="Normal 3 6 3 5 2" xfId="6558"/>
    <cellStyle name="Normal 3 6 3 5 2 2" xfId="6559"/>
    <cellStyle name="Normal 3 6 3 5 2 2 2" xfId="6560"/>
    <cellStyle name="Normal 3 6 3 5 2 3" xfId="6561"/>
    <cellStyle name="Normal 3 6 3 5 3" xfId="6562"/>
    <cellStyle name="Normal 3 6 3 5 3 2" xfId="6563"/>
    <cellStyle name="Normal 3 6 3 5 4" xfId="6564"/>
    <cellStyle name="Normal 3 6 3 6" xfId="6565"/>
    <cellStyle name="Normal 3 6 3 6 2" xfId="6566"/>
    <cellStyle name="Normal 3 6 3 6 2 2" xfId="6567"/>
    <cellStyle name="Normal 3 6 3 6 3" xfId="6568"/>
    <cellStyle name="Normal 3 6 3 7" xfId="6569"/>
    <cellStyle name="Normal 3 6 3 7 2" xfId="6570"/>
    <cellStyle name="Normal 3 6 3 7 2 2" xfId="6571"/>
    <cellStyle name="Normal 3 6 3 7 3" xfId="6572"/>
    <cellStyle name="Normal 3 6 3 8" xfId="6573"/>
    <cellStyle name="Normal 3 6 3 8 2" xfId="6574"/>
    <cellStyle name="Normal 3 6 3 9" xfId="6575"/>
    <cellStyle name="Normal 3 6 4" xfId="6576"/>
    <cellStyle name="Normal 3 6 4 2" xfId="6577"/>
    <cellStyle name="Normal 3 6 4 2 2" xfId="6578"/>
    <cellStyle name="Normal 3 6 4 2 2 2" xfId="6579"/>
    <cellStyle name="Normal 3 6 4 2 2 2 2" xfId="6580"/>
    <cellStyle name="Normal 3 6 4 2 2 2 2 2" xfId="6581"/>
    <cellStyle name="Normal 3 6 4 2 2 2 3" xfId="6582"/>
    <cellStyle name="Normal 3 6 4 2 2 3" xfId="6583"/>
    <cellStyle name="Normal 3 6 4 2 2 3 2" xfId="6584"/>
    <cellStyle name="Normal 3 6 4 2 2 4" xfId="6585"/>
    <cellStyle name="Normal 3 6 4 2 3" xfId="6586"/>
    <cellStyle name="Normal 3 6 4 2 3 2" xfId="6587"/>
    <cellStyle name="Normal 3 6 4 2 3 2 2" xfId="6588"/>
    <cellStyle name="Normal 3 6 4 2 3 2 2 2" xfId="6589"/>
    <cellStyle name="Normal 3 6 4 2 3 2 3" xfId="6590"/>
    <cellStyle name="Normal 3 6 4 2 3 3" xfId="6591"/>
    <cellStyle name="Normal 3 6 4 2 3 3 2" xfId="6592"/>
    <cellStyle name="Normal 3 6 4 2 3 4" xfId="6593"/>
    <cellStyle name="Normal 3 6 4 2 4" xfId="6594"/>
    <cellStyle name="Normal 3 6 4 2 4 2" xfId="6595"/>
    <cellStyle name="Normal 3 6 4 2 4 2 2" xfId="6596"/>
    <cellStyle name="Normal 3 6 4 2 4 3" xfId="6597"/>
    <cellStyle name="Normal 3 6 4 2 5" xfId="6598"/>
    <cellStyle name="Normal 3 6 4 2 5 2" xfId="6599"/>
    <cellStyle name="Normal 3 6 4 2 6" xfId="6600"/>
    <cellStyle name="Normal 3 6 4 3" xfId="6601"/>
    <cellStyle name="Normal 3 6 4 3 2" xfId="6602"/>
    <cellStyle name="Normal 3 6 4 3 2 2" xfId="6603"/>
    <cellStyle name="Normal 3 6 4 3 2 2 2" xfId="6604"/>
    <cellStyle name="Normal 3 6 4 3 2 2 2 2" xfId="6605"/>
    <cellStyle name="Normal 3 6 4 3 2 2 3" xfId="6606"/>
    <cellStyle name="Normal 3 6 4 3 2 3" xfId="6607"/>
    <cellStyle name="Normal 3 6 4 3 2 3 2" xfId="6608"/>
    <cellStyle name="Normal 3 6 4 3 2 4" xfId="6609"/>
    <cellStyle name="Normal 3 6 4 3 3" xfId="6610"/>
    <cellStyle name="Normal 3 6 4 3 3 2" xfId="6611"/>
    <cellStyle name="Normal 3 6 4 3 3 2 2" xfId="6612"/>
    <cellStyle name="Normal 3 6 4 3 3 3" xfId="6613"/>
    <cellStyle name="Normal 3 6 4 3 4" xfId="6614"/>
    <cellStyle name="Normal 3 6 4 3 4 2" xfId="6615"/>
    <cellStyle name="Normal 3 6 4 3 5" xfId="6616"/>
    <cellStyle name="Normal 3 6 4 4" xfId="6617"/>
    <cellStyle name="Normal 3 6 4 4 2" xfId="6618"/>
    <cellStyle name="Normal 3 6 4 4 2 2" xfId="6619"/>
    <cellStyle name="Normal 3 6 4 4 2 2 2" xfId="6620"/>
    <cellStyle name="Normal 3 6 4 4 2 3" xfId="6621"/>
    <cellStyle name="Normal 3 6 4 4 3" xfId="6622"/>
    <cellStyle name="Normal 3 6 4 4 3 2" xfId="6623"/>
    <cellStyle name="Normal 3 6 4 4 4" xfId="6624"/>
    <cellStyle name="Normal 3 6 4 5" xfId="6625"/>
    <cellStyle name="Normal 3 6 4 5 2" xfId="6626"/>
    <cellStyle name="Normal 3 6 4 5 2 2" xfId="6627"/>
    <cellStyle name="Normal 3 6 4 5 3" xfId="6628"/>
    <cellStyle name="Normal 3 6 4 6" xfId="6629"/>
    <cellStyle name="Normal 3 6 4 6 2" xfId="6630"/>
    <cellStyle name="Normal 3 6 4 6 2 2" xfId="6631"/>
    <cellStyle name="Normal 3 6 4 6 3" xfId="6632"/>
    <cellStyle name="Normal 3 6 4 7" xfId="6633"/>
    <cellStyle name="Normal 3 6 4 7 2" xfId="6634"/>
    <cellStyle name="Normal 3 6 4 8" xfId="6635"/>
    <cellStyle name="Normal 3 6 5" xfId="6636"/>
    <cellStyle name="Normal 3 6 5 2" xfId="6637"/>
    <cellStyle name="Normal 3 6 5 2 2" xfId="6638"/>
    <cellStyle name="Normal 3 6 5 2 2 2" xfId="6639"/>
    <cellStyle name="Normal 3 6 5 2 2 2 2" xfId="6640"/>
    <cellStyle name="Normal 3 6 5 2 2 3" xfId="6641"/>
    <cellStyle name="Normal 3 6 5 2 3" xfId="6642"/>
    <cellStyle name="Normal 3 6 5 2 3 2" xfId="6643"/>
    <cellStyle name="Normal 3 6 5 2 4" xfId="6644"/>
    <cellStyle name="Normal 3 6 5 3" xfId="6645"/>
    <cellStyle name="Normal 3 6 5 3 2" xfId="6646"/>
    <cellStyle name="Normal 3 6 5 3 2 2" xfId="6647"/>
    <cellStyle name="Normal 3 6 5 3 2 2 2" xfId="6648"/>
    <cellStyle name="Normal 3 6 5 3 2 3" xfId="6649"/>
    <cellStyle name="Normal 3 6 5 3 3" xfId="6650"/>
    <cellStyle name="Normal 3 6 5 3 3 2" xfId="6651"/>
    <cellStyle name="Normal 3 6 5 3 4" xfId="6652"/>
    <cellStyle name="Normal 3 6 5 4" xfId="6653"/>
    <cellStyle name="Normal 3 6 5 4 2" xfId="6654"/>
    <cellStyle name="Normal 3 6 5 4 2 2" xfId="6655"/>
    <cellStyle name="Normal 3 6 5 4 3" xfId="6656"/>
    <cellStyle name="Normal 3 6 5 5" xfId="6657"/>
    <cellStyle name="Normal 3 6 5 5 2" xfId="6658"/>
    <cellStyle name="Normal 3 6 5 6" xfId="6659"/>
    <cellStyle name="Normal 3 6 6" xfId="6660"/>
    <cellStyle name="Normal 3 6 6 2" xfId="6661"/>
    <cellStyle name="Normal 3 6 6 2 2" xfId="6662"/>
    <cellStyle name="Normal 3 6 6 2 2 2" xfId="6663"/>
    <cellStyle name="Normal 3 6 6 2 2 2 2" xfId="6664"/>
    <cellStyle name="Normal 3 6 6 2 2 3" xfId="6665"/>
    <cellStyle name="Normal 3 6 6 2 3" xfId="6666"/>
    <cellStyle name="Normal 3 6 6 2 3 2" xfId="6667"/>
    <cellStyle name="Normal 3 6 6 2 4" xfId="6668"/>
    <cellStyle name="Normal 3 6 6 3" xfId="6669"/>
    <cellStyle name="Normal 3 6 6 3 2" xfId="6670"/>
    <cellStyle name="Normal 3 6 6 3 2 2" xfId="6671"/>
    <cellStyle name="Normal 3 6 6 3 3" xfId="6672"/>
    <cellStyle name="Normal 3 6 6 4" xfId="6673"/>
    <cellStyle name="Normal 3 6 6 4 2" xfId="6674"/>
    <cellStyle name="Normal 3 6 6 5" xfId="6675"/>
    <cellStyle name="Normal 3 6 7" xfId="6676"/>
    <cellStyle name="Normal 3 6 7 2" xfId="6677"/>
    <cellStyle name="Normal 3 6 7 2 2" xfId="6678"/>
    <cellStyle name="Normal 3 6 7 2 2 2" xfId="6679"/>
    <cellStyle name="Normal 3 6 7 2 3" xfId="6680"/>
    <cellStyle name="Normal 3 6 7 3" xfId="6681"/>
    <cellStyle name="Normal 3 6 7 3 2" xfId="6682"/>
    <cellStyle name="Normal 3 6 7 4" xfId="6683"/>
    <cellStyle name="Normal 3 6 8" xfId="6684"/>
    <cellStyle name="Normal 3 6 8 2" xfId="6685"/>
    <cellStyle name="Normal 3 6 8 2 2" xfId="6686"/>
    <cellStyle name="Normal 3 6 8 3" xfId="6687"/>
    <cellStyle name="Normal 3 6 9" xfId="6688"/>
    <cellStyle name="Normal 3 6 9 2" xfId="6689"/>
    <cellStyle name="Normal 3 6 9 2 2" xfId="6690"/>
    <cellStyle name="Normal 3 6 9 3" xfId="6691"/>
    <cellStyle name="Normal 3 7" xfId="6692"/>
    <cellStyle name="Normal 3 7 2" xfId="6693"/>
    <cellStyle name="Normal 3 7 2 2" xfId="6694"/>
    <cellStyle name="Normal 3 7 2 2 2" xfId="6695"/>
    <cellStyle name="Normal 3 7 2 2 2 2" xfId="6696"/>
    <cellStyle name="Normal 3 7 2 2 2 2 2" xfId="6697"/>
    <cellStyle name="Normal 3 7 2 2 2 2 2 2" xfId="6698"/>
    <cellStyle name="Normal 3 7 2 2 2 2 3" xfId="6699"/>
    <cellStyle name="Normal 3 7 2 2 2 3" xfId="6700"/>
    <cellStyle name="Normal 3 7 2 2 2 3 2" xfId="6701"/>
    <cellStyle name="Normal 3 7 2 2 2 4" xfId="6702"/>
    <cellStyle name="Normal 3 7 2 2 3" xfId="6703"/>
    <cellStyle name="Normal 3 7 2 2 3 2" xfId="6704"/>
    <cellStyle name="Normal 3 7 2 2 3 2 2" xfId="6705"/>
    <cellStyle name="Normal 3 7 2 2 3 2 2 2" xfId="6706"/>
    <cellStyle name="Normal 3 7 2 2 3 2 3" xfId="6707"/>
    <cellStyle name="Normal 3 7 2 2 3 3" xfId="6708"/>
    <cellStyle name="Normal 3 7 2 2 3 3 2" xfId="6709"/>
    <cellStyle name="Normal 3 7 2 2 3 4" xfId="6710"/>
    <cellStyle name="Normal 3 7 2 2 4" xfId="6711"/>
    <cellStyle name="Normal 3 7 2 2 4 2" xfId="6712"/>
    <cellStyle name="Normal 3 7 2 2 4 2 2" xfId="6713"/>
    <cellStyle name="Normal 3 7 2 2 4 3" xfId="6714"/>
    <cellStyle name="Normal 3 7 2 2 5" xfId="6715"/>
    <cellStyle name="Normal 3 7 2 2 5 2" xfId="6716"/>
    <cellStyle name="Normal 3 7 2 2 6" xfId="6717"/>
    <cellStyle name="Normal 3 7 2 3" xfId="6718"/>
    <cellStyle name="Normal 3 7 2 3 2" xfId="6719"/>
    <cellStyle name="Normal 3 7 2 3 2 2" xfId="6720"/>
    <cellStyle name="Normal 3 7 2 3 2 2 2" xfId="6721"/>
    <cellStyle name="Normal 3 7 2 3 2 2 2 2" xfId="6722"/>
    <cellStyle name="Normal 3 7 2 3 2 2 3" xfId="6723"/>
    <cellStyle name="Normal 3 7 2 3 2 3" xfId="6724"/>
    <cellStyle name="Normal 3 7 2 3 2 3 2" xfId="6725"/>
    <cellStyle name="Normal 3 7 2 3 2 4" xfId="6726"/>
    <cellStyle name="Normal 3 7 2 3 3" xfId="6727"/>
    <cellStyle name="Normal 3 7 2 3 3 2" xfId="6728"/>
    <cellStyle name="Normal 3 7 2 3 3 2 2" xfId="6729"/>
    <cellStyle name="Normal 3 7 2 3 3 3" xfId="6730"/>
    <cellStyle name="Normal 3 7 2 3 4" xfId="6731"/>
    <cellStyle name="Normal 3 7 2 3 4 2" xfId="6732"/>
    <cellStyle name="Normal 3 7 2 3 5" xfId="6733"/>
    <cellStyle name="Normal 3 7 2 4" xfId="6734"/>
    <cellStyle name="Normal 3 7 2 4 2" xfId="6735"/>
    <cellStyle name="Normal 3 7 2 4 2 2" xfId="6736"/>
    <cellStyle name="Normal 3 7 2 4 2 2 2" xfId="6737"/>
    <cellStyle name="Normal 3 7 2 4 2 3" xfId="6738"/>
    <cellStyle name="Normal 3 7 2 4 3" xfId="6739"/>
    <cellStyle name="Normal 3 7 2 4 3 2" xfId="6740"/>
    <cellStyle name="Normal 3 7 2 4 4" xfId="6741"/>
    <cellStyle name="Normal 3 7 2 5" xfId="6742"/>
    <cellStyle name="Normal 3 7 2 5 2" xfId="6743"/>
    <cellStyle name="Normal 3 7 2 5 2 2" xfId="6744"/>
    <cellStyle name="Normal 3 7 2 5 3" xfId="6745"/>
    <cellStyle name="Normal 3 7 2 6" xfId="6746"/>
    <cellStyle name="Normal 3 7 2 6 2" xfId="6747"/>
    <cellStyle name="Normal 3 7 2 6 2 2" xfId="6748"/>
    <cellStyle name="Normal 3 7 2 6 3" xfId="6749"/>
    <cellStyle name="Normal 3 7 2 7" xfId="6750"/>
    <cellStyle name="Normal 3 7 2 7 2" xfId="6751"/>
    <cellStyle name="Normal 3 7 2 8" xfId="6752"/>
    <cellStyle name="Normal 3 7 3" xfId="6753"/>
    <cellStyle name="Normal 3 7 3 2" xfId="6754"/>
    <cellStyle name="Normal 3 7 3 2 2" xfId="6755"/>
    <cellStyle name="Normal 3 7 3 2 2 2" xfId="6756"/>
    <cellStyle name="Normal 3 7 3 2 2 2 2" xfId="6757"/>
    <cellStyle name="Normal 3 7 3 2 2 3" xfId="6758"/>
    <cellStyle name="Normal 3 7 3 2 3" xfId="6759"/>
    <cellStyle name="Normal 3 7 3 2 3 2" xfId="6760"/>
    <cellStyle name="Normal 3 7 3 2 4" xfId="6761"/>
    <cellStyle name="Normal 3 7 3 3" xfId="6762"/>
    <cellStyle name="Normal 3 7 3 3 2" xfId="6763"/>
    <cellStyle name="Normal 3 7 3 3 2 2" xfId="6764"/>
    <cellStyle name="Normal 3 7 3 3 2 2 2" xfId="6765"/>
    <cellStyle name="Normal 3 7 3 3 2 3" xfId="6766"/>
    <cellStyle name="Normal 3 7 3 3 3" xfId="6767"/>
    <cellStyle name="Normal 3 7 3 3 3 2" xfId="6768"/>
    <cellStyle name="Normal 3 7 3 3 4" xfId="6769"/>
    <cellStyle name="Normal 3 7 3 4" xfId="6770"/>
    <cellStyle name="Normal 3 7 3 4 2" xfId="6771"/>
    <cellStyle name="Normal 3 7 3 4 2 2" xfId="6772"/>
    <cellStyle name="Normal 3 7 3 4 3" xfId="6773"/>
    <cellStyle name="Normal 3 7 3 5" xfId="6774"/>
    <cellStyle name="Normal 3 7 3 5 2" xfId="6775"/>
    <cellStyle name="Normal 3 7 3 6" xfId="6776"/>
    <cellStyle name="Normal 3 7 4" xfId="6777"/>
    <cellStyle name="Normal 3 7 4 2" xfId="6778"/>
    <cellStyle name="Normal 3 7 4 2 2" xfId="6779"/>
    <cellStyle name="Normal 3 7 4 2 2 2" xfId="6780"/>
    <cellStyle name="Normal 3 7 4 2 2 2 2" xfId="6781"/>
    <cellStyle name="Normal 3 7 4 2 2 3" xfId="6782"/>
    <cellStyle name="Normal 3 7 4 2 3" xfId="6783"/>
    <cellStyle name="Normal 3 7 4 2 3 2" xfId="6784"/>
    <cellStyle name="Normal 3 7 4 2 4" xfId="6785"/>
    <cellStyle name="Normal 3 7 4 3" xfId="6786"/>
    <cellStyle name="Normal 3 7 4 3 2" xfId="6787"/>
    <cellStyle name="Normal 3 7 4 3 2 2" xfId="6788"/>
    <cellStyle name="Normal 3 7 4 3 3" xfId="6789"/>
    <cellStyle name="Normal 3 7 4 4" xfId="6790"/>
    <cellStyle name="Normal 3 7 4 4 2" xfId="6791"/>
    <cellStyle name="Normal 3 7 4 5" xfId="6792"/>
    <cellStyle name="Normal 3 7 5" xfId="6793"/>
    <cellStyle name="Normal 3 7 5 2" xfId="6794"/>
    <cellStyle name="Normal 3 7 5 2 2" xfId="6795"/>
    <cellStyle name="Normal 3 7 5 2 2 2" xfId="6796"/>
    <cellStyle name="Normal 3 7 5 2 3" xfId="6797"/>
    <cellStyle name="Normal 3 7 5 3" xfId="6798"/>
    <cellStyle name="Normal 3 7 5 3 2" xfId="6799"/>
    <cellStyle name="Normal 3 7 5 4" xfId="6800"/>
    <cellStyle name="Normal 3 7 6" xfId="6801"/>
    <cellStyle name="Normal 3 7 6 2" xfId="6802"/>
    <cellStyle name="Normal 3 7 6 2 2" xfId="6803"/>
    <cellStyle name="Normal 3 7 6 3" xfId="6804"/>
    <cellStyle name="Normal 3 7 7" xfId="6805"/>
    <cellStyle name="Normal 3 7 7 2" xfId="6806"/>
    <cellStyle name="Normal 3 7 7 2 2" xfId="6807"/>
    <cellStyle name="Normal 3 7 7 3" xfId="6808"/>
    <cellStyle name="Normal 3 7 8" xfId="6809"/>
    <cellStyle name="Normal 3 7 8 2" xfId="6810"/>
    <cellStyle name="Normal 3 7 9" xfId="6811"/>
    <cellStyle name="Normal 3 8" xfId="6812"/>
    <cellStyle name="Normal 3 8 2" xfId="6813"/>
    <cellStyle name="Normal 3 8 2 2" xfId="6814"/>
    <cellStyle name="Normal 3 8 2 2 2" xfId="6815"/>
    <cellStyle name="Normal 3 8 2 2 2 2" xfId="6816"/>
    <cellStyle name="Normal 3 8 2 2 2 2 2" xfId="6817"/>
    <cellStyle name="Normal 3 8 2 2 2 2 2 2" xfId="6818"/>
    <cellStyle name="Normal 3 8 2 2 2 2 3" xfId="6819"/>
    <cellStyle name="Normal 3 8 2 2 2 3" xfId="6820"/>
    <cellStyle name="Normal 3 8 2 2 2 3 2" xfId="6821"/>
    <cellStyle name="Normal 3 8 2 2 2 4" xfId="6822"/>
    <cellStyle name="Normal 3 8 2 2 3" xfId="6823"/>
    <cellStyle name="Normal 3 8 2 2 3 2" xfId="6824"/>
    <cellStyle name="Normal 3 8 2 2 3 2 2" xfId="6825"/>
    <cellStyle name="Normal 3 8 2 2 3 2 2 2" xfId="6826"/>
    <cellStyle name="Normal 3 8 2 2 3 2 3" xfId="6827"/>
    <cellStyle name="Normal 3 8 2 2 3 3" xfId="6828"/>
    <cellStyle name="Normal 3 8 2 2 3 3 2" xfId="6829"/>
    <cellStyle name="Normal 3 8 2 2 3 4" xfId="6830"/>
    <cellStyle name="Normal 3 8 2 2 4" xfId="6831"/>
    <cellStyle name="Normal 3 8 2 2 4 2" xfId="6832"/>
    <cellStyle name="Normal 3 8 2 2 4 2 2" xfId="6833"/>
    <cellStyle name="Normal 3 8 2 2 4 3" xfId="6834"/>
    <cellStyle name="Normal 3 8 2 2 5" xfId="6835"/>
    <cellStyle name="Normal 3 8 2 2 5 2" xfId="6836"/>
    <cellStyle name="Normal 3 8 2 2 6" xfId="6837"/>
    <cellStyle name="Normal 3 8 2 3" xfId="6838"/>
    <cellStyle name="Normal 3 8 2 3 2" xfId="6839"/>
    <cellStyle name="Normal 3 8 2 3 2 2" xfId="6840"/>
    <cellStyle name="Normal 3 8 2 3 2 2 2" xfId="6841"/>
    <cellStyle name="Normal 3 8 2 3 2 2 2 2" xfId="6842"/>
    <cellStyle name="Normal 3 8 2 3 2 2 3" xfId="6843"/>
    <cellStyle name="Normal 3 8 2 3 2 3" xfId="6844"/>
    <cellStyle name="Normal 3 8 2 3 2 3 2" xfId="6845"/>
    <cellStyle name="Normal 3 8 2 3 2 4" xfId="6846"/>
    <cellStyle name="Normal 3 8 2 3 3" xfId="6847"/>
    <cellStyle name="Normal 3 8 2 3 3 2" xfId="6848"/>
    <cellStyle name="Normal 3 8 2 3 3 2 2" xfId="6849"/>
    <cellStyle name="Normal 3 8 2 3 3 3" xfId="6850"/>
    <cellStyle name="Normal 3 8 2 3 4" xfId="6851"/>
    <cellStyle name="Normal 3 8 2 3 4 2" xfId="6852"/>
    <cellStyle name="Normal 3 8 2 3 5" xfId="6853"/>
    <cellStyle name="Normal 3 8 2 4" xfId="6854"/>
    <cellStyle name="Normal 3 8 2 4 2" xfId="6855"/>
    <cellStyle name="Normal 3 8 2 4 2 2" xfId="6856"/>
    <cellStyle name="Normal 3 8 2 4 2 2 2" xfId="6857"/>
    <cellStyle name="Normal 3 8 2 4 2 3" xfId="6858"/>
    <cellStyle name="Normal 3 8 2 4 3" xfId="6859"/>
    <cellStyle name="Normal 3 8 2 4 3 2" xfId="6860"/>
    <cellStyle name="Normal 3 8 2 4 4" xfId="6861"/>
    <cellStyle name="Normal 3 8 2 5" xfId="6862"/>
    <cellStyle name="Normal 3 8 2 5 2" xfId="6863"/>
    <cellStyle name="Normal 3 8 2 5 2 2" xfId="6864"/>
    <cellStyle name="Normal 3 8 2 5 3" xfId="6865"/>
    <cellStyle name="Normal 3 8 2 6" xfId="6866"/>
    <cellStyle name="Normal 3 8 2 6 2" xfId="6867"/>
    <cellStyle name="Normal 3 8 2 6 2 2" xfId="6868"/>
    <cellStyle name="Normal 3 8 2 6 3" xfId="6869"/>
    <cellStyle name="Normal 3 8 2 7" xfId="6870"/>
    <cellStyle name="Normal 3 8 2 7 2" xfId="6871"/>
    <cellStyle name="Normal 3 8 2 8" xfId="6872"/>
    <cellStyle name="Normal 3 8 3" xfId="6873"/>
    <cellStyle name="Normal 3 8 3 2" xfId="6874"/>
    <cellStyle name="Normal 3 8 3 2 2" xfId="6875"/>
    <cellStyle name="Normal 3 8 3 2 2 2" xfId="6876"/>
    <cellStyle name="Normal 3 8 3 2 2 2 2" xfId="6877"/>
    <cellStyle name="Normal 3 8 3 2 2 3" xfId="6878"/>
    <cellStyle name="Normal 3 8 3 2 3" xfId="6879"/>
    <cellStyle name="Normal 3 8 3 2 3 2" xfId="6880"/>
    <cellStyle name="Normal 3 8 3 2 4" xfId="6881"/>
    <cellStyle name="Normal 3 8 3 3" xfId="6882"/>
    <cellStyle name="Normal 3 8 3 3 2" xfId="6883"/>
    <cellStyle name="Normal 3 8 3 3 2 2" xfId="6884"/>
    <cellStyle name="Normal 3 8 3 3 2 2 2" xfId="6885"/>
    <cellStyle name="Normal 3 8 3 3 2 3" xfId="6886"/>
    <cellStyle name="Normal 3 8 3 3 3" xfId="6887"/>
    <cellStyle name="Normal 3 8 3 3 3 2" xfId="6888"/>
    <cellStyle name="Normal 3 8 3 3 4" xfId="6889"/>
    <cellStyle name="Normal 3 8 3 4" xfId="6890"/>
    <cellStyle name="Normal 3 8 3 4 2" xfId="6891"/>
    <cellStyle name="Normal 3 8 3 4 2 2" xfId="6892"/>
    <cellStyle name="Normal 3 8 3 4 3" xfId="6893"/>
    <cellStyle name="Normal 3 8 3 5" xfId="6894"/>
    <cellStyle name="Normal 3 8 3 5 2" xfId="6895"/>
    <cellStyle name="Normal 3 8 3 6" xfId="6896"/>
    <cellStyle name="Normal 3 8 4" xfId="6897"/>
    <cellStyle name="Normal 3 8 4 2" xfId="6898"/>
    <cellStyle name="Normal 3 8 4 2 2" xfId="6899"/>
    <cellStyle name="Normal 3 8 4 2 2 2" xfId="6900"/>
    <cellStyle name="Normal 3 8 4 2 2 2 2" xfId="6901"/>
    <cellStyle name="Normal 3 8 4 2 2 3" xfId="6902"/>
    <cellStyle name="Normal 3 8 4 2 3" xfId="6903"/>
    <cellStyle name="Normal 3 8 4 2 3 2" xfId="6904"/>
    <cellStyle name="Normal 3 8 4 2 4" xfId="6905"/>
    <cellStyle name="Normal 3 8 4 3" xfId="6906"/>
    <cellStyle name="Normal 3 8 4 3 2" xfId="6907"/>
    <cellStyle name="Normal 3 8 4 3 2 2" xfId="6908"/>
    <cellStyle name="Normal 3 8 4 3 3" xfId="6909"/>
    <cellStyle name="Normal 3 8 4 4" xfId="6910"/>
    <cellStyle name="Normal 3 8 4 4 2" xfId="6911"/>
    <cellStyle name="Normal 3 8 4 5" xfId="6912"/>
    <cellStyle name="Normal 3 8 5" xfId="6913"/>
    <cellStyle name="Normal 3 8 5 2" xfId="6914"/>
    <cellStyle name="Normal 3 8 5 2 2" xfId="6915"/>
    <cellStyle name="Normal 3 8 5 2 2 2" xfId="6916"/>
    <cellStyle name="Normal 3 8 5 2 3" xfId="6917"/>
    <cellStyle name="Normal 3 8 5 3" xfId="6918"/>
    <cellStyle name="Normal 3 8 5 3 2" xfId="6919"/>
    <cellStyle name="Normal 3 8 5 4" xfId="6920"/>
    <cellStyle name="Normal 3 8 6" xfId="6921"/>
    <cellStyle name="Normal 3 8 6 2" xfId="6922"/>
    <cellStyle name="Normal 3 8 6 2 2" xfId="6923"/>
    <cellStyle name="Normal 3 8 6 3" xfId="6924"/>
    <cellStyle name="Normal 3 8 7" xfId="6925"/>
    <cellStyle name="Normal 3 8 7 2" xfId="6926"/>
    <cellStyle name="Normal 3 8 7 2 2" xfId="6927"/>
    <cellStyle name="Normal 3 8 7 3" xfId="6928"/>
    <cellStyle name="Normal 3 8 8" xfId="6929"/>
    <cellStyle name="Normal 3 8 8 2" xfId="6930"/>
    <cellStyle name="Normal 3 8 9" xfId="6931"/>
    <cellStyle name="Normal 3 9" xfId="6932"/>
    <cellStyle name="Normal 4" xfId="6933"/>
    <cellStyle name="Normal 4 2" xfId="6934"/>
    <cellStyle name="Normal 5" xfId="6935"/>
    <cellStyle name="Normal 5 10" xfId="6936"/>
    <cellStyle name="Normal 5 10 2" xfId="6937"/>
    <cellStyle name="Normal 5 10 2 2" xfId="6938"/>
    <cellStyle name="Normal 5 10 2 2 2" xfId="6939"/>
    <cellStyle name="Normal 5 10 2 3" xfId="6940"/>
    <cellStyle name="Normal 5 10 3" xfId="6941"/>
    <cellStyle name="Normal 5 10 3 2" xfId="6942"/>
    <cellStyle name="Normal 5 10 4" xfId="6943"/>
    <cellStyle name="Normal 5 11" xfId="6944"/>
    <cellStyle name="Normal 5 11 2" xfId="6945"/>
    <cellStyle name="Normal 5 11 2 2" xfId="6946"/>
    <cellStyle name="Normal 5 11 3" xfId="6947"/>
    <cellStyle name="Normal 5 12" xfId="6948"/>
    <cellStyle name="Normal 5 12 2" xfId="6949"/>
    <cellStyle name="Normal 5 12 2 2" xfId="6950"/>
    <cellStyle name="Normal 5 12 3" xfId="6951"/>
    <cellStyle name="Normal 5 13" xfId="6952"/>
    <cellStyle name="Normal 5 13 2" xfId="6953"/>
    <cellStyle name="Normal 5 14" xfId="6954"/>
    <cellStyle name="Normal 5 2" xfId="6955"/>
    <cellStyle name="Normal 5 2 10" xfId="6956"/>
    <cellStyle name="Normal 5 2 10 2" xfId="6957"/>
    <cellStyle name="Normal 5 2 10 2 2" xfId="6958"/>
    <cellStyle name="Normal 5 2 10 3" xfId="6959"/>
    <cellStyle name="Normal 5 2 11" xfId="6960"/>
    <cellStyle name="Normal 5 2 11 2" xfId="6961"/>
    <cellStyle name="Normal 5 2 11 2 2" xfId="6962"/>
    <cellStyle name="Normal 5 2 11 3" xfId="6963"/>
    <cellStyle name="Normal 5 2 12" xfId="6964"/>
    <cellStyle name="Normal 5 2 12 2" xfId="6965"/>
    <cellStyle name="Normal 5 2 13" xfId="6966"/>
    <cellStyle name="Normal 5 2 2" xfId="6967"/>
    <cellStyle name="Normal 5 2 2 10" xfId="6968"/>
    <cellStyle name="Normal 5 2 2 10 2" xfId="6969"/>
    <cellStyle name="Normal 5 2 2 11" xfId="6970"/>
    <cellStyle name="Normal 5 2 2 2" xfId="6971"/>
    <cellStyle name="Normal 5 2 2 2 2" xfId="6972"/>
    <cellStyle name="Normal 5 2 2 2 2 2" xfId="6973"/>
    <cellStyle name="Normal 5 2 2 2 2 2 2" xfId="6974"/>
    <cellStyle name="Normal 5 2 2 2 2 2 2 2" xfId="6975"/>
    <cellStyle name="Normal 5 2 2 2 2 2 2 2 2" xfId="6976"/>
    <cellStyle name="Normal 5 2 2 2 2 2 2 2 2 2" xfId="6977"/>
    <cellStyle name="Normal 5 2 2 2 2 2 2 2 3" xfId="6978"/>
    <cellStyle name="Normal 5 2 2 2 2 2 2 3" xfId="6979"/>
    <cellStyle name="Normal 5 2 2 2 2 2 2 3 2" xfId="6980"/>
    <cellStyle name="Normal 5 2 2 2 2 2 2 4" xfId="6981"/>
    <cellStyle name="Normal 5 2 2 2 2 2 3" xfId="6982"/>
    <cellStyle name="Normal 5 2 2 2 2 2 3 2" xfId="6983"/>
    <cellStyle name="Normal 5 2 2 2 2 2 3 2 2" xfId="6984"/>
    <cellStyle name="Normal 5 2 2 2 2 2 3 2 2 2" xfId="6985"/>
    <cellStyle name="Normal 5 2 2 2 2 2 3 2 3" xfId="6986"/>
    <cellStyle name="Normal 5 2 2 2 2 2 3 3" xfId="6987"/>
    <cellStyle name="Normal 5 2 2 2 2 2 3 3 2" xfId="6988"/>
    <cellStyle name="Normal 5 2 2 2 2 2 3 4" xfId="6989"/>
    <cellStyle name="Normal 5 2 2 2 2 2 4" xfId="6990"/>
    <cellStyle name="Normal 5 2 2 2 2 2 4 2" xfId="6991"/>
    <cellStyle name="Normal 5 2 2 2 2 2 4 2 2" xfId="6992"/>
    <cellStyle name="Normal 5 2 2 2 2 2 4 3" xfId="6993"/>
    <cellStyle name="Normal 5 2 2 2 2 2 5" xfId="6994"/>
    <cellStyle name="Normal 5 2 2 2 2 2 5 2" xfId="6995"/>
    <cellStyle name="Normal 5 2 2 2 2 2 6" xfId="6996"/>
    <cellStyle name="Normal 5 2 2 2 2 3" xfId="6997"/>
    <cellStyle name="Normal 5 2 2 2 2 3 2" xfId="6998"/>
    <cellStyle name="Normal 5 2 2 2 2 3 2 2" xfId="6999"/>
    <cellStyle name="Normal 5 2 2 2 2 3 2 2 2" xfId="7000"/>
    <cellStyle name="Normal 5 2 2 2 2 3 2 2 2 2" xfId="7001"/>
    <cellStyle name="Normal 5 2 2 2 2 3 2 2 3" xfId="7002"/>
    <cellStyle name="Normal 5 2 2 2 2 3 2 3" xfId="7003"/>
    <cellStyle name="Normal 5 2 2 2 2 3 2 3 2" xfId="7004"/>
    <cellStyle name="Normal 5 2 2 2 2 3 2 4" xfId="7005"/>
    <cellStyle name="Normal 5 2 2 2 2 3 3" xfId="7006"/>
    <cellStyle name="Normal 5 2 2 2 2 3 3 2" xfId="7007"/>
    <cellStyle name="Normal 5 2 2 2 2 3 3 2 2" xfId="7008"/>
    <cellStyle name="Normal 5 2 2 2 2 3 3 3" xfId="7009"/>
    <cellStyle name="Normal 5 2 2 2 2 3 4" xfId="7010"/>
    <cellStyle name="Normal 5 2 2 2 2 3 4 2" xfId="7011"/>
    <cellStyle name="Normal 5 2 2 2 2 3 5" xfId="7012"/>
    <cellStyle name="Normal 5 2 2 2 2 4" xfId="7013"/>
    <cellStyle name="Normal 5 2 2 2 2 4 2" xfId="7014"/>
    <cellStyle name="Normal 5 2 2 2 2 4 2 2" xfId="7015"/>
    <cellStyle name="Normal 5 2 2 2 2 4 2 2 2" xfId="7016"/>
    <cellStyle name="Normal 5 2 2 2 2 4 2 3" xfId="7017"/>
    <cellStyle name="Normal 5 2 2 2 2 4 3" xfId="7018"/>
    <cellStyle name="Normal 5 2 2 2 2 4 3 2" xfId="7019"/>
    <cellStyle name="Normal 5 2 2 2 2 4 4" xfId="7020"/>
    <cellStyle name="Normal 5 2 2 2 2 5" xfId="7021"/>
    <cellStyle name="Normal 5 2 2 2 2 5 2" xfId="7022"/>
    <cellStyle name="Normal 5 2 2 2 2 5 2 2" xfId="7023"/>
    <cellStyle name="Normal 5 2 2 2 2 5 3" xfId="7024"/>
    <cellStyle name="Normal 5 2 2 2 2 6" xfId="7025"/>
    <cellStyle name="Normal 5 2 2 2 2 6 2" xfId="7026"/>
    <cellStyle name="Normal 5 2 2 2 2 6 2 2" xfId="7027"/>
    <cellStyle name="Normal 5 2 2 2 2 6 3" xfId="7028"/>
    <cellStyle name="Normal 5 2 2 2 2 7" xfId="7029"/>
    <cellStyle name="Normal 5 2 2 2 2 7 2" xfId="7030"/>
    <cellStyle name="Normal 5 2 2 2 2 8" xfId="7031"/>
    <cellStyle name="Normal 5 2 2 2 3" xfId="7032"/>
    <cellStyle name="Normal 5 2 2 2 3 2" xfId="7033"/>
    <cellStyle name="Normal 5 2 2 2 3 2 2" xfId="7034"/>
    <cellStyle name="Normal 5 2 2 2 3 2 2 2" xfId="7035"/>
    <cellStyle name="Normal 5 2 2 2 3 2 2 2 2" xfId="7036"/>
    <cellStyle name="Normal 5 2 2 2 3 2 2 3" xfId="7037"/>
    <cellStyle name="Normal 5 2 2 2 3 2 3" xfId="7038"/>
    <cellStyle name="Normal 5 2 2 2 3 2 3 2" xfId="7039"/>
    <cellStyle name="Normal 5 2 2 2 3 2 4" xfId="7040"/>
    <cellStyle name="Normal 5 2 2 2 3 3" xfId="7041"/>
    <cellStyle name="Normal 5 2 2 2 3 3 2" xfId="7042"/>
    <cellStyle name="Normal 5 2 2 2 3 3 2 2" xfId="7043"/>
    <cellStyle name="Normal 5 2 2 2 3 3 2 2 2" xfId="7044"/>
    <cellStyle name="Normal 5 2 2 2 3 3 2 3" xfId="7045"/>
    <cellStyle name="Normal 5 2 2 2 3 3 3" xfId="7046"/>
    <cellStyle name="Normal 5 2 2 2 3 3 3 2" xfId="7047"/>
    <cellStyle name="Normal 5 2 2 2 3 3 4" xfId="7048"/>
    <cellStyle name="Normal 5 2 2 2 3 4" xfId="7049"/>
    <cellStyle name="Normal 5 2 2 2 3 4 2" xfId="7050"/>
    <cellStyle name="Normal 5 2 2 2 3 4 2 2" xfId="7051"/>
    <cellStyle name="Normal 5 2 2 2 3 4 3" xfId="7052"/>
    <cellStyle name="Normal 5 2 2 2 3 5" xfId="7053"/>
    <cellStyle name="Normal 5 2 2 2 3 5 2" xfId="7054"/>
    <cellStyle name="Normal 5 2 2 2 3 6" xfId="7055"/>
    <cellStyle name="Normal 5 2 2 2 4" xfId="7056"/>
    <cellStyle name="Normal 5 2 2 2 4 2" xfId="7057"/>
    <cellStyle name="Normal 5 2 2 2 4 2 2" xfId="7058"/>
    <cellStyle name="Normal 5 2 2 2 4 2 2 2" xfId="7059"/>
    <cellStyle name="Normal 5 2 2 2 4 2 2 2 2" xfId="7060"/>
    <cellStyle name="Normal 5 2 2 2 4 2 2 3" xfId="7061"/>
    <cellStyle name="Normal 5 2 2 2 4 2 3" xfId="7062"/>
    <cellStyle name="Normal 5 2 2 2 4 2 3 2" xfId="7063"/>
    <cellStyle name="Normal 5 2 2 2 4 2 4" xfId="7064"/>
    <cellStyle name="Normal 5 2 2 2 4 3" xfId="7065"/>
    <cellStyle name="Normal 5 2 2 2 4 3 2" xfId="7066"/>
    <cellStyle name="Normal 5 2 2 2 4 3 2 2" xfId="7067"/>
    <cellStyle name="Normal 5 2 2 2 4 3 3" xfId="7068"/>
    <cellStyle name="Normal 5 2 2 2 4 4" xfId="7069"/>
    <cellStyle name="Normal 5 2 2 2 4 4 2" xfId="7070"/>
    <cellStyle name="Normal 5 2 2 2 4 5" xfId="7071"/>
    <cellStyle name="Normal 5 2 2 2 5" xfId="7072"/>
    <cellStyle name="Normal 5 2 2 2 5 2" xfId="7073"/>
    <cellStyle name="Normal 5 2 2 2 5 2 2" xfId="7074"/>
    <cellStyle name="Normal 5 2 2 2 5 2 2 2" xfId="7075"/>
    <cellStyle name="Normal 5 2 2 2 5 2 3" xfId="7076"/>
    <cellStyle name="Normal 5 2 2 2 5 3" xfId="7077"/>
    <cellStyle name="Normal 5 2 2 2 5 3 2" xfId="7078"/>
    <cellStyle name="Normal 5 2 2 2 5 4" xfId="7079"/>
    <cellStyle name="Normal 5 2 2 2 6" xfId="7080"/>
    <cellStyle name="Normal 5 2 2 2 6 2" xfId="7081"/>
    <cellStyle name="Normal 5 2 2 2 6 2 2" xfId="7082"/>
    <cellStyle name="Normal 5 2 2 2 6 3" xfId="7083"/>
    <cellStyle name="Normal 5 2 2 2 7" xfId="7084"/>
    <cellStyle name="Normal 5 2 2 2 7 2" xfId="7085"/>
    <cellStyle name="Normal 5 2 2 2 7 2 2" xfId="7086"/>
    <cellStyle name="Normal 5 2 2 2 7 3" xfId="7087"/>
    <cellStyle name="Normal 5 2 2 2 8" xfId="7088"/>
    <cellStyle name="Normal 5 2 2 2 8 2" xfId="7089"/>
    <cellStyle name="Normal 5 2 2 2 9" xfId="7090"/>
    <cellStyle name="Normal 5 2 2 3" xfId="7091"/>
    <cellStyle name="Normal 5 2 2 3 2" xfId="7092"/>
    <cellStyle name="Normal 5 2 2 3 2 2" xfId="7093"/>
    <cellStyle name="Normal 5 2 2 3 2 2 2" xfId="7094"/>
    <cellStyle name="Normal 5 2 2 3 2 2 2 2" xfId="7095"/>
    <cellStyle name="Normal 5 2 2 3 2 2 2 2 2" xfId="7096"/>
    <cellStyle name="Normal 5 2 2 3 2 2 2 2 2 2" xfId="7097"/>
    <cellStyle name="Normal 5 2 2 3 2 2 2 2 3" xfId="7098"/>
    <cellStyle name="Normal 5 2 2 3 2 2 2 3" xfId="7099"/>
    <cellStyle name="Normal 5 2 2 3 2 2 2 3 2" xfId="7100"/>
    <cellStyle name="Normal 5 2 2 3 2 2 2 4" xfId="7101"/>
    <cellStyle name="Normal 5 2 2 3 2 2 3" xfId="7102"/>
    <cellStyle name="Normal 5 2 2 3 2 2 3 2" xfId="7103"/>
    <cellStyle name="Normal 5 2 2 3 2 2 3 2 2" xfId="7104"/>
    <cellStyle name="Normal 5 2 2 3 2 2 3 2 2 2" xfId="7105"/>
    <cellStyle name="Normal 5 2 2 3 2 2 3 2 3" xfId="7106"/>
    <cellStyle name="Normal 5 2 2 3 2 2 3 3" xfId="7107"/>
    <cellStyle name="Normal 5 2 2 3 2 2 3 3 2" xfId="7108"/>
    <cellStyle name="Normal 5 2 2 3 2 2 3 4" xfId="7109"/>
    <cellStyle name="Normal 5 2 2 3 2 2 4" xfId="7110"/>
    <cellStyle name="Normal 5 2 2 3 2 2 4 2" xfId="7111"/>
    <cellStyle name="Normal 5 2 2 3 2 2 4 2 2" xfId="7112"/>
    <cellStyle name="Normal 5 2 2 3 2 2 4 3" xfId="7113"/>
    <cellStyle name="Normal 5 2 2 3 2 2 5" xfId="7114"/>
    <cellStyle name="Normal 5 2 2 3 2 2 5 2" xfId="7115"/>
    <cellStyle name="Normal 5 2 2 3 2 2 6" xfId="7116"/>
    <cellStyle name="Normal 5 2 2 3 2 3" xfId="7117"/>
    <cellStyle name="Normal 5 2 2 3 2 3 2" xfId="7118"/>
    <cellStyle name="Normal 5 2 2 3 2 3 2 2" xfId="7119"/>
    <cellStyle name="Normal 5 2 2 3 2 3 2 2 2" xfId="7120"/>
    <cellStyle name="Normal 5 2 2 3 2 3 2 2 2 2" xfId="7121"/>
    <cellStyle name="Normal 5 2 2 3 2 3 2 2 3" xfId="7122"/>
    <cellStyle name="Normal 5 2 2 3 2 3 2 3" xfId="7123"/>
    <cellStyle name="Normal 5 2 2 3 2 3 2 3 2" xfId="7124"/>
    <cellStyle name="Normal 5 2 2 3 2 3 2 4" xfId="7125"/>
    <cellStyle name="Normal 5 2 2 3 2 3 3" xfId="7126"/>
    <cellStyle name="Normal 5 2 2 3 2 3 3 2" xfId="7127"/>
    <cellStyle name="Normal 5 2 2 3 2 3 3 2 2" xfId="7128"/>
    <cellStyle name="Normal 5 2 2 3 2 3 3 3" xfId="7129"/>
    <cellStyle name="Normal 5 2 2 3 2 3 4" xfId="7130"/>
    <cellStyle name="Normal 5 2 2 3 2 3 4 2" xfId="7131"/>
    <cellStyle name="Normal 5 2 2 3 2 3 5" xfId="7132"/>
    <cellStyle name="Normal 5 2 2 3 2 4" xfId="7133"/>
    <cellStyle name="Normal 5 2 2 3 2 4 2" xfId="7134"/>
    <cellStyle name="Normal 5 2 2 3 2 4 2 2" xfId="7135"/>
    <cellStyle name="Normal 5 2 2 3 2 4 2 2 2" xfId="7136"/>
    <cellStyle name="Normal 5 2 2 3 2 4 2 3" xfId="7137"/>
    <cellStyle name="Normal 5 2 2 3 2 4 3" xfId="7138"/>
    <cellStyle name="Normal 5 2 2 3 2 4 3 2" xfId="7139"/>
    <cellStyle name="Normal 5 2 2 3 2 4 4" xfId="7140"/>
    <cellStyle name="Normal 5 2 2 3 2 5" xfId="7141"/>
    <cellStyle name="Normal 5 2 2 3 2 5 2" xfId="7142"/>
    <cellStyle name="Normal 5 2 2 3 2 5 2 2" xfId="7143"/>
    <cellStyle name="Normal 5 2 2 3 2 5 3" xfId="7144"/>
    <cellStyle name="Normal 5 2 2 3 2 6" xfId="7145"/>
    <cellStyle name="Normal 5 2 2 3 2 6 2" xfId="7146"/>
    <cellStyle name="Normal 5 2 2 3 2 6 2 2" xfId="7147"/>
    <cellStyle name="Normal 5 2 2 3 2 6 3" xfId="7148"/>
    <cellStyle name="Normal 5 2 2 3 2 7" xfId="7149"/>
    <cellStyle name="Normal 5 2 2 3 2 7 2" xfId="7150"/>
    <cellStyle name="Normal 5 2 2 3 2 8" xfId="7151"/>
    <cellStyle name="Normal 5 2 2 3 3" xfId="7152"/>
    <cellStyle name="Normal 5 2 2 3 3 2" xfId="7153"/>
    <cellStyle name="Normal 5 2 2 3 3 2 2" xfId="7154"/>
    <cellStyle name="Normal 5 2 2 3 3 2 2 2" xfId="7155"/>
    <cellStyle name="Normal 5 2 2 3 3 2 2 2 2" xfId="7156"/>
    <cellStyle name="Normal 5 2 2 3 3 2 2 3" xfId="7157"/>
    <cellStyle name="Normal 5 2 2 3 3 2 3" xfId="7158"/>
    <cellStyle name="Normal 5 2 2 3 3 2 3 2" xfId="7159"/>
    <cellStyle name="Normal 5 2 2 3 3 2 4" xfId="7160"/>
    <cellStyle name="Normal 5 2 2 3 3 3" xfId="7161"/>
    <cellStyle name="Normal 5 2 2 3 3 3 2" xfId="7162"/>
    <cellStyle name="Normal 5 2 2 3 3 3 2 2" xfId="7163"/>
    <cellStyle name="Normal 5 2 2 3 3 3 2 2 2" xfId="7164"/>
    <cellStyle name="Normal 5 2 2 3 3 3 2 3" xfId="7165"/>
    <cellStyle name="Normal 5 2 2 3 3 3 3" xfId="7166"/>
    <cellStyle name="Normal 5 2 2 3 3 3 3 2" xfId="7167"/>
    <cellStyle name="Normal 5 2 2 3 3 3 4" xfId="7168"/>
    <cellStyle name="Normal 5 2 2 3 3 4" xfId="7169"/>
    <cellStyle name="Normal 5 2 2 3 3 4 2" xfId="7170"/>
    <cellStyle name="Normal 5 2 2 3 3 4 2 2" xfId="7171"/>
    <cellStyle name="Normal 5 2 2 3 3 4 3" xfId="7172"/>
    <cellStyle name="Normal 5 2 2 3 3 5" xfId="7173"/>
    <cellStyle name="Normal 5 2 2 3 3 5 2" xfId="7174"/>
    <cellStyle name="Normal 5 2 2 3 3 6" xfId="7175"/>
    <cellStyle name="Normal 5 2 2 3 4" xfId="7176"/>
    <cellStyle name="Normal 5 2 2 3 4 2" xfId="7177"/>
    <cellStyle name="Normal 5 2 2 3 4 2 2" xfId="7178"/>
    <cellStyle name="Normal 5 2 2 3 4 2 2 2" xfId="7179"/>
    <cellStyle name="Normal 5 2 2 3 4 2 2 2 2" xfId="7180"/>
    <cellStyle name="Normal 5 2 2 3 4 2 2 3" xfId="7181"/>
    <cellStyle name="Normal 5 2 2 3 4 2 3" xfId="7182"/>
    <cellStyle name="Normal 5 2 2 3 4 2 3 2" xfId="7183"/>
    <cellStyle name="Normal 5 2 2 3 4 2 4" xfId="7184"/>
    <cellStyle name="Normal 5 2 2 3 4 3" xfId="7185"/>
    <cellStyle name="Normal 5 2 2 3 4 3 2" xfId="7186"/>
    <cellStyle name="Normal 5 2 2 3 4 3 2 2" xfId="7187"/>
    <cellStyle name="Normal 5 2 2 3 4 3 3" xfId="7188"/>
    <cellStyle name="Normal 5 2 2 3 4 4" xfId="7189"/>
    <cellStyle name="Normal 5 2 2 3 4 4 2" xfId="7190"/>
    <cellStyle name="Normal 5 2 2 3 4 5" xfId="7191"/>
    <cellStyle name="Normal 5 2 2 3 5" xfId="7192"/>
    <cellStyle name="Normal 5 2 2 3 5 2" xfId="7193"/>
    <cellStyle name="Normal 5 2 2 3 5 2 2" xfId="7194"/>
    <cellStyle name="Normal 5 2 2 3 5 2 2 2" xfId="7195"/>
    <cellStyle name="Normal 5 2 2 3 5 2 3" xfId="7196"/>
    <cellStyle name="Normal 5 2 2 3 5 3" xfId="7197"/>
    <cellStyle name="Normal 5 2 2 3 5 3 2" xfId="7198"/>
    <cellStyle name="Normal 5 2 2 3 5 4" xfId="7199"/>
    <cellStyle name="Normal 5 2 2 3 6" xfId="7200"/>
    <cellStyle name="Normal 5 2 2 3 6 2" xfId="7201"/>
    <cellStyle name="Normal 5 2 2 3 6 2 2" xfId="7202"/>
    <cellStyle name="Normal 5 2 2 3 6 3" xfId="7203"/>
    <cellStyle name="Normal 5 2 2 3 7" xfId="7204"/>
    <cellStyle name="Normal 5 2 2 3 7 2" xfId="7205"/>
    <cellStyle name="Normal 5 2 2 3 7 2 2" xfId="7206"/>
    <cellStyle name="Normal 5 2 2 3 7 3" xfId="7207"/>
    <cellStyle name="Normal 5 2 2 3 8" xfId="7208"/>
    <cellStyle name="Normal 5 2 2 3 8 2" xfId="7209"/>
    <cellStyle name="Normal 5 2 2 3 9" xfId="7210"/>
    <cellStyle name="Normal 5 2 2 4" xfId="7211"/>
    <cellStyle name="Normal 5 2 2 4 2" xfId="7212"/>
    <cellStyle name="Normal 5 2 2 4 2 2" xfId="7213"/>
    <cellStyle name="Normal 5 2 2 4 2 2 2" xfId="7214"/>
    <cellStyle name="Normal 5 2 2 4 2 2 2 2" xfId="7215"/>
    <cellStyle name="Normal 5 2 2 4 2 2 2 2 2" xfId="7216"/>
    <cellStyle name="Normal 5 2 2 4 2 2 2 3" xfId="7217"/>
    <cellStyle name="Normal 5 2 2 4 2 2 3" xfId="7218"/>
    <cellStyle name="Normal 5 2 2 4 2 2 3 2" xfId="7219"/>
    <cellStyle name="Normal 5 2 2 4 2 2 4" xfId="7220"/>
    <cellStyle name="Normal 5 2 2 4 2 3" xfId="7221"/>
    <cellStyle name="Normal 5 2 2 4 2 3 2" xfId="7222"/>
    <cellStyle name="Normal 5 2 2 4 2 3 2 2" xfId="7223"/>
    <cellStyle name="Normal 5 2 2 4 2 3 2 2 2" xfId="7224"/>
    <cellStyle name="Normal 5 2 2 4 2 3 2 3" xfId="7225"/>
    <cellStyle name="Normal 5 2 2 4 2 3 3" xfId="7226"/>
    <cellStyle name="Normal 5 2 2 4 2 3 3 2" xfId="7227"/>
    <cellStyle name="Normal 5 2 2 4 2 3 4" xfId="7228"/>
    <cellStyle name="Normal 5 2 2 4 2 4" xfId="7229"/>
    <cellStyle name="Normal 5 2 2 4 2 4 2" xfId="7230"/>
    <cellStyle name="Normal 5 2 2 4 2 4 2 2" xfId="7231"/>
    <cellStyle name="Normal 5 2 2 4 2 4 3" xfId="7232"/>
    <cellStyle name="Normal 5 2 2 4 2 5" xfId="7233"/>
    <cellStyle name="Normal 5 2 2 4 2 5 2" xfId="7234"/>
    <cellStyle name="Normal 5 2 2 4 2 6" xfId="7235"/>
    <cellStyle name="Normal 5 2 2 4 3" xfId="7236"/>
    <cellStyle name="Normal 5 2 2 4 3 2" xfId="7237"/>
    <cellStyle name="Normal 5 2 2 4 3 2 2" xfId="7238"/>
    <cellStyle name="Normal 5 2 2 4 3 2 2 2" xfId="7239"/>
    <cellStyle name="Normal 5 2 2 4 3 2 2 2 2" xfId="7240"/>
    <cellStyle name="Normal 5 2 2 4 3 2 2 3" xfId="7241"/>
    <cellStyle name="Normal 5 2 2 4 3 2 3" xfId="7242"/>
    <cellStyle name="Normal 5 2 2 4 3 2 3 2" xfId="7243"/>
    <cellStyle name="Normal 5 2 2 4 3 2 4" xfId="7244"/>
    <cellStyle name="Normal 5 2 2 4 3 3" xfId="7245"/>
    <cellStyle name="Normal 5 2 2 4 3 3 2" xfId="7246"/>
    <cellStyle name="Normal 5 2 2 4 3 3 2 2" xfId="7247"/>
    <cellStyle name="Normal 5 2 2 4 3 3 3" xfId="7248"/>
    <cellStyle name="Normal 5 2 2 4 3 4" xfId="7249"/>
    <cellStyle name="Normal 5 2 2 4 3 4 2" xfId="7250"/>
    <cellStyle name="Normal 5 2 2 4 3 5" xfId="7251"/>
    <cellStyle name="Normal 5 2 2 4 4" xfId="7252"/>
    <cellStyle name="Normal 5 2 2 4 4 2" xfId="7253"/>
    <cellStyle name="Normal 5 2 2 4 4 2 2" xfId="7254"/>
    <cellStyle name="Normal 5 2 2 4 4 2 2 2" xfId="7255"/>
    <cellStyle name="Normal 5 2 2 4 4 2 3" xfId="7256"/>
    <cellStyle name="Normal 5 2 2 4 4 3" xfId="7257"/>
    <cellStyle name="Normal 5 2 2 4 4 3 2" xfId="7258"/>
    <cellStyle name="Normal 5 2 2 4 4 4" xfId="7259"/>
    <cellStyle name="Normal 5 2 2 4 5" xfId="7260"/>
    <cellStyle name="Normal 5 2 2 4 5 2" xfId="7261"/>
    <cellStyle name="Normal 5 2 2 4 5 2 2" xfId="7262"/>
    <cellStyle name="Normal 5 2 2 4 5 3" xfId="7263"/>
    <cellStyle name="Normal 5 2 2 4 6" xfId="7264"/>
    <cellStyle name="Normal 5 2 2 4 6 2" xfId="7265"/>
    <cellStyle name="Normal 5 2 2 4 6 2 2" xfId="7266"/>
    <cellStyle name="Normal 5 2 2 4 6 3" xfId="7267"/>
    <cellStyle name="Normal 5 2 2 4 7" xfId="7268"/>
    <cellStyle name="Normal 5 2 2 4 7 2" xfId="7269"/>
    <cellStyle name="Normal 5 2 2 4 8" xfId="7270"/>
    <cellStyle name="Normal 5 2 2 5" xfId="7271"/>
    <cellStyle name="Normal 5 2 2 5 2" xfId="7272"/>
    <cellStyle name="Normal 5 2 2 5 2 2" xfId="7273"/>
    <cellStyle name="Normal 5 2 2 5 2 2 2" xfId="7274"/>
    <cellStyle name="Normal 5 2 2 5 2 2 2 2" xfId="7275"/>
    <cellStyle name="Normal 5 2 2 5 2 2 3" xfId="7276"/>
    <cellStyle name="Normal 5 2 2 5 2 3" xfId="7277"/>
    <cellStyle name="Normal 5 2 2 5 2 3 2" xfId="7278"/>
    <cellStyle name="Normal 5 2 2 5 2 4" xfId="7279"/>
    <cellStyle name="Normal 5 2 2 5 3" xfId="7280"/>
    <cellStyle name="Normal 5 2 2 5 3 2" xfId="7281"/>
    <cellStyle name="Normal 5 2 2 5 3 2 2" xfId="7282"/>
    <cellStyle name="Normal 5 2 2 5 3 2 2 2" xfId="7283"/>
    <cellStyle name="Normal 5 2 2 5 3 2 3" xfId="7284"/>
    <cellStyle name="Normal 5 2 2 5 3 3" xfId="7285"/>
    <cellStyle name="Normal 5 2 2 5 3 3 2" xfId="7286"/>
    <cellStyle name="Normal 5 2 2 5 3 4" xfId="7287"/>
    <cellStyle name="Normal 5 2 2 5 4" xfId="7288"/>
    <cellStyle name="Normal 5 2 2 5 4 2" xfId="7289"/>
    <cellStyle name="Normal 5 2 2 5 4 2 2" xfId="7290"/>
    <cellStyle name="Normal 5 2 2 5 4 3" xfId="7291"/>
    <cellStyle name="Normal 5 2 2 5 5" xfId="7292"/>
    <cellStyle name="Normal 5 2 2 5 5 2" xfId="7293"/>
    <cellStyle name="Normal 5 2 2 5 6" xfId="7294"/>
    <cellStyle name="Normal 5 2 2 6" xfId="7295"/>
    <cellStyle name="Normal 5 2 2 6 2" xfId="7296"/>
    <cellStyle name="Normal 5 2 2 6 2 2" xfId="7297"/>
    <cellStyle name="Normal 5 2 2 6 2 2 2" xfId="7298"/>
    <cellStyle name="Normal 5 2 2 6 2 2 2 2" xfId="7299"/>
    <cellStyle name="Normal 5 2 2 6 2 2 3" xfId="7300"/>
    <cellStyle name="Normal 5 2 2 6 2 3" xfId="7301"/>
    <cellStyle name="Normal 5 2 2 6 2 3 2" xfId="7302"/>
    <cellStyle name="Normal 5 2 2 6 2 4" xfId="7303"/>
    <cellStyle name="Normal 5 2 2 6 3" xfId="7304"/>
    <cellStyle name="Normal 5 2 2 6 3 2" xfId="7305"/>
    <cellStyle name="Normal 5 2 2 6 3 2 2" xfId="7306"/>
    <cellStyle name="Normal 5 2 2 6 3 3" xfId="7307"/>
    <cellStyle name="Normal 5 2 2 6 4" xfId="7308"/>
    <cellStyle name="Normal 5 2 2 6 4 2" xfId="7309"/>
    <cellStyle name="Normal 5 2 2 6 5" xfId="7310"/>
    <cellStyle name="Normal 5 2 2 7" xfId="7311"/>
    <cellStyle name="Normal 5 2 2 7 2" xfId="7312"/>
    <cellStyle name="Normal 5 2 2 7 2 2" xfId="7313"/>
    <cellStyle name="Normal 5 2 2 7 2 2 2" xfId="7314"/>
    <cellStyle name="Normal 5 2 2 7 2 3" xfId="7315"/>
    <cellStyle name="Normal 5 2 2 7 3" xfId="7316"/>
    <cellStyle name="Normal 5 2 2 7 3 2" xfId="7317"/>
    <cellStyle name="Normal 5 2 2 7 4" xfId="7318"/>
    <cellStyle name="Normal 5 2 2 8" xfId="7319"/>
    <cellStyle name="Normal 5 2 2 8 2" xfId="7320"/>
    <cellStyle name="Normal 5 2 2 8 2 2" xfId="7321"/>
    <cellStyle name="Normal 5 2 2 8 3" xfId="7322"/>
    <cellStyle name="Normal 5 2 2 9" xfId="7323"/>
    <cellStyle name="Normal 5 2 2 9 2" xfId="7324"/>
    <cellStyle name="Normal 5 2 2 9 2 2" xfId="7325"/>
    <cellStyle name="Normal 5 2 2 9 3" xfId="7326"/>
    <cellStyle name="Normal 5 2 3" xfId="7327"/>
    <cellStyle name="Normal 5 2 3 2" xfId="7328"/>
    <cellStyle name="Normal 5 2 3 2 2" xfId="7329"/>
    <cellStyle name="Normal 5 2 3 2 2 2" xfId="7330"/>
    <cellStyle name="Normal 5 2 3 2 2 2 2" xfId="7331"/>
    <cellStyle name="Normal 5 2 3 2 2 2 2 2" xfId="7332"/>
    <cellStyle name="Normal 5 2 3 2 2 2 2 2 2" xfId="7333"/>
    <cellStyle name="Normal 5 2 3 2 2 2 2 3" xfId="7334"/>
    <cellStyle name="Normal 5 2 3 2 2 2 3" xfId="7335"/>
    <cellStyle name="Normal 5 2 3 2 2 2 3 2" xfId="7336"/>
    <cellStyle name="Normal 5 2 3 2 2 2 4" xfId="7337"/>
    <cellStyle name="Normal 5 2 3 2 2 3" xfId="7338"/>
    <cellStyle name="Normal 5 2 3 2 2 3 2" xfId="7339"/>
    <cellStyle name="Normal 5 2 3 2 2 3 2 2" xfId="7340"/>
    <cellStyle name="Normal 5 2 3 2 2 3 2 2 2" xfId="7341"/>
    <cellStyle name="Normal 5 2 3 2 2 3 2 3" xfId="7342"/>
    <cellStyle name="Normal 5 2 3 2 2 3 3" xfId="7343"/>
    <cellStyle name="Normal 5 2 3 2 2 3 3 2" xfId="7344"/>
    <cellStyle name="Normal 5 2 3 2 2 3 4" xfId="7345"/>
    <cellStyle name="Normal 5 2 3 2 2 4" xfId="7346"/>
    <cellStyle name="Normal 5 2 3 2 2 4 2" xfId="7347"/>
    <cellStyle name="Normal 5 2 3 2 2 4 2 2" xfId="7348"/>
    <cellStyle name="Normal 5 2 3 2 2 4 3" xfId="7349"/>
    <cellStyle name="Normal 5 2 3 2 2 5" xfId="7350"/>
    <cellStyle name="Normal 5 2 3 2 2 5 2" xfId="7351"/>
    <cellStyle name="Normal 5 2 3 2 2 6" xfId="7352"/>
    <cellStyle name="Normal 5 2 3 2 3" xfId="7353"/>
    <cellStyle name="Normal 5 2 3 2 3 2" xfId="7354"/>
    <cellStyle name="Normal 5 2 3 2 3 2 2" xfId="7355"/>
    <cellStyle name="Normal 5 2 3 2 3 2 2 2" xfId="7356"/>
    <cellStyle name="Normal 5 2 3 2 3 2 2 2 2" xfId="7357"/>
    <cellStyle name="Normal 5 2 3 2 3 2 2 3" xfId="7358"/>
    <cellStyle name="Normal 5 2 3 2 3 2 3" xfId="7359"/>
    <cellStyle name="Normal 5 2 3 2 3 2 3 2" xfId="7360"/>
    <cellStyle name="Normal 5 2 3 2 3 2 4" xfId="7361"/>
    <cellStyle name="Normal 5 2 3 2 3 3" xfId="7362"/>
    <cellStyle name="Normal 5 2 3 2 3 3 2" xfId="7363"/>
    <cellStyle name="Normal 5 2 3 2 3 3 2 2" xfId="7364"/>
    <cellStyle name="Normal 5 2 3 2 3 3 3" xfId="7365"/>
    <cellStyle name="Normal 5 2 3 2 3 4" xfId="7366"/>
    <cellStyle name="Normal 5 2 3 2 3 4 2" xfId="7367"/>
    <cellStyle name="Normal 5 2 3 2 3 5" xfId="7368"/>
    <cellStyle name="Normal 5 2 3 2 4" xfId="7369"/>
    <cellStyle name="Normal 5 2 3 2 4 2" xfId="7370"/>
    <cellStyle name="Normal 5 2 3 2 4 2 2" xfId="7371"/>
    <cellStyle name="Normal 5 2 3 2 4 2 2 2" xfId="7372"/>
    <cellStyle name="Normal 5 2 3 2 4 2 3" xfId="7373"/>
    <cellStyle name="Normal 5 2 3 2 4 3" xfId="7374"/>
    <cellStyle name="Normal 5 2 3 2 4 3 2" xfId="7375"/>
    <cellStyle name="Normal 5 2 3 2 4 4" xfId="7376"/>
    <cellStyle name="Normal 5 2 3 2 5" xfId="7377"/>
    <cellStyle name="Normal 5 2 3 2 5 2" xfId="7378"/>
    <cellStyle name="Normal 5 2 3 2 5 2 2" xfId="7379"/>
    <cellStyle name="Normal 5 2 3 2 5 3" xfId="7380"/>
    <cellStyle name="Normal 5 2 3 2 6" xfId="7381"/>
    <cellStyle name="Normal 5 2 3 2 6 2" xfId="7382"/>
    <cellStyle name="Normal 5 2 3 2 6 2 2" xfId="7383"/>
    <cellStyle name="Normal 5 2 3 2 6 3" xfId="7384"/>
    <cellStyle name="Normal 5 2 3 2 7" xfId="7385"/>
    <cellStyle name="Normal 5 2 3 2 7 2" xfId="7386"/>
    <cellStyle name="Normal 5 2 3 2 8" xfId="7387"/>
    <cellStyle name="Normal 5 2 3 3" xfId="7388"/>
    <cellStyle name="Normal 5 2 3 3 2" xfId="7389"/>
    <cellStyle name="Normal 5 2 3 3 2 2" xfId="7390"/>
    <cellStyle name="Normal 5 2 3 3 2 2 2" xfId="7391"/>
    <cellStyle name="Normal 5 2 3 3 2 2 2 2" xfId="7392"/>
    <cellStyle name="Normal 5 2 3 3 2 2 3" xfId="7393"/>
    <cellStyle name="Normal 5 2 3 3 2 3" xfId="7394"/>
    <cellStyle name="Normal 5 2 3 3 2 3 2" xfId="7395"/>
    <cellStyle name="Normal 5 2 3 3 2 4" xfId="7396"/>
    <cellStyle name="Normal 5 2 3 3 3" xfId="7397"/>
    <cellStyle name="Normal 5 2 3 3 3 2" xfId="7398"/>
    <cellStyle name="Normal 5 2 3 3 3 2 2" xfId="7399"/>
    <cellStyle name="Normal 5 2 3 3 3 2 2 2" xfId="7400"/>
    <cellStyle name="Normal 5 2 3 3 3 2 3" xfId="7401"/>
    <cellStyle name="Normal 5 2 3 3 3 3" xfId="7402"/>
    <cellStyle name="Normal 5 2 3 3 3 3 2" xfId="7403"/>
    <cellStyle name="Normal 5 2 3 3 3 4" xfId="7404"/>
    <cellStyle name="Normal 5 2 3 3 4" xfId="7405"/>
    <cellStyle name="Normal 5 2 3 3 4 2" xfId="7406"/>
    <cellStyle name="Normal 5 2 3 3 4 2 2" xfId="7407"/>
    <cellStyle name="Normal 5 2 3 3 4 3" xfId="7408"/>
    <cellStyle name="Normal 5 2 3 3 5" xfId="7409"/>
    <cellStyle name="Normal 5 2 3 3 5 2" xfId="7410"/>
    <cellStyle name="Normal 5 2 3 3 6" xfId="7411"/>
    <cellStyle name="Normal 5 2 3 4" xfId="7412"/>
    <cellStyle name="Normal 5 2 3 4 2" xfId="7413"/>
    <cellStyle name="Normal 5 2 3 4 2 2" xfId="7414"/>
    <cellStyle name="Normal 5 2 3 4 2 2 2" xfId="7415"/>
    <cellStyle name="Normal 5 2 3 4 2 2 2 2" xfId="7416"/>
    <cellStyle name="Normal 5 2 3 4 2 2 3" xfId="7417"/>
    <cellStyle name="Normal 5 2 3 4 2 3" xfId="7418"/>
    <cellStyle name="Normal 5 2 3 4 2 3 2" xfId="7419"/>
    <cellStyle name="Normal 5 2 3 4 2 4" xfId="7420"/>
    <cellStyle name="Normal 5 2 3 4 3" xfId="7421"/>
    <cellStyle name="Normal 5 2 3 4 3 2" xfId="7422"/>
    <cellStyle name="Normal 5 2 3 4 3 2 2" xfId="7423"/>
    <cellStyle name="Normal 5 2 3 4 3 3" xfId="7424"/>
    <cellStyle name="Normal 5 2 3 4 4" xfId="7425"/>
    <cellStyle name="Normal 5 2 3 4 4 2" xfId="7426"/>
    <cellStyle name="Normal 5 2 3 4 5" xfId="7427"/>
    <cellStyle name="Normal 5 2 3 5" xfId="7428"/>
    <cellStyle name="Normal 5 2 3 5 2" xfId="7429"/>
    <cellStyle name="Normal 5 2 3 5 2 2" xfId="7430"/>
    <cellStyle name="Normal 5 2 3 5 2 2 2" xfId="7431"/>
    <cellStyle name="Normal 5 2 3 5 2 3" xfId="7432"/>
    <cellStyle name="Normal 5 2 3 5 3" xfId="7433"/>
    <cellStyle name="Normal 5 2 3 5 3 2" xfId="7434"/>
    <cellStyle name="Normal 5 2 3 5 4" xfId="7435"/>
    <cellStyle name="Normal 5 2 3 6" xfId="7436"/>
    <cellStyle name="Normal 5 2 3 6 2" xfId="7437"/>
    <cellStyle name="Normal 5 2 3 6 2 2" xfId="7438"/>
    <cellStyle name="Normal 5 2 3 6 3" xfId="7439"/>
    <cellStyle name="Normal 5 2 3 7" xfId="7440"/>
    <cellStyle name="Normal 5 2 3 7 2" xfId="7441"/>
    <cellStyle name="Normal 5 2 3 7 2 2" xfId="7442"/>
    <cellStyle name="Normal 5 2 3 7 3" xfId="7443"/>
    <cellStyle name="Normal 5 2 3 8" xfId="7444"/>
    <cellStyle name="Normal 5 2 3 8 2" xfId="7445"/>
    <cellStyle name="Normal 5 2 3 9" xfId="7446"/>
    <cellStyle name="Normal 5 2 4" xfId="7447"/>
    <cellStyle name="Normal 5 2 4 2" xfId="7448"/>
    <cellStyle name="Normal 5 2 4 2 2" xfId="7449"/>
    <cellStyle name="Normal 5 2 4 2 2 2" xfId="7450"/>
    <cellStyle name="Normal 5 2 4 2 2 2 2" xfId="7451"/>
    <cellStyle name="Normal 5 2 4 2 2 2 2 2" xfId="7452"/>
    <cellStyle name="Normal 5 2 4 2 2 2 2 2 2" xfId="7453"/>
    <cellStyle name="Normal 5 2 4 2 2 2 2 3" xfId="7454"/>
    <cellStyle name="Normal 5 2 4 2 2 2 3" xfId="7455"/>
    <cellStyle name="Normal 5 2 4 2 2 2 3 2" xfId="7456"/>
    <cellStyle name="Normal 5 2 4 2 2 2 4" xfId="7457"/>
    <cellStyle name="Normal 5 2 4 2 2 3" xfId="7458"/>
    <cellStyle name="Normal 5 2 4 2 2 3 2" xfId="7459"/>
    <cellStyle name="Normal 5 2 4 2 2 3 2 2" xfId="7460"/>
    <cellStyle name="Normal 5 2 4 2 2 3 2 2 2" xfId="7461"/>
    <cellStyle name="Normal 5 2 4 2 2 3 2 3" xfId="7462"/>
    <cellStyle name="Normal 5 2 4 2 2 3 3" xfId="7463"/>
    <cellStyle name="Normal 5 2 4 2 2 3 3 2" xfId="7464"/>
    <cellStyle name="Normal 5 2 4 2 2 3 4" xfId="7465"/>
    <cellStyle name="Normal 5 2 4 2 2 4" xfId="7466"/>
    <cellStyle name="Normal 5 2 4 2 2 4 2" xfId="7467"/>
    <cellStyle name="Normal 5 2 4 2 2 4 2 2" xfId="7468"/>
    <cellStyle name="Normal 5 2 4 2 2 4 3" xfId="7469"/>
    <cellStyle name="Normal 5 2 4 2 2 5" xfId="7470"/>
    <cellStyle name="Normal 5 2 4 2 2 5 2" xfId="7471"/>
    <cellStyle name="Normal 5 2 4 2 2 6" xfId="7472"/>
    <cellStyle name="Normal 5 2 4 2 3" xfId="7473"/>
    <cellStyle name="Normal 5 2 4 2 3 2" xfId="7474"/>
    <cellStyle name="Normal 5 2 4 2 3 2 2" xfId="7475"/>
    <cellStyle name="Normal 5 2 4 2 3 2 2 2" xfId="7476"/>
    <cellStyle name="Normal 5 2 4 2 3 2 2 2 2" xfId="7477"/>
    <cellStyle name="Normal 5 2 4 2 3 2 2 3" xfId="7478"/>
    <cellStyle name="Normal 5 2 4 2 3 2 3" xfId="7479"/>
    <cellStyle name="Normal 5 2 4 2 3 2 3 2" xfId="7480"/>
    <cellStyle name="Normal 5 2 4 2 3 2 4" xfId="7481"/>
    <cellStyle name="Normal 5 2 4 2 3 3" xfId="7482"/>
    <cellStyle name="Normal 5 2 4 2 3 3 2" xfId="7483"/>
    <cellStyle name="Normal 5 2 4 2 3 3 2 2" xfId="7484"/>
    <cellStyle name="Normal 5 2 4 2 3 3 3" xfId="7485"/>
    <cellStyle name="Normal 5 2 4 2 3 4" xfId="7486"/>
    <cellStyle name="Normal 5 2 4 2 3 4 2" xfId="7487"/>
    <cellStyle name="Normal 5 2 4 2 3 5" xfId="7488"/>
    <cellStyle name="Normal 5 2 4 2 4" xfId="7489"/>
    <cellStyle name="Normal 5 2 4 2 4 2" xfId="7490"/>
    <cellStyle name="Normal 5 2 4 2 4 2 2" xfId="7491"/>
    <cellStyle name="Normal 5 2 4 2 4 2 2 2" xfId="7492"/>
    <cellStyle name="Normal 5 2 4 2 4 2 3" xfId="7493"/>
    <cellStyle name="Normal 5 2 4 2 4 3" xfId="7494"/>
    <cellStyle name="Normal 5 2 4 2 4 3 2" xfId="7495"/>
    <cellStyle name="Normal 5 2 4 2 4 4" xfId="7496"/>
    <cellStyle name="Normal 5 2 4 2 5" xfId="7497"/>
    <cellStyle name="Normal 5 2 4 2 5 2" xfId="7498"/>
    <cellStyle name="Normal 5 2 4 2 5 2 2" xfId="7499"/>
    <cellStyle name="Normal 5 2 4 2 5 3" xfId="7500"/>
    <cellStyle name="Normal 5 2 4 2 6" xfId="7501"/>
    <cellStyle name="Normal 5 2 4 2 6 2" xfId="7502"/>
    <cellStyle name="Normal 5 2 4 2 6 2 2" xfId="7503"/>
    <cellStyle name="Normal 5 2 4 2 6 3" xfId="7504"/>
    <cellStyle name="Normal 5 2 4 2 7" xfId="7505"/>
    <cellStyle name="Normal 5 2 4 2 7 2" xfId="7506"/>
    <cellStyle name="Normal 5 2 4 2 8" xfId="7507"/>
    <cellStyle name="Normal 5 2 4 3" xfId="7508"/>
    <cellStyle name="Normal 5 2 4 3 2" xfId="7509"/>
    <cellStyle name="Normal 5 2 4 3 2 2" xfId="7510"/>
    <cellStyle name="Normal 5 2 4 3 2 2 2" xfId="7511"/>
    <cellStyle name="Normal 5 2 4 3 2 2 2 2" xfId="7512"/>
    <cellStyle name="Normal 5 2 4 3 2 2 3" xfId="7513"/>
    <cellStyle name="Normal 5 2 4 3 2 3" xfId="7514"/>
    <cellStyle name="Normal 5 2 4 3 2 3 2" xfId="7515"/>
    <cellStyle name="Normal 5 2 4 3 2 4" xfId="7516"/>
    <cellStyle name="Normal 5 2 4 3 3" xfId="7517"/>
    <cellStyle name="Normal 5 2 4 3 3 2" xfId="7518"/>
    <cellStyle name="Normal 5 2 4 3 3 2 2" xfId="7519"/>
    <cellStyle name="Normal 5 2 4 3 3 2 2 2" xfId="7520"/>
    <cellStyle name="Normal 5 2 4 3 3 2 3" xfId="7521"/>
    <cellStyle name="Normal 5 2 4 3 3 3" xfId="7522"/>
    <cellStyle name="Normal 5 2 4 3 3 3 2" xfId="7523"/>
    <cellStyle name="Normal 5 2 4 3 3 4" xfId="7524"/>
    <cellStyle name="Normal 5 2 4 3 4" xfId="7525"/>
    <cellStyle name="Normal 5 2 4 3 4 2" xfId="7526"/>
    <cellStyle name="Normal 5 2 4 3 4 2 2" xfId="7527"/>
    <cellStyle name="Normal 5 2 4 3 4 3" xfId="7528"/>
    <cellStyle name="Normal 5 2 4 3 5" xfId="7529"/>
    <cellStyle name="Normal 5 2 4 3 5 2" xfId="7530"/>
    <cellStyle name="Normal 5 2 4 3 6" xfId="7531"/>
    <cellStyle name="Normal 5 2 4 4" xfId="7532"/>
    <cellStyle name="Normal 5 2 4 4 2" xfId="7533"/>
    <cellStyle name="Normal 5 2 4 4 2 2" xfId="7534"/>
    <cellStyle name="Normal 5 2 4 4 2 2 2" xfId="7535"/>
    <cellStyle name="Normal 5 2 4 4 2 2 2 2" xfId="7536"/>
    <cellStyle name="Normal 5 2 4 4 2 2 3" xfId="7537"/>
    <cellStyle name="Normal 5 2 4 4 2 3" xfId="7538"/>
    <cellStyle name="Normal 5 2 4 4 2 3 2" xfId="7539"/>
    <cellStyle name="Normal 5 2 4 4 2 4" xfId="7540"/>
    <cellStyle name="Normal 5 2 4 4 3" xfId="7541"/>
    <cellStyle name="Normal 5 2 4 4 3 2" xfId="7542"/>
    <cellStyle name="Normal 5 2 4 4 3 2 2" xfId="7543"/>
    <cellStyle name="Normal 5 2 4 4 3 3" xfId="7544"/>
    <cellStyle name="Normal 5 2 4 4 4" xfId="7545"/>
    <cellStyle name="Normal 5 2 4 4 4 2" xfId="7546"/>
    <cellStyle name="Normal 5 2 4 4 5" xfId="7547"/>
    <cellStyle name="Normal 5 2 4 5" xfId="7548"/>
    <cellStyle name="Normal 5 2 4 5 2" xfId="7549"/>
    <cellStyle name="Normal 5 2 4 5 2 2" xfId="7550"/>
    <cellStyle name="Normal 5 2 4 5 2 2 2" xfId="7551"/>
    <cellStyle name="Normal 5 2 4 5 2 3" xfId="7552"/>
    <cellStyle name="Normal 5 2 4 5 3" xfId="7553"/>
    <cellStyle name="Normal 5 2 4 5 3 2" xfId="7554"/>
    <cellStyle name="Normal 5 2 4 5 4" xfId="7555"/>
    <cellStyle name="Normal 5 2 4 6" xfId="7556"/>
    <cellStyle name="Normal 5 2 4 6 2" xfId="7557"/>
    <cellStyle name="Normal 5 2 4 6 2 2" xfId="7558"/>
    <cellStyle name="Normal 5 2 4 6 3" xfId="7559"/>
    <cellStyle name="Normal 5 2 4 7" xfId="7560"/>
    <cellStyle name="Normal 5 2 4 7 2" xfId="7561"/>
    <cellStyle name="Normal 5 2 4 7 2 2" xfId="7562"/>
    <cellStyle name="Normal 5 2 4 7 3" xfId="7563"/>
    <cellStyle name="Normal 5 2 4 8" xfId="7564"/>
    <cellStyle name="Normal 5 2 4 8 2" xfId="7565"/>
    <cellStyle name="Normal 5 2 4 9" xfId="7566"/>
    <cellStyle name="Normal 5 2 5" xfId="7567"/>
    <cellStyle name="Normal 5 2 5 2" xfId="7568"/>
    <cellStyle name="Normal 5 2 5 2 2" xfId="7569"/>
    <cellStyle name="Normal 5 2 5 2 2 2" xfId="7570"/>
    <cellStyle name="Normal 5 2 5 2 2 2 2" xfId="7571"/>
    <cellStyle name="Normal 5 2 5 2 2 2 2 2" xfId="7572"/>
    <cellStyle name="Normal 5 2 5 2 2 2 2 2 2" xfId="7573"/>
    <cellStyle name="Normal 5 2 5 2 2 2 2 3" xfId="7574"/>
    <cellStyle name="Normal 5 2 5 2 2 2 3" xfId="7575"/>
    <cellStyle name="Normal 5 2 5 2 2 2 3 2" xfId="7576"/>
    <cellStyle name="Normal 5 2 5 2 2 2 4" xfId="7577"/>
    <cellStyle name="Normal 5 2 5 2 2 3" xfId="7578"/>
    <cellStyle name="Normal 5 2 5 2 2 3 2" xfId="7579"/>
    <cellStyle name="Normal 5 2 5 2 2 3 2 2" xfId="7580"/>
    <cellStyle name="Normal 5 2 5 2 2 3 2 2 2" xfId="7581"/>
    <cellStyle name="Normal 5 2 5 2 2 3 2 3" xfId="7582"/>
    <cellStyle name="Normal 5 2 5 2 2 3 3" xfId="7583"/>
    <cellStyle name="Normal 5 2 5 2 2 3 3 2" xfId="7584"/>
    <cellStyle name="Normal 5 2 5 2 2 3 4" xfId="7585"/>
    <cellStyle name="Normal 5 2 5 2 2 4" xfId="7586"/>
    <cellStyle name="Normal 5 2 5 2 2 4 2" xfId="7587"/>
    <cellStyle name="Normal 5 2 5 2 2 4 2 2" xfId="7588"/>
    <cellStyle name="Normal 5 2 5 2 2 4 3" xfId="7589"/>
    <cellStyle name="Normal 5 2 5 2 2 5" xfId="7590"/>
    <cellStyle name="Normal 5 2 5 2 2 5 2" xfId="7591"/>
    <cellStyle name="Normal 5 2 5 2 2 6" xfId="7592"/>
    <cellStyle name="Normal 5 2 5 2 3" xfId="7593"/>
    <cellStyle name="Normal 5 2 5 2 3 2" xfId="7594"/>
    <cellStyle name="Normal 5 2 5 2 3 2 2" xfId="7595"/>
    <cellStyle name="Normal 5 2 5 2 3 2 2 2" xfId="7596"/>
    <cellStyle name="Normal 5 2 5 2 3 2 2 2 2" xfId="7597"/>
    <cellStyle name="Normal 5 2 5 2 3 2 2 3" xfId="7598"/>
    <cellStyle name="Normal 5 2 5 2 3 2 3" xfId="7599"/>
    <cellStyle name="Normal 5 2 5 2 3 2 3 2" xfId="7600"/>
    <cellStyle name="Normal 5 2 5 2 3 2 4" xfId="7601"/>
    <cellStyle name="Normal 5 2 5 2 3 3" xfId="7602"/>
    <cellStyle name="Normal 5 2 5 2 3 3 2" xfId="7603"/>
    <cellStyle name="Normal 5 2 5 2 3 3 2 2" xfId="7604"/>
    <cellStyle name="Normal 5 2 5 2 3 3 3" xfId="7605"/>
    <cellStyle name="Normal 5 2 5 2 3 4" xfId="7606"/>
    <cellStyle name="Normal 5 2 5 2 3 4 2" xfId="7607"/>
    <cellStyle name="Normal 5 2 5 2 3 5" xfId="7608"/>
    <cellStyle name="Normal 5 2 5 2 4" xfId="7609"/>
    <cellStyle name="Normal 5 2 5 2 4 2" xfId="7610"/>
    <cellStyle name="Normal 5 2 5 2 4 2 2" xfId="7611"/>
    <cellStyle name="Normal 5 2 5 2 4 2 2 2" xfId="7612"/>
    <cellStyle name="Normal 5 2 5 2 4 2 3" xfId="7613"/>
    <cellStyle name="Normal 5 2 5 2 4 3" xfId="7614"/>
    <cellStyle name="Normal 5 2 5 2 4 3 2" xfId="7615"/>
    <cellStyle name="Normal 5 2 5 2 4 4" xfId="7616"/>
    <cellStyle name="Normal 5 2 5 2 5" xfId="7617"/>
    <cellStyle name="Normal 5 2 5 2 5 2" xfId="7618"/>
    <cellStyle name="Normal 5 2 5 2 5 2 2" xfId="7619"/>
    <cellStyle name="Normal 5 2 5 2 5 3" xfId="7620"/>
    <cellStyle name="Normal 5 2 5 2 6" xfId="7621"/>
    <cellStyle name="Normal 5 2 5 2 6 2" xfId="7622"/>
    <cellStyle name="Normal 5 2 5 2 6 2 2" xfId="7623"/>
    <cellStyle name="Normal 5 2 5 2 6 3" xfId="7624"/>
    <cellStyle name="Normal 5 2 5 2 7" xfId="7625"/>
    <cellStyle name="Normal 5 2 5 2 7 2" xfId="7626"/>
    <cellStyle name="Normal 5 2 5 2 8" xfId="7627"/>
    <cellStyle name="Normal 5 2 5 3" xfId="7628"/>
    <cellStyle name="Normal 5 2 5 3 2" xfId="7629"/>
    <cellStyle name="Normal 5 2 5 3 2 2" xfId="7630"/>
    <cellStyle name="Normal 5 2 5 3 2 2 2" xfId="7631"/>
    <cellStyle name="Normal 5 2 5 3 2 2 2 2" xfId="7632"/>
    <cellStyle name="Normal 5 2 5 3 2 2 3" xfId="7633"/>
    <cellStyle name="Normal 5 2 5 3 2 3" xfId="7634"/>
    <cellStyle name="Normal 5 2 5 3 2 3 2" xfId="7635"/>
    <cellStyle name="Normal 5 2 5 3 2 4" xfId="7636"/>
    <cellStyle name="Normal 5 2 5 3 3" xfId="7637"/>
    <cellStyle name="Normal 5 2 5 3 3 2" xfId="7638"/>
    <cellStyle name="Normal 5 2 5 3 3 2 2" xfId="7639"/>
    <cellStyle name="Normal 5 2 5 3 3 2 2 2" xfId="7640"/>
    <cellStyle name="Normal 5 2 5 3 3 2 3" xfId="7641"/>
    <cellStyle name="Normal 5 2 5 3 3 3" xfId="7642"/>
    <cellStyle name="Normal 5 2 5 3 3 3 2" xfId="7643"/>
    <cellStyle name="Normal 5 2 5 3 3 4" xfId="7644"/>
    <cellStyle name="Normal 5 2 5 3 4" xfId="7645"/>
    <cellStyle name="Normal 5 2 5 3 4 2" xfId="7646"/>
    <cellStyle name="Normal 5 2 5 3 4 2 2" xfId="7647"/>
    <cellStyle name="Normal 5 2 5 3 4 3" xfId="7648"/>
    <cellStyle name="Normal 5 2 5 3 5" xfId="7649"/>
    <cellStyle name="Normal 5 2 5 3 5 2" xfId="7650"/>
    <cellStyle name="Normal 5 2 5 3 6" xfId="7651"/>
    <cellStyle name="Normal 5 2 5 4" xfId="7652"/>
    <cellStyle name="Normal 5 2 5 4 2" xfId="7653"/>
    <cellStyle name="Normal 5 2 5 4 2 2" xfId="7654"/>
    <cellStyle name="Normal 5 2 5 4 2 2 2" xfId="7655"/>
    <cellStyle name="Normal 5 2 5 4 2 2 2 2" xfId="7656"/>
    <cellStyle name="Normal 5 2 5 4 2 2 3" xfId="7657"/>
    <cellStyle name="Normal 5 2 5 4 2 3" xfId="7658"/>
    <cellStyle name="Normal 5 2 5 4 2 3 2" xfId="7659"/>
    <cellStyle name="Normal 5 2 5 4 2 4" xfId="7660"/>
    <cellStyle name="Normal 5 2 5 4 3" xfId="7661"/>
    <cellStyle name="Normal 5 2 5 4 3 2" xfId="7662"/>
    <cellStyle name="Normal 5 2 5 4 3 2 2" xfId="7663"/>
    <cellStyle name="Normal 5 2 5 4 3 3" xfId="7664"/>
    <cellStyle name="Normal 5 2 5 4 4" xfId="7665"/>
    <cellStyle name="Normal 5 2 5 4 4 2" xfId="7666"/>
    <cellStyle name="Normal 5 2 5 4 5" xfId="7667"/>
    <cellStyle name="Normal 5 2 5 5" xfId="7668"/>
    <cellStyle name="Normal 5 2 5 5 2" xfId="7669"/>
    <cellStyle name="Normal 5 2 5 5 2 2" xfId="7670"/>
    <cellStyle name="Normal 5 2 5 5 2 2 2" xfId="7671"/>
    <cellStyle name="Normal 5 2 5 5 2 3" xfId="7672"/>
    <cellStyle name="Normal 5 2 5 5 3" xfId="7673"/>
    <cellStyle name="Normal 5 2 5 5 3 2" xfId="7674"/>
    <cellStyle name="Normal 5 2 5 5 4" xfId="7675"/>
    <cellStyle name="Normal 5 2 5 6" xfId="7676"/>
    <cellStyle name="Normal 5 2 5 6 2" xfId="7677"/>
    <cellStyle name="Normal 5 2 5 6 2 2" xfId="7678"/>
    <cellStyle name="Normal 5 2 5 6 3" xfId="7679"/>
    <cellStyle name="Normal 5 2 5 7" xfId="7680"/>
    <cellStyle name="Normal 5 2 5 7 2" xfId="7681"/>
    <cellStyle name="Normal 5 2 5 7 2 2" xfId="7682"/>
    <cellStyle name="Normal 5 2 5 7 3" xfId="7683"/>
    <cellStyle name="Normal 5 2 5 8" xfId="7684"/>
    <cellStyle name="Normal 5 2 5 8 2" xfId="7685"/>
    <cellStyle name="Normal 5 2 5 9" xfId="7686"/>
    <cellStyle name="Normal 5 2 6" xfId="7687"/>
    <cellStyle name="Normal 5 2 6 2" xfId="7688"/>
    <cellStyle name="Normal 5 2 6 2 2" xfId="7689"/>
    <cellStyle name="Normal 5 2 6 2 2 2" xfId="7690"/>
    <cellStyle name="Normal 5 2 6 2 2 2 2" xfId="7691"/>
    <cellStyle name="Normal 5 2 6 2 2 2 2 2" xfId="7692"/>
    <cellStyle name="Normal 5 2 6 2 2 2 3" xfId="7693"/>
    <cellStyle name="Normal 5 2 6 2 2 3" xfId="7694"/>
    <cellStyle name="Normal 5 2 6 2 2 3 2" xfId="7695"/>
    <cellStyle name="Normal 5 2 6 2 2 4" xfId="7696"/>
    <cellStyle name="Normal 5 2 6 2 3" xfId="7697"/>
    <cellStyle name="Normal 5 2 6 2 3 2" xfId="7698"/>
    <cellStyle name="Normal 5 2 6 2 3 2 2" xfId="7699"/>
    <cellStyle name="Normal 5 2 6 2 3 2 2 2" xfId="7700"/>
    <cellStyle name="Normal 5 2 6 2 3 2 3" xfId="7701"/>
    <cellStyle name="Normal 5 2 6 2 3 3" xfId="7702"/>
    <cellStyle name="Normal 5 2 6 2 3 3 2" xfId="7703"/>
    <cellStyle name="Normal 5 2 6 2 3 4" xfId="7704"/>
    <cellStyle name="Normal 5 2 6 2 4" xfId="7705"/>
    <cellStyle name="Normal 5 2 6 2 4 2" xfId="7706"/>
    <cellStyle name="Normal 5 2 6 2 4 2 2" xfId="7707"/>
    <cellStyle name="Normal 5 2 6 2 4 3" xfId="7708"/>
    <cellStyle name="Normal 5 2 6 2 5" xfId="7709"/>
    <cellStyle name="Normal 5 2 6 2 5 2" xfId="7710"/>
    <cellStyle name="Normal 5 2 6 2 6" xfId="7711"/>
    <cellStyle name="Normal 5 2 6 3" xfId="7712"/>
    <cellStyle name="Normal 5 2 6 3 2" xfId="7713"/>
    <cellStyle name="Normal 5 2 6 3 2 2" xfId="7714"/>
    <cellStyle name="Normal 5 2 6 3 2 2 2" xfId="7715"/>
    <cellStyle name="Normal 5 2 6 3 2 2 2 2" xfId="7716"/>
    <cellStyle name="Normal 5 2 6 3 2 2 3" xfId="7717"/>
    <cellStyle name="Normal 5 2 6 3 2 3" xfId="7718"/>
    <cellStyle name="Normal 5 2 6 3 2 3 2" xfId="7719"/>
    <cellStyle name="Normal 5 2 6 3 2 4" xfId="7720"/>
    <cellStyle name="Normal 5 2 6 3 3" xfId="7721"/>
    <cellStyle name="Normal 5 2 6 3 3 2" xfId="7722"/>
    <cellStyle name="Normal 5 2 6 3 3 2 2" xfId="7723"/>
    <cellStyle name="Normal 5 2 6 3 3 3" xfId="7724"/>
    <cellStyle name="Normal 5 2 6 3 4" xfId="7725"/>
    <cellStyle name="Normal 5 2 6 3 4 2" xfId="7726"/>
    <cellStyle name="Normal 5 2 6 3 5" xfId="7727"/>
    <cellStyle name="Normal 5 2 6 4" xfId="7728"/>
    <cellStyle name="Normal 5 2 6 4 2" xfId="7729"/>
    <cellStyle name="Normal 5 2 6 4 2 2" xfId="7730"/>
    <cellStyle name="Normal 5 2 6 4 2 2 2" xfId="7731"/>
    <cellStyle name="Normal 5 2 6 4 2 3" xfId="7732"/>
    <cellStyle name="Normal 5 2 6 4 3" xfId="7733"/>
    <cellStyle name="Normal 5 2 6 4 3 2" xfId="7734"/>
    <cellStyle name="Normal 5 2 6 4 4" xfId="7735"/>
    <cellStyle name="Normal 5 2 6 5" xfId="7736"/>
    <cellStyle name="Normal 5 2 6 5 2" xfId="7737"/>
    <cellStyle name="Normal 5 2 6 5 2 2" xfId="7738"/>
    <cellStyle name="Normal 5 2 6 5 3" xfId="7739"/>
    <cellStyle name="Normal 5 2 6 6" xfId="7740"/>
    <cellStyle name="Normal 5 2 6 6 2" xfId="7741"/>
    <cellStyle name="Normal 5 2 6 6 2 2" xfId="7742"/>
    <cellStyle name="Normal 5 2 6 6 3" xfId="7743"/>
    <cellStyle name="Normal 5 2 6 7" xfId="7744"/>
    <cellStyle name="Normal 5 2 6 7 2" xfId="7745"/>
    <cellStyle name="Normal 5 2 6 8" xfId="7746"/>
    <cellStyle name="Normal 5 2 7" xfId="7747"/>
    <cellStyle name="Normal 5 2 7 2" xfId="7748"/>
    <cellStyle name="Normal 5 2 7 2 2" xfId="7749"/>
    <cellStyle name="Normal 5 2 7 2 2 2" xfId="7750"/>
    <cellStyle name="Normal 5 2 7 2 2 2 2" xfId="7751"/>
    <cellStyle name="Normal 5 2 7 2 2 3" xfId="7752"/>
    <cellStyle name="Normal 5 2 7 2 3" xfId="7753"/>
    <cellStyle name="Normal 5 2 7 2 3 2" xfId="7754"/>
    <cellStyle name="Normal 5 2 7 2 4" xfId="7755"/>
    <cellStyle name="Normal 5 2 7 3" xfId="7756"/>
    <cellStyle name="Normal 5 2 7 3 2" xfId="7757"/>
    <cellStyle name="Normal 5 2 7 3 2 2" xfId="7758"/>
    <cellStyle name="Normal 5 2 7 3 2 2 2" xfId="7759"/>
    <cellStyle name="Normal 5 2 7 3 2 3" xfId="7760"/>
    <cellStyle name="Normal 5 2 7 3 3" xfId="7761"/>
    <cellStyle name="Normal 5 2 7 3 3 2" xfId="7762"/>
    <cellStyle name="Normal 5 2 7 3 4" xfId="7763"/>
    <cellStyle name="Normal 5 2 7 4" xfId="7764"/>
    <cellStyle name="Normal 5 2 7 4 2" xfId="7765"/>
    <cellStyle name="Normal 5 2 7 4 2 2" xfId="7766"/>
    <cellStyle name="Normal 5 2 7 4 3" xfId="7767"/>
    <cellStyle name="Normal 5 2 7 5" xfId="7768"/>
    <cellStyle name="Normal 5 2 7 5 2" xfId="7769"/>
    <cellStyle name="Normal 5 2 7 6" xfId="7770"/>
    <cellStyle name="Normal 5 2 8" xfId="7771"/>
    <cellStyle name="Normal 5 2 8 2" xfId="7772"/>
    <cellStyle name="Normal 5 2 8 2 2" xfId="7773"/>
    <cellStyle name="Normal 5 2 8 2 2 2" xfId="7774"/>
    <cellStyle name="Normal 5 2 8 2 2 2 2" xfId="7775"/>
    <cellStyle name="Normal 5 2 8 2 2 3" xfId="7776"/>
    <cellStyle name="Normal 5 2 8 2 3" xfId="7777"/>
    <cellStyle name="Normal 5 2 8 2 3 2" xfId="7778"/>
    <cellStyle name="Normal 5 2 8 2 4" xfId="7779"/>
    <cellStyle name="Normal 5 2 8 3" xfId="7780"/>
    <cellStyle name="Normal 5 2 8 3 2" xfId="7781"/>
    <cellStyle name="Normal 5 2 8 3 2 2" xfId="7782"/>
    <cellStyle name="Normal 5 2 8 3 3" xfId="7783"/>
    <cellStyle name="Normal 5 2 8 4" xfId="7784"/>
    <cellStyle name="Normal 5 2 8 4 2" xfId="7785"/>
    <cellStyle name="Normal 5 2 8 5" xfId="7786"/>
    <cellStyle name="Normal 5 2 9" xfId="7787"/>
    <cellStyle name="Normal 5 2 9 2" xfId="7788"/>
    <cellStyle name="Normal 5 2 9 2 2" xfId="7789"/>
    <cellStyle name="Normal 5 2 9 2 2 2" xfId="7790"/>
    <cellStyle name="Normal 5 2 9 2 3" xfId="7791"/>
    <cellStyle name="Normal 5 2 9 3" xfId="7792"/>
    <cellStyle name="Normal 5 2 9 3 2" xfId="7793"/>
    <cellStyle name="Normal 5 2 9 4" xfId="7794"/>
    <cellStyle name="Normal 5 3" xfId="7795"/>
    <cellStyle name="Normal 5 3 10" xfId="7796"/>
    <cellStyle name="Normal 5 3 10 2" xfId="7797"/>
    <cellStyle name="Normal 5 3 11" xfId="7798"/>
    <cellStyle name="Normal 5 3 2" xfId="7799"/>
    <cellStyle name="Normal 5 3 2 2" xfId="7800"/>
    <cellStyle name="Normal 5 3 2 2 2" xfId="7801"/>
    <cellStyle name="Normal 5 3 2 2 2 2" xfId="7802"/>
    <cellStyle name="Normal 5 3 2 2 2 2 2" xfId="7803"/>
    <cellStyle name="Normal 5 3 2 2 2 2 2 2" xfId="7804"/>
    <cellStyle name="Normal 5 3 2 2 2 2 2 2 2" xfId="7805"/>
    <cellStyle name="Normal 5 3 2 2 2 2 2 3" xfId="7806"/>
    <cellStyle name="Normal 5 3 2 2 2 2 3" xfId="7807"/>
    <cellStyle name="Normal 5 3 2 2 2 2 3 2" xfId="7808"/>
    <cellStyle name="Normal 5 3 2 2 2 2 4" xfId="7809"/>
    <cellStyle name="Normal 5 3 2 2 2 3" xfId="7810"/>
    <cellStyle name="Normal 5 3 2 2 2 3 2" xfId="7811"/>
    <cellStyle name="Normal 5 3 2 2 2 3 2 2" xfId="7812"/>
    <cellStyle name="Normal 5 3 2 2 2 3 2 2 2" xfId="7813"/>
    <cellStyle name="Normal 5 3 2 2 2 3 2 3" xfId="7814"/>
    <cellStyle name="Normal 5 3 2 2 2 3 3" xfId="7815"/>
    <cellStyle name="Normal 5 3 2 2 2 3 3 2" xfId="7816"/>
    <cellStyle name="Normal 5 3 2 2 2 3 4" xfId="7817"/>
    <cellStyle name="Normal 5 3 2 2 2 4" xfId="7818"/>
    <cellStyle name="Normal 5 3 2 2 2 4 2" xfId="7819"/>
    <cellStyle name="Normal 5 3 2 2 2 4 2 2" xfId="7820"/>
    <cellStyle name="Normal 5 3 2 2 2 4 3" xfId="7821"/>
    <cellStyle name="Normal 5 3 2 2 2 5" xfId="7822"/>
    <cellStyle name="Normal 5 3 2 2 2 5 2" xfId="7823"/>
    <cellStyle name="Normal 5 3 2 2 2 6" xfId="7824"/>
    <cellStyle name="Normal 5 3 2 2 3" xfId="7825"/>
    <cellStyle name="Normal 5 3 2 2 3 2" xfId="7826"/>
    <cellStyle name="Normal 5 3 2 2 3 2 2" xfId="7827"/>
    <cellStyle name="Normal 5 3 2 2 3 2 2 2" xfId="7828"/>
    <cellStyle name="Normal 5 3 2 2 3 2 2 2 2" xfId="7829"/>
    <cellStyle name="Normal 5 3 2 2 3 2 2 3" xfId="7830"/>
    <cellStyle name="Normal 5 3 2 2 3 2 3" xfId="7831"/>
    <cellStyle name="Normal 5 3 2 2 3 2 3 2" xfId="7832"/>
    <cellStyle name="Normal 5 3 2 2 3 2 4" xfId="7833"/>
    <cellStyle name="Normal 5 3 2 2 3 3" xfId="7834"/>
    <cellStyle name="Normal 5 3 2 2 3 3 2" xfId="7835"/>
    <cellStyle name="Normal 5 3 2 2 3 3 2 2" xfId="7836"/>
    <cellStyle name="Normal 5 3 2 2 3 3 3" xfId="7837"/>
    <cellStyle name="Normal 5 3 2 2 3 4" xfId="7838"/>
    <cellStyle name="Normal 5 3 2 2 3 4 2" xfId="7839"/>
    <cellStyle name="Normal 5 3 2 2 3 5" xfId="7840"/>
    <cellStyle name="Normal 5 3 2 2 4" xfId="7841"/>
    <cellStyle name="Normal 5 3 2 2 4 2" xfId="7842"/>
    <cellStyle name="Normal 5 3 2 2 4 2 2" xfId="7843"/>
    <cellStyle name="Normal 5 3 2 2 4 2 2 2" xfId="7844"/>
    <cellStyle name="Normal 5 3 2 2 4 2 3" xfId="7845"/>
    <cellStyle name="Normal 5 3 2 2 4 3" xfId="7846"/>
    <cellStyle name="Normal 5 3 2 2 4 3 2" xfId="7847"/>
    <cellStyle name="Normal 5 3 2 2 4 4" xfId="7848"/>
    <cellStyle name="Normal 5 3 2 2 5" xfId="7849"/>
    <cellStyle name="Normal 5 3 2 2 5 2" xfId="7850"/>
    <cellStyle name="Normal 5 3 2 2 5 2 2" xfId="7851"/>
    <cellStyle name="Normal 5 3 2 2 5 3" xfId="7852"/>
    <cellStyle name="Normal 5 3 2 2 6" xfId="7853"/>
    <cellStyle name="Normal 5 3 2 2 6 2" xfId="7854"/>
    <cellStyle name="Normal 5 3 2 2 6 2 2" xfId="7855"/>
    <cellStyle name="Normal 5 3 2 2 6 3" xfId="7856"/>
    <cellStyle name="Normal 5 3 2 2 7" xfId="7857"/>
    <cellStyle name="Normal 5 3 2 2 7 2" xfId="7858"/>
    <cellStyle name="Normal 5 3 2 2 8" xfId="7859"/>
    <cellStyle name="Normal 5 3 2 3" xfId="7860"/>
    <cellStyle name="Normal 5 3 2 3 2" xfId="7861"/>
    <cellStyle name="Normal 5 3 2 3 2 2" xfId="7862"/>
    <cellStyle name="Normal 5 3 2 3 2 2 2" xfId="7863"/>
    <cellStyle name="Normal 5 3 2 3 2 2 2 2" xfId="7864"/>
    <cellStyle name="Normal 5 3 2 3 2 2 3" xfId="7865"/>
    <cellStyle name="Normal 5 3 2 3 2 3" xfId="7866"/>
    <cellStyle name="Normal 5 3 2 3 2 3 2" xfId="7867"/>
    <cellStyle name="Normal 5 3 2 3 2 4" xfId="7868"/>
    <cellStyle name="Normal 5 3 2 3 3" xfId="7869"/>
    <cellStyle name="Normal 5 3 2 3 3 2" xfId="7870"/>
    <cellStyle name="Normal 5 3 2 3 3 2 2" xfId="7871"/>
    <cellStyle name="Normal 5 3 2 3 3 2 2 2" xfId="7872"/>
    <cellStyle name="Normal 5 3 2 3 3 2 3" xfId="7873"/>
    <cellStyle name="Normal 5 3 2 3 3 3" xfId="7874"/>
    <cellStyle name="Normal 5 3 2 3 3 3 2" xfId="7875"/>
    <cellStyle name="Normal 5 3 2 3 3 4" xfId="7876"/>
    <cellStyle name="Normal 5 3 2 3 4" xfId="7877"/>
    <cellStyle name="Normal 5 3 2 3 4 2" xfId="7878"/>
    <cellStyle name="Normal 5 3 2 3 4 2 2" xfId="7879"/>
    <cellStyle name="Normal 5 3 2 3 4 3" xfId="7880"/>
    <cellStyle name="Normal 5 3 2 3 5" xfId="7881"/>
    <cellStyle name="Normal 5 3 2 3 5 2" xfId="7882"/>
    <cellStyle name="Normal 5 3 2 3 6" xfId="7883"/>
    <cellStyle name="Normal 5 3 2 4" xfId="7884"/>
    <cellStyle name="Normal 5 3 2 4 2" xfId="7885"/>
    <cellStyle name="Normal 5 3 2 4 2 2" xfId="7886"/>
    <cellStyle name="Normal 5 3 2 4 2 2 2" xfId="7887"/>
    <cellStyle name="Normal 5 3 2 4 2 2 2 2" xfId="7888"/>
    <cellStyle name="Normal 5 3 2 4 2 2 3" xfId="7889"/>
    <cellStyle name="Normal 5 3 2 4 2 3" xfId="7890"/>
    <cellStyle name="Normal 5 3 2 4 2 3 2" xfId="7891"/>
    <cellStyle name="Normal 5 3 2 4 2 4" xfId="7892"/>
    <cellStyle name="Normal 5 3 2 4 3" xfId="7893"/>
    <cellStyle name="Normal 5 3 2 4 3 2" xfId="7894"/>
    <cellStyle name="Normal 5 3 2 4 3 2 2" xfId="7895"/>
    <cellStyle name="Normal 5 3 2 4 3 3" xfId="7896"/>
    <cellStyle name="Normal 5 3 2 4 4" xfId="7897"/>
    <cellStyle name="Normal 5 3 2 4 4 2" xfId="7898"/>
    <cellStyle name="Normal 5 3 2 4 5" xfId="7899"/>
    <cellStyle name="Normal 5 3 2 5" xfId="7900"/>
    <cellStyle name="Normal 5 3 2 5 2" xfId="7901"/>
    <cellStyle name="Normal 5 3 2 5 2 2" xfId="7902"/>
    <cellStyle name="Normal 5 3 2 5 2 2 2" xfId="7903"/>
    <cellStyle name="Normal 5 3 2 5 2 3" xfId="7904"/>
    <cellStyle name="Normal 5 3 2 5 3" xfId="7905"/>
    <cellStyle name="Normal 5 3 2 5 3 2" xfId="7906"/>
    <cellStyle name="Normal 5 3 2 5 4" xfId="7907"/>
    <cellStyle name="Normal 5 3 2 6" xfId="7908"/>
    <cellStyle name="Normal 5 3 2 6 2" xfId="7909"/>
    <cellStyle name="Normal 5 3 2 6 2 2" xfId="7910"/>
    <cellStyle name="Normal 5 3 2 6 3" xfId="7911"/>
    <cellStyle name="Normal 5 3 2 7" xfId="7912"/>
    <cellStyle name="Normal 5 3 2 7 2" xfId="7913"/>
    <cellStyle name="Normal 5 3 2 7 2 2" xfId="7914"/>
    <cellStyle name="Normal 5 3 2 7 3" xfId="7915"/>
    <cellStyle name="Normal 5 3 2 8" xfId="7916"/>
    <cellStyle name="Normal 5 3 2 8 2" xfId="7917"/>
    <cellStyle name="Normal 5 3 2 9" xfId="7918"/>
    <cellStyle name="Normal 5 3 3" xfId="7919"/>
    <cellStyle name="Normal 5 3 3 2" xfId="7920"/>
    <cellStyle name="Normal 5 3 3 2 2" xfId="7921"/>
    <cellStyle name="Normal 5 3 3 2 2 2" xfId="7922"/>
    <cellStyle name="Normal 5 3 3 2 2 2 2" xfId="7923"/>
    <cellStyle name="Normal 5 3 3 2 2 2 2 2" xfId="7924"/>
    <cellStyle name="Normal 5 3 3 2 2 2 2 2 2" xfId="7925"/>
    <cellStyle name="Normal 5 3 3 2 2 2 2 3" xfId="7926"/>
    <cellStyle name="Normal 5 3 3 2 2 2 3" xfId="7927"/>
    <cellStyle name="Normal 5 3 3 2 2 2 3 2" xfId="7928"/>
    <cellStyle name="Normal 5 3 3 2 2 2 4" xfId="7929"/>
    <cellStyle name="Normal 5 3 3 2 2 3" xfId="7930"/>
    <cellStyle name="Normal 5 3 3 2 2 3 2" xfId="7931"/>
    <cellStyle name="Normal 5 3 3 2 2 3 2 2" xfId="7932"/>
    <cellStyle name="Normal 5 3 3 2 2 3 2 2 2" xfId="7933"/>
    <cellStyle name="Normal 5 3 3 2 2 3 2 3" xfId="7934"/>
    <cellStyle name="Normal 5 3 3 2 2 3 3" xfId="7935"/>
    <cellStyle name="Normal 5 3 3 2 2 3 3 2" xfId="7936"/>
    <cellStyle name="Normal 5 3 3 2 2 3 4" xfId="7937"/>
    <cellStyle name="Normal 5 3 3 2 2 4" xfId="7938"/>
    <cellStyle name="Normal 5 3 3 2 2 4 2" xfId="7939"/>
    <cellStyle name="Normal 5 3 3 2 2 4 2 2" xfId="7940"/>
    <cellStyle name="Normal 5 3 3 2 2 4 3" xfId="7941"/>
    <cellStyle name="Normal 5 3 3 2 2 5" xfId="7942"/>
    <cellStyle name="Normal 5 3 3 2 2 5 2" xfId="7943"/>
    <cellStyle name="Normal 5 3 3 2 2 6" xfId="7944"/>
    <cellStyle name="Normal 5 3 3 2 3" xfId="7945"/>
    <cellStyle name="Normal 5 3 3 2 3 2" xfId="7946"/>
    <cellStyle name="Normal 5 3 3 2 3 2 2" xfId="7947"/>
    <cellStyle name="Normal 5 3 3 2 3 2 2 2" xfId="7948"/>
    <cellStyle name="Normal 5 3 3 2 3 2 2 2 2" xfId="7949"/>
    <cellStyle name="Normal 5 3 3 2 3 2 2 3" xfId="7950"/>
    <cellStyle name="Normal 5 3 3 2 3 2 3" xfId="7951"/>
    <cellStyle name="Normal 5 3 3 2 3 2 3 2" xfId="7952"/>
    <cellStyle name="Normal 5 3 3 2 3 2 4" xfId="7953"/>
    <cellStyle name="Normal 5 3 3 2 3 3" xfId="7954"/>
    <cellStyle name="Normal 5 3 3 2 3 3 2" xfId="7955"/>
    <cellStyle name="Normal 5 3 3 2 3 3 2 2" xfId="7956"/>
    <cellStyle name="Normal 5 3 3 2 3 3 3" xfId="7957"/>
    <cellStyle name="Normal 5 3 3 2 3 4" xfId="7958"/>
    <cellStyle name="Normal 5 3 3 2 3 4 2" xfId="7959"/>
    <cellStyle name="Normal 5 3 3 2 3 5" xfId="7960"/>
    <cellStyle name="Normal 5 3 3 2 4" xfId="7961"/>
    <cellStyle name="Normal 5 3 3 2 4 2" xfId="7962"/>
    <cellStyle name="Normal 5 3 3 2 4 2 2" xfId="7963"/>
    <cellStyle name="Normal 5 3 3 2 4 2 2 2" xfId="7964"/>
    <cellStyle name="Normal 5 3 3 2 4 2 3" xfId="7965"/>
    <cellStyle name="Normal 5 3 3 2 4 3" xfId="7966"/>
    <cellStyle name="Normal 5 3 3 2 4 3 2" xfId="7967"/>
    <cellStyle name="Normal 5 3 3 2 4 4" xfId="7968"/>
    <cellStyle name="Normal 5 3 3 2 5" xfId="7969"/>
    <cellStyle name="Normal 5 3 3 2 5 2" xfId="7970"/>
    <cellStyle name="Normal 5 3 3 2 5 2 2" xfId="7971"/>
    <cellStyle name="Normal 5 3 3 2 5 3" xfId="7972"/>
    <cellStyle name="Normal 5 3 3 2 6" xfId="7973"/>
    <cellStyle name="Normal 5 3 3 2 6 2" xfId="7974"/>
    <cellStyle name="Normal 5 3 3 2 6 2 2" xfId="7975"/>
    <cellStyle name="Normal 5 3 3 2 6 3" xfId="7976"/>
    <cellStyle name="Normal 5 3 3 2 7" xfId="7977"/>
    <cellStyle name="Normal 5 3 3 2 7 2" xfId="7978"/>
    <cellStyle name="Normal 5 3 3 2 8" xfId="7979"/>
    <cellStyle name="Normal 5 3 3 3" xfId="7980"/>
    <cellStyle name="Normal 5 3 3 3 2" xfId="7981"/>
    <cellStyle name="Normal 5 3 3 3 2 2" xfId="7982"/>
    <cellStyle name="Normal 5 3 3 3 2 2 2" xfId="7983"/>
    <cellStyle name="Normal 5 3 3 3 2 2 2 2" xfId="7984"/>
    <cellStyle name="Normal 5 3 3 3 2 2 3" xfId="7985"/>
    <cellStyle name="Normal 5 3 3 3 2 3" xfId="7986"/>
    <cellStyle name="Normal 5 3 3 3 2 3 2" xfId="7987"/>
    <cellStyle name="Normal 5 3 3 3 2 4" xfId="7988"/>
    <cellStyle name="Normal 5 3 3 3 3" xfId="7989"/>
    <cellStyle name="Normal 5 3 3 3 3 2" xfId="7990"/>
    <cellStyle name="Normal 5 3 3 3 3 2 2" xfId="7991"/>
    <cellStyle name="Normal 5 3 3 3 3 2 2 2" xfId="7992"/>
    <cellStyle name="Normal 5 3 3 3 3 2 3" xfId="7993"/>
    <cellStyle name="Normal 5 3 3 3 3 3" xfId="7994"/>
    <cellStyle name="Normal 5 3 3 3 3 3 2" xfId="7995"/>
    <cellStyle name="Normal 5 3 3 3 3 4" xfId="7996"/>
    <cellStyle name="Normal 5 3 3 3 4" xfId="7997"/>
    <cellStyle name="Normal 5 3 3 3 4 2" xfId="7998"/>
    <cellStyle name="Normal 5 3 3 3 4 2 2" xfId="7999"/>
    <cellStyle name="Normal 5 3 3 3 4 3" xfId="8000"/>
    <cellStyle name="Normal 5 3 3 3 5" xfId="8001"/>
    <cellStyle name="Normal 5 3 3 3 5 2" xfId="8002"/>
    <cellStyle name="Normal 5 3 3 3 6" xfId="8003"/>
    <cellStyle name="Normal 5 3 3 4" xfId="8004"/>
    <cellStyle name="Normal 5 3 3 4 2" xfId="8005"/>
    <cellStyle name="Normal 5 3 3 4 2 2" xfId="8006"/>
    <cellStyle name="Normal 5 3 3 4 2 2 2" xfId="8007"/>
    <cellStyle name="Normal 5 3 3 4 2 2 2 2" xfId="8008"/>
    <cellStyle name="Normal 5 3 3 4 2 2 3" xfId="8009"/>
    <cellStyle name="Normal 5 3 3 4 2 3" xfId="8010"/>
    <cellStyle name="Normal 5 3 3 4 2 3 2" xfId="8011"/>
    <cellStyle name="Normal 5 3 3 4 2 4" xfId="8012"/>
    <cellStyle name="Normal 5 3 3 4 3" xfId="8013"/>
    <cellStyle name="Normal 5 3 3 4 3 2" xfId="8014"/>
    <cellStyle name="Normal 5 3 3 4 3 2 2" xfId="8015"/>
    <cellStyle name="Normal 5 3 3 4 3 3" xfId="8016"/>
    <cellStyle name="Normal 5 3 3 4 4" xfId="8017"/>
    <cellStyle name="Normal 5 3 3 4 4 2" xfId="8018"/>
    <cellStyle name="Normal 5 3 3 4 5" xfId="8019"/>
    <cellStyle name="Normal 5 3 3 5" xfId="8020"/>
    <cellStyle name="Normal 5 3 3 5 2" xfId="8021"/>
    <cellStyle name="Normal 5 3 3 5 2 2" xfId="8022"/>
    <cellStyle name="Normal 5 3 3 5 2 2 2" xfId="8023"/>
    <cellStyle name="Normal 5 3 3 5 2 3" xfId="8024"/>
    <cellStyle name="Normal 5 3 3 5 3" xfId="8025"/>
    <cellStyle name="Normal 5 3 3 5 3 2" xfId="8026"/>
    <cellStyle name="Normal 5 3 3 5 4" xfId="8027"/>
    <cellStyle name="Normal 5 3 3 6" xfId="8028"/>
    <cellStyle name="Normal 5 3 3 6 2" xfId="8029"/>
    <cellStyle name="Normal 5 3 3 6 2 2" xfId="8030"/>
    <cellStyle name="Normal 5 3 3 6 3" xfId="8031"/>
    <cellStyle name="Normal 5 3 3 7" xfId="8032"/>
    <cellStyle name="Normal 5 3 3 7 2" xfId="8033"/>
    <cellStyle name="Normal 5 3 3 7 2 2" xfId="8034"/>
    <cellStyle name="Normal 5 3 3 7 3" xfId="8035"/>
    <cellStyle name="Normal 5 3 3 8" xfId="8036"/>
    <cellStyle name="Normal 5 3 3 8 2" xfId="8037"/>
    <cellStyle name="Normal 5 3 3 9" xfId="8038"/>
    <cellStyle name="Normal 5 3 4" xfId="8039"/>
    <cellStyle name="Normal 5 3 4 2" xfId="8040"/>
    <cellStyle name="Normal 5 3 4 2 2" xfId="8041"/>
    <cellStyle name="Normal 5 3 4 2 2 2" xfId="8042"/>
    <cellStyle name="Normal 5 3 4 2 2 2 2" xfId="8043"/>
    <cellStyle name="Normal 5 3 4 2 2 2 2 2" xfId="8044"/>
    <cellStyle name="Normal 5 3 4 2 2 2 3" xfId="8045"/>
    <cellStyle name="Normal 5 3 4 2 2 3" xfId="8046"/>
    <cellStyle name="Normal 5 3 4 2 2 3 2" xfId="8047"/>
    <cellStyle name="Normal 5 3 4 2 2 4" xfId="8048"/>
    <cellStyle name="Normal 5 3 4 2 3" xfId="8049"/>
    <cellStyle name="Normal 5 3 4 2 3 2" xfId="8050"/>
    <cellStyle name="Normal 5 3 4 2 3 2 2" xfId="8051"/>
    <cellStyle name="Normal 5 3 4 2 3 2 2 2" xfId="8052"/>
    <cellStyle name="Normal 5 3 4 2 3 2 3" xfId="8053"/>
    <cellStyle name="Normal 5 3 4 2 3 3" xfId="8054"/>
    <cellStyle name="Normal 5 3 4 2 3 3 2" xfId="8055"/>
    <cellStyle name="Normal 5 3 4 2 3 4" xfId="8056"/>
    <cellStyle name="Normal 5 3 4 2 4" xfId="8057"/>
    <cellStyle name="Normal 5 3 4 2 4 2" xfId="8058"/>
    <cellStyle name="Normal 5 3 4 2 4 2 2" xfId="8059"/>
    <cellStyle name="Normal 5 3 4 2 4 3" xfId="8060"/>
    <cellStyle name="Normal 5 3 4 2 5" xfId="8061"/>
    <cellStyle name="Normal 5 3 4 2 5 2" xfId="8062"/>
    <cellStyle name="Normal 5 3 4 2 6" xfId="8063"/>
    <cellStyle name="Normal 5 3 4 3" xfId="8064"/>
    <cellStyle name="Normal 5 3 4 3 2" xfId="8065"/>
    <cellStyle name="Normal 5 3 4 3 2 2" xfId="8066"/>
    <cellStyle name="Normal 5 3 4 3 2 2 2" xfId="8067"/>
    <cellStyle name="Normal 5 3 4 3 2 2 2 2" xfId="8068"/>
    <cellStyle name="Normal 5 3 4 3 2 2 3" xfId="8069"/>
    <cellStyle name="Normal 5 3 4 3 2 3" xfId="8070"/>
    <cellStyle name="Normal 5 3 4 3 2 3 2" xfId="8071"/>
    <cellStyle name="Normal 5 3 4 3 2 4" xfId="8072"/>
    <cellStyle name="Normal 5 3 4 3 3" xfId="8073"/>
    <cellStyle name="Normal 5 3 4 3 3 2" xfId="8074"/>
    <cellStyle name="Normal 5 3 4 3 3 2 2" xfId="8075"/>
    <cellStyle name="Normal 5 3 4 3 3 3" xfId="8076"/>
    <cellStyle name="Normal 5 3 4 3 4" xfId="8077"/>
    <cellStyle name="Normal 5 3 4 3 4 2" xfId="8078"/>
    <cellStyle name="Normal 5 3 4 3 5" xfId="8079"/>
    <cellStyle name="Normal 5 3 4 4" xfId="8080"/>
    <cellStyle name="Normal 5 3 4 4 2" xfId="8081"/>
    <cellStyle name="Normal 5 3 4 4 2 2" xfId="8082"/>
    <cellStyle name="Normal 5 3 4 4 2 2 2" xfId="8083"/>
    <cellStyle name="Normal 5 3 4 4 2 3" xfId="8084"/>
    <cellStyle name="Normal 5 3 4 4 3" xfId="8085"/>
    <cellStyle name="Normal 5 3 4 4 3 2" xfId="8086"/>
    <cellStyle name="Normal 5 3 4 4 4" xfId="8087"/>
    <cellStyle name="Normal 5 3 4 5" xfId="8088"/>
    <cellStyle name="Normal 5 3 4 5 2" xfId="8089"/>
    <cellStyle name="Normal 5 3 4 5 2 2" xfId="8090"/>
    <cellStyle name="Normal 5 3 4 5 3" xfId="8091"/>
    <cellStyle name="Normal 5 3 4 6" xfId="8092"/>
    <cellStyle name="Normal 5 3 4 6 2" xfId="8093"/>
    <cellStyle name="Normal 5 3 4 6 2 2" xfId="8094"/>
    <cellStyle name="Normal 5 3 4 6 3" xfId="8095"/>
    <cellStyle name="Normal 5 3 4 7" xfId="8096"/>
    <cellStyle name="Normal 5 3 4 7 2" xfId="8097"/>
    <cellStyle name="Normal 5 3 4 8" xfId="8098"/>
    <cellStyle name="Normal 5 3 5" xfId="8099"/>
    <cellStyle name="Normal 5 3 5 2" xfId="8100"/>
    <cellStyle name="Normal 5 3 5 2 2" xfId="8101"/>
    <cellStyle name="Normal 5 3 5 2 2 2" xfId="8102"/>
    <cellStyle name="Normal 5 3 5 2 2 2 2" xfId="8103"/>
    <cellStyle name="Normal 5 3 5 2 2 3" xfId="8104"/>
    <cellStyle name="Normal 5 3 5 2 3" xfId="8105"/>
    <cellStyle name="Normal 5 3 5 2 3 2" xfId="8106"/>
    <cellStyle name="Normal 5 3 5 2 4" xfId="8107"/>
    <cellStyle name="Normal 5 3 5 3" xfId="8108"/>
    <cellStyle name="Normal 5 3 5 3 2" xfId="8109"/>
    <cellStyle name="Normal 5 3 5 3 2 2" xfId="8110"/>
    <cellStyle name="Normal 5 3 5 3 2 2 2" xfId="8111"/>
    <cellStyle name="Normal 5 3 5 3 2 3" xfId="8112"/>
    <cellStyle name="Normal 5 3 5 3 3" xfId="8113"/>
    <cellStyle name="Normal 5 3 5 3 3 2" xfId="8114"/>
    <cellStyle name="Normal 5 3 5 3 4" xfId="8115"/>
    <cellStyle name="Normal 5 3 5 4" xfId="8116"/>
    <cellStyle name="Normal 5 3 5 4 2" xfId="8117"/>
    <cellStyle name="Normal 5 3 5 4 2 2" xfId="8118"/>
    <cellStyle name="Normal 5 3 5 4 3" xfId="8119"/>
    <cellStyle name="Normal 5 3 5 5" xfId="8120"/>
    <cellStyle name="Normal 5 3 5 5 2" xfId="8121"/>
    <cellStyle name="Normal 5 3 5 6" xfId="8122"/>
    <cellStyle name="Normal 5 3 6" xfId="8123"/>
    <cellStyle name="Normal 5 3 6 2" xfId="8124"/>
    <cellStyle name="Normal 5 3 6 2 2" xfId="8125"/>
    <cellStyle name="Normal 5 3 6 2 2 2" xfId="8126"/>
    <cellStyle name="Normal 5 3 6 2 2 2 2" xfId="8127"/>
    <cellStyle name="Normal 5 3 6 2 2 3" xfId="8128"/>
    <cellStyle name="Normal 5 3 6 2 3" xfId="8129"/>
    <cellStyle name="Normal 5 3 6 2 3 2" xfId="8130"/>
    <cellStyle name="Normal 5 3 6 2 4" xfId="8131"/>
    <cellStyle name="Normal 5 3 6 3" xfId="8132"/>
    <cellStyle name="Normal 5 3 6 3 2" xfId="8133"/>
    <cellStyle name="Normal 5 3 6 3 2 2" xfId="8134"/>
    <cellStyle name="Normal 5 3 6 3 3" xfId="8135"/>
    <cellStyle name="Normal 5 3 6 4" xfId="8136"/>
    <cellStyle name="Normal 5 3 6 4 2" xfId="8137"/>
    <cellStyle name="Normal 5 3 6 5" xfId="8138"/>
    <cellStyle name="Normal 5 3 7" xfId="8139"/>
    <cellStyle name="Normal 5 3 7 2" xfId="8140"/>
    <cellStyle name="Normal 5 3 7 2 2" xfId="8141"/>
    <cellStyle name="Normal 5 3 7 2 2 2" xfId="8142"/>
    <cellStyle name="Normal 5 3 7 2 3" xfId="8143"/>
    <cellStyle name="Normal 5 3 7 3" xfId="8144"/>
    <cellStyle name="Normal 5 3 7 3 2" xfId="8145"/>
    <cellStyle name="Normal 5 3 7 4" xfId="8146"/>
    <cellStyle name="Normal 5 3 8" xfId="8147"/>
    <cellStyle name="Normal 5 3 8 2" xfId="8148"/>
    <cellStyle name="Normal 5 3 8 2 2" xfId="8149"/>
    <cellStyle name="Normal 5 3 8 3" xfId="8150"/>
    <cellStyle name="Normal 5 3 9" xfId="8151"/>
    <cellStyle name="Normal 5 3 9 2" xfId="8152"/>
    <cellStyle name="Normal 5 3 9 2 2" xfId="8153"/>
    <cellStyle name="Normal 5 3 9 3" xfId="8154"/>
    <cellStyle name="Normal 5 4" xfId="8155"/>
    <cellStyle name="Normal 5 4 2" xfId="8156"/>
    <cellStyle name="Normal 5 4 2 2" xfId="8157"/>
    <cellStyle name="Normal 5 4 2 2 2" xfId="8158"/>
    <cellStyle name="Normal 5 4 2 2 2 2" xfId="8159"/>
    <cellStyle name="Normal 5 4 2 2 2 2 2" xfId="8160"/>
    <cellStyle name="Normal 5 4 2 2 2 2 2 2" xfId="8161"/>
    <cellStyle name="Normal 5 4 2 2 2 2 3" xfId="8162"/>
    <cellStyle name="Normal 5 4 2 2 2 3" xfId="8163"/>
    <cellStyle name="Normal 5 4 2 2 2 3 2" xfId="8164"/>
    <cellStyle name="Normal 5 4 2 2 2 4" xfId="8165"/>
    <cellStyle name="Normal 5 4 2 2 3" xfId="8166"/>
    <cellStyle name="Normal 5 4 2 2 3 2" xfId="8167"/>
    <cellStyle name="Normal 5 4 2 2 3 2 2" xfId="8168"/>
    <cellStyle name="Normal 5 4 2 2 3 2 2 2" xfId="8169"/>
    <cellStyle name="Normal 5 4 2 2 3 2 3" xfId="8170"/>
    <cellStyle name="Normal 5 4 2 2 3 3" xfId="8171"/>
    <cellStyle name="Normal 5 4 2 2 3 3 2" xfId="8172"/>
    <cellStyle name="Normal 5 4 2 2 3 4" xfId="8173"/>
    <cellStyle name="Normal 5 4 2 2 4" xfId="8174"/>
    <cellStyle name="Normal 5 4 2 2 4 2" xfId="8175"/>
    <cellStyle name="Normal 5 4 2 2 4 2 2" xfId="8176"/>
    <cellStyle name="Normal 5 4 2 2 4 3" xfId="8177"/>
    <cellStyle name="Normal 5 4 2 2 5" xfId="8178"/>
    <cellStyle name="Normal 5 4 2 2 5 2" xfId="8179"/>
    <cellStyle name="Normal 5 4 2 2 6" xfId="8180"/>
    <cellStyle name="Normal 5 4 2 3" xfId="8181"/>
    <cellStyle name="Normal 5 4 2 3 2" xfId="8182"/>
    <cellStyle name="Normal 5 4 2 3 2 2" xfId="8183"/>
    <cellStyle name="Normal 5 4 2 3 2 2 2" xfId="8184"/>
    <cellStyle name="Normal 5 4 2 3 2 2 2 2" xfId="8185"/>
    <cellStyle name="Normal 5 4 2 3 2 2 3" xfId="8186"/>
    <cellStyle name="Normal 5 4 2 3 2 3" xfId="8187"/>
    <cellStyle name="Normal 5 4 2 3 2 3 2" xfId="8188"/>
    <cellStyle name="Normal 5 4 2 3 2 4" xfId="8189"/>
    <cellStyle name="Normal 5 4 2 3 3" xfId="8190"/>
    <cellStyle name="Normal 5 4 2 3 3 2" xfId="8191"/>
    <cellStyle name="Normal 5 4 2 3 3 2 2" xfId="8192"/>
    <cellStyle name="Normal 5 4 2 3 3 3" xfId="8193"/>
    <cellStyle name="Normal 5 4 2 3 4" xfId="8194"/>
    <cellStyle name="Normal 5 4 2 3 4 2" xfId="8195"/>
    <cellStyle name="Normal 5 4 2 3 5" xfId="8196"/>
    <cellStyle name="Normal 5 4 2 4" xfId="8197"/>
    <cellStyle name="Normal 5 4 2 4 2" xfId="8198"/>
    <cellStyle name="Normal 5 4 2 4 2 2" xfId="8199"/>
    <cellStyle name="Normal 5 4 2 4 2 2 2" xfId="8200"/>
    <cellStyle name="Normal 5 4 2 4 2 3" xfId="8201"/>
    <cellStyle name="Normal 5 4 2 4 3" xfId="8202"/>
    <cellStyle name="Normal 5 4 2 4 3 2" xfId="8203"/>
    <cellStyle name="Normal 5 4 2 4 4" xfId="8204"/>
    <cellStyle name="Normal 5 4 2 5" xfId="8205"/>
    <cellStyle name="Normal 5 4 2 5 2" xfId="8206"/>
    <cellStyle name="Normal 5 4 2 5 2 2" xfId="8207"/>
    <cellStyle name="Normal 5 4 2 5 3" xfId="8208"/>
    <cellStyle name="Normal 5 4 2 6" xfId="8209"/>
    <cellStyle name="Normal 5 4 2 6 2" xfId="8210"/>
    <cellStyle name="Normal 5 4 2 6 2 2" xfId="8211"/>
    <cellStyle name="Normal 5 4 2 6 3" xfId="8212"/>
    <cellStyle name="Normal 5 4 2 7" xfId="8213"/>
    <cellStyle name="Normal 5 4 2 7 2" xfId="8214"/>
    <cellStyle name="Normal 5 4 2 8" xfId="8215"/>
    <cellStyle name="Normal 5 4 3" xfId="8216"/>
    <cellStyle name="Normal 5 4 3 2" xfId="8217"/>
    <cellStyle name="Normal 5 4 3 2 2" xfId="8218"/>
    <cellStyle name="Normal 5 4 3 2 2 2" xfId="8219"/>
    <cellStyle name="Normal 5 4 3 2 2 2 2" xfId="8220"/>
    <cellStyle name="Normal 5 4 3 2 2 3" xfId="8221"/>
    <cellStyle name="Normal 5 4 3 2 3" xfId="8222"/>
    <cellStyle name="Normal 5 4 3 2 3 2" xfId="8223"/>
    <cellStyle name="Normal 5 4 3 2 4" xfId="8224"/>
    <cellStyle name="Normal 5 4 3 3" xfId="8225"/>
    <cellStyle name="Normal 5 4 3 3 2" xfId="8226"/>
    <cellStyle name="Normal 5 4 3 3 2 2" xfId="8227"/>
    <cellStyle name="Normal 5 4 3 3 2 2 2" xfId="8228"/>
    <cellStyle name="Normal 5 4 3 3 2 3" xfId="8229"/>
    <cellStyle name="Normal 5 4 3 3 3" xfId="8230"/>
    <cellStyle name="Normal 5 4 3 3 3 2" xfId="8231"/>
    <cellStyle name="Normal 5 4 3 3 4" xfId="8232"/>
    <cellStyle name="Normal 5 4 3 4" xfId="8233"/>
    <cellStyle name="Normal 5 4 3 4 2" xfId="8234"/>
    <cellStyle name="Normal 5 4 3 4 2 2" xfId="8235"/>
    <cellStyle name="Normal 5 4 3 4 3" xfId="8236"/>
    <cellStyle name="Normal 5 4 3 5" xfId="8237"/>
    <cellStyle name="Normal 5 4 3 5 2" xfId="8238"/>
    <cellStyle name="Normal 5 4 3 6" xfId="8239"/>
    <cellStyle name="Normal 5 4 4" xfId="8240"/>
    <cellStyle name="Normal 5 4 4 2" xfId="8241"/>
    <cellStyle name="Normal 5 4 4 2 2" xfId="8242"/>
    <cellStyle name="Normal 5 4 4 2 2 2" xfId="8243"/>
    <cellStyle name="Normal 5 4 4 2 2 2 2" xfId="8244"/>
    <cellStyle name="Normal 5 4 4 2 2 3" xfId="8245"/>
    <cellStyle name="Normal 5 4 4 2 3" xfId="8246"/>
    <cellStyle name="Normal 5 4 4 2 3 2" xfId="8247"/>
    <cellStyle name="Normal 5 4 4 2 4" xfId="8248"/>
    <cellStyle name="Normal 5 4 4 3" xfId="8249"/>
    <cellStyle name="Normal 5 4 4 3 2" xfId="8250"/>
    <cellStyle name="Normal 5 4 4 3 2 2" xfId="8251"/>
    <cellStyle name="Normal 5 4 4 3 3" xfId="8252"/>
    <cellStyle name="Normal 5 4 4 4" xfId="8253"/>
    <cellStyle name="Normal 5 4 4 4 2" xfId="8254"/>
    <cellStyle name="Normal 5 4 4 5" xfId="8255"/>
    <cellStyle name="Normal 5 4 5" xfId="8256"/>
    <cellStyle name="Normal 5 4 5 2" xfId="8257"/>
    <cellStyle name="Normal 5 4 5 2 2" xfId="8258"/>
    <cellStyle name="Normal 5 4 5 2 2 2" xfId="8259"/>
    <cellStyle name="Normal 5 4 5 2 3" xfId="8260"/>
    <cellStyle name="Normal 5 4 5 3" xfId="8261"/>
    <cellStyle name="Normal 5 4 5 3 2" xfId="8262"/>
    <cellStyle name="Normal 5 4 5 4" xfId="8263"/>
    <cellStyle name="Normal 5 4 6" xfId="8264"/>
    <cellStyle name="Normal 5 4 6 2" xfId="8265"/>
    <cellStyle name="Normal 5 4 6 2 2" xfId="8266"/>
    <cellStyle name="Normal 5 4 6 3" xfId="8267"/>
    <cellStyle name="Normal 5 4 7" xfId="8268"/>
    <cellStyle name="Normal 5 4 7 2" xfId="8269"/>
    <cellStyle name="Normal 5 4 7 2 2" xfId="8270"/>
    <cellStyle name="Normal 5 4 7 3" xfId="8271"/>
    <cellStyle name="Normal 5 4 8" xfId="8272"/>
    <cellStyle name="Normal 5 4 8 2" xfId="8273"/>
    <cellStyle name="Normal 5 4 9" xfId="8274"/>
    <cellStyle name="Normal 5 5" xfId="8275"/>
    <cellStyle name="Normal 5 5 2" xfId="8276"/>
    <cellStyle name="Normal 5 5 2 2" xfId="8277"/>
    <cellStyle name="Normal 5 5 2 2 2" xfId="8278"/>
    <cellStyle name="Normal 5 5 2 2 2 2" xfId="8279"/>
    <cellStyle name="Normal 5 5 2 2 2 2 2" xfId="8280"/>
    <cellStyle name="Normal 5 5 2 2 2 2 2 2" xfId="8281"/>
    <cellStyle name="Normal 5 5 2 2 2 2 3" xfId="8282"/>
    <cellStyle name="Normal 5 5 2 2 2 3" xfId="8283"/>
    <cellStyle name="Normal 5 5 2 2 2 3 2" xfId="8284"/>
    <cellStyle name="Normal 5 5 2 2 2 4" xfId="8285"/>
    <cellStyle name="Normal 5 5 2 2 3" xfId="8286"/>
    <cellStyle name="Normal 5 5 2 2 3 2" xfId="8287"/>
    <cellStyle name="Normal 5 5 2 2 3 2 2" xfId="8288"/>
    <cellStyle name="Normal 5 5 2 2 3 2 2 2" xfId="8289"/>
    <cellStyle name="Normal 5 5 2 2 3 2 3" xfId="8290"/>
    <cellStyle name="Normal 5 5 2 2 3 3" xfId="8291"/>
    <cellStyle name="Normal 5 5 2 2 3 3 2" xfId="8292"/>
    <cellStyle name="Normal 5 5 2 2 3 4" xfId="8293"/>
    <cellStyle name="Normal 5 5 2 2 4" xfId="8294"/>
    <cellStyle name="Normal 5 5 2 2 4 2" xfId="8295"/>
    <cellStyle name="Normal 5 5 2 2 4 2 2" xfId="8296"/>
    <cellStyle name="Normal 5 5 2 2 4 3" xfId="8297"/>
    <cellStyle name="Normal 5 5 2 2 5" xfId="8298"/>
    <cellStyle name="Normal 5 5 2 2 5 2" xfId="8299"/>
    <cellStyle name="Normal 5 5 2 2 6" xfId="8300"/>
    <cellStyle name="Normal 5 5 2 3" xfId="8301"/>
    <cellStyle name="Normal 5 5 2 3 2" xfId="8302"/>
    <cellStyle name="Normal 5 5 2 3 2 2" xfId="8303"/>
    <cellStyle name="Normal 5 5 2 3 2 2 2" xfId="8304"/>
    <cellStyle name="Normal 5 5 2 3 2 2 2 2" xfId="8305"/>
    <cellStyle name="Normal 5 5 2 3 2 2 3" xfId="8306"/>
    <cellStyle name="Normal 5 5 2 3 2 3" xfId="8307"/>
    <cellStyle name="Normal 5 5 2 3 2 3 2" xfId="8308"/>
    <cellStyle name="Normal 5 5 2 3 2 4" xfId="8309"/>
    <cellStyle name="Normal 5 5 2 3 3" xfId="8310"/>
    <cellStyle name="Normal 5 5 2 3 3 2" xfId="8311"/>
    <cellStyle name="Normal 5 5 2 3 3 2 2" xfId="8312"/>
    <cellStyle name="Normal 5 5 2 3 3 3" xfId="8313"/>
    <cellStyle name="Normal 5 5 2 3 4" xfId="8314"/>
    <cellStyle name="Normal 5 5 2 3 4 2" xfId="8315"/>
    <cellStyle name="Normal 5 5 2 3 5" xfId="8316"/>
    <cellStyle name="Normal 5 5 2 4" xfId="8317"/>
    <cellStyle name="Normal 5 5 2 4 2" xfId="8318"/>
    <cellStyle name="Normal 5 5 2 4 2 2" xfId="8319"/>
    <cellStyle name="Normal 5 5 2 4 2 2 2" xfId="8320"/>
    <cellStyle name="Normal 5 5 2 4 2 3" xfId="8321"/>
    <cellStyle name="Normal 5 5 2 4 3" xfId="8322"/>
    <cellStyle name="Normal 5 5 2 4 3 2" xfId="8323"/>
    <cellStyle name="Normal 5 5 2 4 4" xfId="8324"/>
    <cellStyle name="Normal 5 5 2 5" xfId="8325"/>
    <cellStyle name="Normal 5 5 2 5 2" xfId="8326"/>
    <cellStyle name="Normal 5 5 2 5 2 2" xfId="8327"/>
    <cellStyle name="Normal 5 5 2 5 3" xfId="8328"/>
    <cellStyle name="Normal 5 5 2 6" xfId="8329"/>
    <cellStyle name="Normal 5 5 2 6 2" xfId="8330"/>
    <cellStyle name="Normal 5 5 2 6 2 2" xfId="8331"/>
    <cellStyle name="Normal 5 5 2 6 3" xfId="8332"/>
    <cellStyle name="Normal 5 5 2 7" xfId="8333"/>
    <cellStyle name="Normal 5 5 2 7 2" xfId="8334"/>
    <cellStyle name="Normal 5 5 2 8" xfId="8335"/>
    <cellStyle name="Normal 5 5 3" xfId="8336"/>
    <cellStyle name="Normal 5 5 3 2" xfId="8337"/>
    <cellStyle name="Normal 5 5 3 2 2" xfId="8338"/>
    <cellStyle name="Normal 5 5 3 2 2 2" xfId="8339"/>
    <cellStyle name="Normal 5 5 3 2 2 2 2" xfId="8340"/>
    <cellStyle name="Normal 5 5 3 2 2 3" xfId="8341"/>
    <cellStyle name="Normal 5 5 3 2 3" xfId="8342"/>
    <cellStyle name="Normal 5 5 3 2 3 2" xfId="8343"/>
    <cellStyle name="Normal 5 5 3 2 4" xfId="8344"/>
    <cellStyle name="Normal 5 5 3 3" xfId="8345"/>
    <cellStyle name="Normal 5 5 3 3 2" xfId="8346"/>
    <cellStyle name="Normal 5 5 3 3 2 2" xfId="8347"/>
    <cellStyle name="Normal 5 5 3 3 2 2 2" xfId="8348"/>
    <cellStyle name="Normal 5 5 3 3 2 3" xfId="8349"/>
    <cellStyle name="Normal 5 5 3 3 3" xfId="8350"/>
    <cellStyle name="Normal 5 5 3 3 3 2" xfId="8351"/>
    <cellStyle name="Normal 5 5 3 3 4" xfId="8352"/>
    <cellStyle name="Normal 5 5 3 4" xfId="8353"/>
    <cellStyle name="Normal 5 5 3 4 2" xfId="8354"/>
    <cellStyle name="Normal 5 5 3 4 2 2" xfId="8355"/>
    <cellStyle name="Normal 5 5 3 4 3" xfId="8356"/>
    <cellStyle name="Normal 5 5 3 5" xfId="8357"/>
    <cellStyle name="Normal 5 5 3 5 2" xfId="8358"/>
    <cellStyle name="Normal 5 5 3 6" xfId="8359"/>
    <cellStyle name="Normal 5 5 4" xfId="8360"/>
    <cellStyle name="Normal 5 5 4 2" xfId="8361"/>
    <cellStyle name="Normal 5 5 4 2 2" xfId="8362"/>
    <cellStyle name="Normal 5 5 4 2 2 2" xfId="8363"/>
    <cellStyle name="Normal 5 5 4 2 2 2 2" xfId="8364"/>
    <cellStyle name="Normal 5 5 4 2 2 3" xfId="8365"/>
    <cellStyle name="Normal 5 5 4 2 3" xfId="8366"/>
    <cellStyle name="Normal 5 5 4 2 3 2" xfId="8367"/>
    <cellStyle name="Normal 5 5 4 2 4" xfId="8368"/>
    <cellStyle name="Normal 5 5 4 3" xfId="8369"/>
    <cellStyle name="Normal 5 5 4 3 2" xfId="8370"/>
    <cellStyle name="Normal 5 5 4 3 2 2" xfId="8371"/>
    <cellStyle name="Normal 5 5 4 3 3" xfId="8372"/>
    <cellStyle name="Normal 5 5 4 4" xfId="8373"/>
    <cellStyle name="Normal 5 5 4 4 2" xfId="8374"/>
    <cellStyle name="Normal 5 5 4 5" xfId="8375"/>
    <cellStyle name="Normal 5 5 5" xfId="8376"/>
    <cellStyle name="Normal 5 5 5 2" xfId="8377"/>
    <cellStyle name="Normal 5 5 5 2 2" xfId="8378"/>
    <cellStyle name="Normal 5 5 5 2 2 2" xfId="8379"/>
    <cellStyle name="Normal 5 5 5 2 3" xfId="8380"/>
    <cellStyle name="Normal 5 5 5 3" xfId="8381"/>
    <cellStyle name="Normal 5 5 5 3 2" xfId="8382"/>
    <cellStyle name="Normal 5 5 5 4" xfId="8383"/>
    <cellStyle name="Normal 5 5 6" xfId="8384"/>
    <cellStyle name="Normal 5 5 6 2" xfId="8385"/>
    <cellStyle name="Normal 5 5 6 2 2" xfId="8386"/>
    <cellStyle name="Normal 5 5 6 3" xfId="8387"/>
    <cellStyle name="Normal 5 5 7" xfId="8388"/>
    <cellStyle name="Normal 5 5 7 2" xfId="8389"/>
    <cellStyle name="Normal 5 5 7 2 2" xfId="8390"/>
    <cellStyle name="Normal 5 5 7 3" xfId="8391"/>
    <cellStyle name="Normal 5 5 8" xfId="8392"/>
    <cellStyle name="Normal 5 5 8 2" xfId="8393"/>
    <cellStyle name="Normal 5 5 9" xfId="8394"/>
    <cellStyle name="Normal 5 6" xfId="8395"/>
    <cellStyle name="Normal 5 6 2" xfId="8396"/>
    <cellStyle name="Normal 5 6 2 2" xfId="8397"/>
    <cellStyle name="Normal 5 6 2 2 2" xfId="8398"/>
    <cellStyle name="Normal 5 6 2 2 2 2" xfId="8399"/>
    <cellStyle name="Normal 5 6 2 2 2 2 2" xfId="8400"/>
    <cellStyle name="Normal 5 6 2 2 2 2 2 2" xfId="8401"/>
    <cellStyle name="Normal 5 6 2 2 2 2 3" xfId="8402"/>
    <cellStyle name="Normal 5 6 2 2 2 3" xfId="8403"/>
    <cellStyle name="Normal 5 6 2 2 2 3 2" xfId="8404"/>
    <cellStyle name="Normal 5 6 2 2 2 4" xfId="8405"/>
    <cellStyle name="Normal 5 6 2 2 3" xfId="8406"/>
    <cellStyle name="Normal 5 6 2 2 3 2" xfId="8407"/>
    <cellStyle name="Normal 5 6 2 2 3 2 2" xfId="8408"/>
    <cellStyle name="Normal 5 6 2 2 3 2 2 2" xfId="8409"/>
    <cellStyle name="Normal 5 6 2 2 3 2 3" xfId="8410"/>
    <cellStyle name="Normal 5 6 2 2 3 3" xfId="8411"/>
    <cellStyle name="Normal 5 6 2 2 3 3 2" xfId="8412"/>
    <cellStyle name="Normal 5 6 2 2 3 4" xfId="8413"/>
    <cellStyle name="Normal 5 6 2 2 4" xfId="8414"/>
    <cellStyle name="Normal 5 6 2 2 4 2" xfId="8415"/>
    <cellStyle name="Normal 5 6 2 2 4 2 2" xfId="8416"/>
    <cellStyle name="Normal 5 6 2 2 4 3" xfId="8417"/>
    <cellStyle name="Normal 5 6 2 2 5" xfId="8418"/>
    <cellStyle name="Normal 5 6 2 2 5 2" xfId="8419"/>
    <cellStyle name="Normal 5 6 2 2 6" xfId="8420"/>
    <cellStyle name="Normal 5 6 2 3" xfId="8421"/>
    <cellStyle name="Normal 5 6 2 3 2" xfId="8422"/>
    <cellStyle name="Normal 5 6 2 3 2 2" xfId="8423"/>
    <cellStyle name="Normal 5 6 2 3 2 2 2" xfId="8424"/>
    <cellStyle name="Normal 5 6 2 3 2 2 2 2" xfId="8425"/>
    <cellStyle name="Normal 5 6 2 3 2 2 3" xfId="8426"/>
    <cellStyle name="Normal 5 6 2 3 2 3" xfId="8427"/>
    <cellStyle name="Normal 5 6 2 3 2 3 2" xfId="8428"/>
    <cellStyle name="Normal 5 6 2 3 2 4" xfId="8429"/>
    <cellStyle name="Normal 5 6 2 3 3" xfId="8430"/>
    <cellStyle name="Normal 5 6 2 3 3 2" xfId="8431"/>
    <cellStyle name="Normal 5 6 2 3 3 2 2" xfId="8432"/>
    <cellStyle name="Normal 5 6 2 3 3 3" xfId="8433"/>
    <cellStyle name="Normal 5 6 2 3 4" xfId="8434"/>
    <cellStyle name="Normal 5 6 2 3 4 2" xfId="8435"/>
    <cellStyle name="Normal 5 6 2 3 5" xfId="8436"/>
    <cellStyle name="Normal 5 6 2 4" xfId="8437"/>
    <cellStyle name="Normal 5 6 2 4 2" xfId="8438"/>
    <cellStyle name="Normal 5 6 2 4 2 2" xfId="8439"/>
    <cellStyle name="Normal 5 6 2 4 2 2 2" xfId="8440"/>
    <cellStyle name="Normal 5 6 2 4 2 3" xfId="8441"/>
    <cellStyle name="Normal 5 6 2 4 3" xfId="8442"/>
    <cellStyle name="Normal 5 6 2 4 3 2" xfId="8443"/>
    <cellStyle name="Normal 5 6 2 4 4" xfId="8444"/>
    <cellStyle name="Normal 5 6 2 5" xfId="8445"/>
    <cellStyle name="Normal 5 6 2 5 2" xfId="8446"/>
    <cellStyle name="Normal 5 6 2 5 2 2" xfId="8447"/>
    <cellStyle name="Normal 5 6 2 5 3" xfId="8448"/>
    <cellStyle name="Normal 5 6 2 6" xfId="8449"/>
    <cellStyle name="Normal 5 6 2 6 2" xfId="8450"/>
    <cellStyle name="Normal 5 6 2 6 2 2" xfId="8451"/>
    <cellStyle name="Normal 5 6 2 6 3" xfId="8452"/>
    <cellStyle name="Normal 5 6 2 7" xfId="8453"/>
    <cellStyle name="Normal 5 6 2 7 2" xfId="8454"/>
    <cellStyle name="Normal 5 6 2 8" xfId="8455"/>
    <cellStyle name="Normal 5 6 3" xfId="8456"/>
    <cellStyle name="Normal 5 6 3 2" xfId="8457"/>
    <cellStyle name="Normal 5 6 3 2 2" xfId="8458"/>
    <cellStyle name="Normal 5 6 3 2 2 2" xfId="8459"/>
    <cellStyle name="Normal 5 6 3 2 2 2 2" xfId="8460"/>
    <cellStyle name="Normal 5 6 3 2 2 3" xfId="8461"/>
    <cellStyle name="Normal 5 6 3 2 3" xfId="8462"/>
    <cellStyle name="Normal 5 6 3 2 3 2" xfId="8463"/>
    <cellStyle name="Normal 5 6 3 2 4" xfId="8464"/>
    <cellStyle name="Normal 5 6 3 3" xfId="8465"/>
    <cellStyle name="Normal 5 6 3 3 2" xfId="8466"/>
    <cellStyle name="Normal 5 6 3 3 2 2" xfId="8467"/>
    <cellStyle name="Normal 5 6 3 3 2 2 2" xfId="8468"/>
    <cellStyle name="Normal 5 6 3 3 2 3" xfId="8469"/>
    <cellStyle name="Normal 5 6 3 3 3" xfId="8470"/>
    <cellStyle name="Normal 5 6 3 3 3 2" xfId="8471"/>
    <cellStyle name="Normal 5 6 3 3 4" xfId="8472"/>
    <cellStyle name="Normal 5 6 3 4" xfId="8473"/>
    <cellStyle name="Normal 5 6 3 4 2" xfId="8474"/>
    <cellStyle name="Normal 5 6 3 4 2 2" xfId="8475"/>
    <cellStyle name="Normal 5 6 3 4 3" xfId="8476"/>
    <cellStyle name="Normal 5 6 3 5" xfId="8477"/>
    <cellStyle name="Normal 5 6 3 5 2" xfId="8478"/>
    <cellStyle name="Normal 5 6 3 6" xfId="8479"/>
    <cellStyle name="Normal 5 6 4" xfId="8480"/>
    <cellStyle name="Normal 5 6 4 2" xfId="8481"/>
    <cellStyle name="Normal 5 6 4 2 2" xfId="8482"/>
    <cellStyle name="Normal 5 6 4 2 2 2" xfId="8483"/>
    <cellStyle name="Normal 5 6 4 2 2 2 2" xfId="8484"/>
    <cellStyle name="Normal 5 6 4 2 2 3" xfId="8485"/>
    <cellStyle name="Normal 5 6 4 2 3" xfId="8486"/>
    <cellStyle name="Normal 5 6 4 2 3 2" xfId="8487"/>
    <cellStyle name="Normal 5 6 4 2 4" xfId="8488"/>
    <cellStyle name="Normal 5 6 4 3" xfId="8489"/>
    <cellStyle name="Normal 5 6 4 3 2" xfId="8490"/>
    <cellStyle name="Normal 5 6 4 3 2 2" xfId="8491"/>
    <cellStyle name="Normal 5 6 4 3 3" xfId="8492"/>
    <cellStyle name="Normal 5 6 4 4" xfId="8493"/>
    <cellStyle name="Normal 5 6 4 4 2" xfId="8494"/>
    <cellStyle name="Normal 5 6 4 5" xfId="8495"/>
    <cellStyle name="Normal 5 6 5" xfId="8496"/>
    <cellStyle name="Normal 5 6 5 2" xfId="8497"/>
    <cellStyle name="Normal 5 6 5 2 2" xfId="8498"/>
    <cellStyle name="Normal 5 6 5 2 2 2" xfId="8499"/>
    <cellStyle name="Normal 5 6 5 2 3" xfId="8500"/>
    <cellStyle name="Normal 5 6 5 3" xfId="8501"/>
    <cellStyle name="Normal 5 6 5 3 2" xfId="8502"/>
    <cellStyle name="Normal 5 6 5 4" xfId="8503"/>
    <cellStyle name="Normal 5 6 6" xfId="8504"/>
    <cellStyle name="Normal 5 6 6 2" xfId="8505"/>
    <cellStyle name="Normal 5 6 6 2 2" xfId="8506"/>
    <cellStyle name="Normal 5 6 6 3" xfId="8507"/>
    <cellStyle name="Normal 5 6 7" xfId="8508"/>
    <cellStyle name="Normal 5 6 7 2" xfId="8509"/>
    <cellStyle name="Normal 5 6 7 2 2" xfId="8510"/>
    <cellStyle name="Normal 5 6 7 3" xfId="8511"/>
    <cellStyle name="Normal 5 6 8" xfId="8512"/>
    <cellStyle name="Normal 5 6 8 2" xfId="8513"/>
    <cellStyle name="Normal 5 6 9" xfId="8514"/>
    <cellStyle name="Normal 5 7" xfId="8515"/>
    <cellStyle name="Normal 5 7 2" xfId="8516"/>
    <cellStyle name="Normal 5 7 2 2" xfId="8517"/>
    <cellStyle name="Normal 5 7 2 2 2" xfId="8518"/>
    <cellStyle name="Normal 5 7 2 2 2 2" xfId="8519"/>
    <cellStyle name="Normal 5 7 2 2 2 2 2" xfId="8520"/>
    <cellStyle name="Normal 5 7 2 2 2 3" xfId="8521"/>
    <cellStyle name="Normal 5 7 2 2 3" xfId="8522"/>
    <cellStyle name="Normal 5 7 2 2 3 2" xfId="8523"/>
    <cellStyle name="Normal 5 7 2 2 4" xfId="8524"/>
    <cellStyle name="Normal 5 7 2 3" xfId="8525"/>
    <cellStyle name="Normal 5 7 2 3 2" xfId="8526"/>
    <cellStyle name="Normal 5 7 2 3 2 2" xfId="8527"/>
    <cellStyle name="Normal 5 7 2 3 2 2 2" xfId="8528"/>
    <cellStyle name="Normal 5 7 2 3 2 3" xfId="8529"/>
    <cellStyle name="Normal 5 7 2 3 3" xfId="8530"/>
    <cellStyle name="Normal 5 7 2 3 3 2" xfId="8531"/>
    <cellStyle name="Normal 5 7 2 3 4" xfId="8532"/>
    <cellStyle name="Normal 5 7 2 4" xfId="8533"/>
    <cellStyle name="Normal 5 7 2 4 2" xfId="8534"/>
    <cellStyle name="Normal 5 7 2 4 2 2" xfId="8535"/>
    <cellStyle name="Normal 5 7 2 4 3" xfId="8536"/>
    <cellStyle name="Normal 5 7 2 5" xfId="8537"/>
    <cellStyle name="Normal 5 7 2 5 2" xfId="8538"/>
    <cellStyle name="Normal 5 7 2 6" xfId="8539"/>
    <cellStyle name="Normal 5 7 3" xfId="8540"/>
    <cellStyle name="Normal 5 7 3 2" xfId="8541"/>
    <cellStyle name="Normal 5 7 3 2 2" xfId="8542"/>
    <cellStyle name="Normal 5 7 3 2 2 2" xfId="8543"/>
    <cellStyle name="Normal 5 7 3 2 2 2 2" xfId="8544"/>
    <cellStyle name="Normal 5 7 3 2 2 3" xfId="8545"/>
    <cellStyle name="Normal 5 7 3 2 3" xfId="8546"/>
    <cellStyle name="Normal 5 7 3 2 3 2" xfId="8547"/>
    <cellStyle name="Normal 5 7 3 2 4" xfId="8548"/>
    <cellStyle name="Normal 5 7 3 3" xfId="8549"/>
    <cellStyle name="Normal 5 7 3 3 2" xfId="8550"/>
    <cellStyle name="Normal 5 7 3 3 2 2" xfId="8551"/>
    <cellStyle name="Normal 5 7 3 3 3" xfId="8552"/>
    <cellStyle name="Normal 5 7 3 4" xfId="8553"/>
    <cellStyle name="Normal 5 7 3 4 2" xfId="8554"/>
    <cellStyle name="Normal 5 7 3 5" xfId="8555"/>
    <cellStyle name="Normal 5 7 4" xfId="8556"/>
    <cellStyle name="Normal 5 7 4 2" xfId="8557"/>
    <cellStyle name="Normal 5 7 4 2 2" xfId="8558"/>
    <cellStyle name="Normal 5 7 4 2 2 2" xfId="8559"/>
    <cellStyle name="Normal 5 7 4 2 3" xfId="8560"/>
    <cellStyle name="Normal 5 7 4 3" xfId="8561"/>
    <cellStyle name="Normal 5 7 4 3 2" xfId="8562"/>
    <cellStyle name="Normal 5 7 4 4" xfId="8563"/>
    <cellStyle name="Normal 5 7 5" xfId="8564"/>
    <cellStyle name="Normal 5 7 5 2" xfId="8565"/>
    <cellStyle name="Normal 5 7 5 2 2" xfId="8566"/>
    <cellStyle name="Normal 5 7 5 3" xfId="8567"/>
    <cellStyle name="Normal 5 7 6" xfId="8568"/>
    <cellStyle name="Normal 5 7 6 2" xfId="8569"/>
    <cellStyle name="Normal 5 7 6 2 2" xfId="8570"/>
    <cellStyle name="Normal 5 7 6 3" xfId="8571"/>
    <cellStyle name="Normal 5 7 7" xfId="8572"/>
    <cellStyle name="Normal 5 7 7 2" xfId="8573"/>
    <cellStyle name="Normal 5 7 8" xfId="8574"/>
    <cellStyle name="Normal 5 8" xfId="8575"/>
    <cellStyle name="Normal 5 8 2" xfId="8576"/>
    <cellStyle name="Normal 5 8 2 2" xfId="8577"/>
    <cellStyle name="Normal 5 8 2 2 2" xfId="8578"/>
    <cellStyle name="Normal 5 8 2 2 2 2" xfId="8579"/>
    <cellStyle name="Normal 5 8 2 2 3" xfId="8580"/>
    <cellStyle name="Normal 5 8 2 3" xfId="8581"/>
    <cellStyle name="Normal 5 8 2 3 2" xfId="8582"/>
    <cellStyle name="Normal 5 8 2 4" xfId="8583"/>
    <cellStyle name="Normal 5 8 3" xfId="8584"/>
    <cellStyle name="Normal 5 8 3 2" xfId="8585"/>
    <cellStyle name="Normal 5 8 3 2 2" xfId="8586"/>
    <cellStyle name="Normal 5 8 3 2 2 2" xfId="8587"/>
    <cellStyle name="Normal 5 8 3 2 3" xfId="8588"/>
    <cellStyle name="Normal 5 8 3 3" xfId="8589"/>
    <cellStyle name="Normal 5 8 3 3 2" xfId="8590"/>
    <cellStyle name="Normal 5 8 3 4" xfId="8591"/>
    <cellStyle name="Normal 5 8 4" xfId="8592"/>
    <cellStyle name="Normal 5 8 4 2" xfId="8593"/>
    <cellStyle name="Normal 5 8 4 2 2" xfId="8594"/>
    <cellStyle name="Normal 5 8 4 3" xfId="8595"/>
    <cellStyle name="Normal 5 8 5" xfId="8596"/>
    <cellStyle name="Normal 5 8 5 2" xfId="8597"/>
    <cellStyle name="Normal 5 8 6" xfId="8598"/>
    <cellStyle name="Normal 5 9" xfId="8599"/>
    <cellStyle name="Normal 5 9 2" xfId="8600"/>
    <cellStyle name="Normal 5 9 2 2" xfId="8601"/>
    <cellStyle name="Normal 5 9 2 2 2" xfId="8602"/>
    <cellStyle name="Normal 5 9 2 2 2 2" xfId="8603"/>
    <cellStyle name="Normal 5 9 2 2 3" xfId="8604"/>
    <cellStyle name="Normal 5 9 2 3" xfId="8605"/>
    <cellStyle name="Normal 5 9 2 3 2" xfId="8606"/>
    <cellStyle name="Normal 5 9 2 4" xfId="8607"/>
    <cellStyle name="Normal 5 9 3" xfId="8608"/>
    <cellStyle name="Normal 5 9 3 2" xfId="8609"/>
    <cellStyle name="Normal 5 9 3 2 2" xfId="8610"/>
    <cellStyle name="Normal 5 9 3 3" xfId="8611"/>
    <cellStyle name="Normal 5 9 4" xfId="8612"/>
    <cellStyle name="Normal 5 9 4 2" xfId="8613"/>
    <cellStyle name="Normal 5 9 5" xfId="8614"/>
    <cellStyle name="Normal 6" xfId="8615"/>
    <cellStyle name="Normal 6 10" xfId="8616"/>
    <cellStyle name="Normal 6 10 2" xfId="8617"/>
    <cellStyle name="Normal 6 10 2 2" xfId="8618"/>
    <cellStyle name="Normal 6 10 2 2 2" xfId="8619"/>
    <cellStyle name="Normal 6 10 2 3" xfId="8620"/>
    <cellStyle name="Normal 6 10 3" xfId="8621"/>
    <cellStyle name="Normal 6 10 3 2" xfId="8622"/>
    <cellStyle name="Normal 6 10 4" xfId="8623"/>
    <cellStyle name="Normal 6 11" xfId="8624"/>
    <cellStyle name="Normal 6 11 2" xfId="8625"/>
    <cellStyle name="Normal 6 11 2 2" xfId="8626"/>
    <cellStyle name="Normal 6 11 3" xfId="8627"/>
    <cellStyle name="Normal 6 12" xfId="8628"/>
    <cellStyle name="Normal 6 12 2" xfId="8629"/>
    <cellStyle name="Normal 6 12 2 2" xfId="8630"/>
    <cellStyle name="Normal 6 12 3" xfId="8631"/>
    <cellStyle name="Normal 6 13" xfId="8632"/>
    <cellStyle name="Normal 6 13 2" xfId="8633"/>
    <cellStyle name="Normal 6 14" xfId="8634"/>
    <cellStyle name="Normal 6 2" xfId="8635"/>
    <cellStyle name="Normal 6 2 10" xfId="8636"/>
    <cellStyle name="Normal 6 2 10 2" xfId="8637"/>
    <cellStyle name="Normal 6 2 10 2 2" xfId="8638"/>
    <cellStyle name="Normal 6 2 10 3" xfId="8639"/>
    <cellStyle name="Normal 6 2 11" xfId="8640"/>
    <cellStyle name="Normal 6 2 11 2" xfId="8641"/>
    <cellStyle name="Normal 6 2 11 2 2" xfId="8642"/>
    <cellStyle name="Normal 6 2 11 3" xfId="8643"/>
    <cellStyle name="Normal 6 2 12" xfId="8644"/>
    <cellStyle name="Normal 6 2 12 2" xfId="8645"/>
    <cellStyle name="Normal 6 2 13" xfId="8646"/>
    <cellStyle name="Normal 6 2 2" xfId="8647"/>
    <cellStyle name="Normal 6 2 2 2" xfId="8648"/>
    <cellStyle name="Normal 6 2 2 2 2" xfId="8649"/>
    <cellStyle name="Normal 6 2 2 2 2 2" xfId="8650"/>
    <cellStyle name="Normal 6 2 2 2 2 2 2" xfId="8651"/>
    <cellStyle name="Normal 6 2 2 2 2 2 2 2" xfId="8652"/>
    <cellStyle name="Normal 6 2 2 2 2 2 2 2 2" xfId="8653"/>
    <cellStyle name="Normal 6 2 2 2 2 2 2 3" xfId="8654"/>
    <cellStyle name="Normal 6 2 2 2 2 2 3" xfId="8655"/>
    <cellStyle name="Normal 6 2 2 2 2 2 3 2" xfId="8656"/>
    <cellStyle name="Normal 6 2 2 2 2 2 4" xfId="8657"/>
    <cellStyle name="Normal 6 2 2 2 2 3" xfId="8658"/>
    <cellStyle name="Normal 6 2 2 2 2 3 2" xfId="8659"/>
    <cellStyle name="Normal 6 2 2 2 2 3 2 2" xfId="8660"/>
    <cellStyle name="Normal 6 2 2 2 2 3 2 2 2" xfId="8661"/>
    <cellStyle name="Normal 6 2 2 2 2 3 2 3" xfId="8662"/>
    <cellStyle name="Normal 6 2 2 2 2 3 3" xfId="8663"/>
    <cellStyle name="Normal 6 2 2 2 2 3 3 2" xfId="8664"/>
    <cellStyle name="Normal 6 2 2 2 2 3 4" xfId="8665"/>
    <cellStyle name="Normal 6 2 2 2 2 4" xfId="8666"/>
    <cellStyle name="Normal 6 2 2 2 2 4 2" xfId="8667"/>
    <cellStyle name="Normal 6 2 2 2 2 4 2 2" xfId="8668"/>
    <cellStyle name="Normal 6 2 2 2 2 4 3" xfId="8669"/>
    <cellStyle name="Normal 6 2 2 2 2 5" xfId="8670"/>
    <cellStyle name="Normal 6 2 2 2 2 5 2" xfId="8671"/>
    <cellStyle name="Normal 6 2 2 2 2 6" xfId="8672"/>
    <cellStyle name="Normal 6 2 2 2 3" xfId="8673"/>
    <cellStyle name="Normal 6 2 2 2 3 2" xfId="8674"/>
    <cellStyle name="Normal 6 2 2 2 3 2 2" xfId="8675"/>
    <cellStyle name="Normal 6 2 2 2 3 2 2 2" xfId="8676"/>
    <cellStyle name="Normal 6 2 2 2 3 2 2 2 2" xfId="8677"/>
    <cellStyle name="Normal 6 2 2 2 3 2 2 3" xfId="8678"/>
    <cellStyle name="Normal 6 2 2 2 3 2 3" xfId="8679"/>
    <cellStyle name="Normal 6 2 2 2 3 2 3 2" xfId="8680"/>
    <cellStyle name="Normal 6 2 2 2 3 2 4" xfId="8681"/>
    <cellStyle name="Normal 6 2 2 2 3 3" xfId="8682"/>
    <cellStyle name="Normal 6 2 2 2 3 3 2" xfId="8683"/>
    <cellStyle name="Normal 6 2 2 2 3 3 2 2" xfId="8684"/>
    <cellStyle name="Normal 6 2 2 2 3 3 3" xfId="8685"/>
    <cellStyle name="Normal 6 2 2 2 3 4" xfId="8686"/>
    <cellStyle name="Normal 6 2 2 2 3 4 2" xfId="8687"/>
    <cellStyle name="Normal 6 2 2 2 3 5" xfId="8688"/>
    <cellStyle name="Normal 6 2 2 2 4" xfId="8689"/>
    <cellStyle name="Normal 6 2 2 2 4 2" xfId="8690"/>
    <cellStyle name="Normal 6 2 2 2 4 2 2" xfId="8691"/>
    <cellStyle name="Normal 6 2 2 2 4 2 2 2" xfId="8692"/>
    <cellStyle name="Normal 6 2 2 2 4 2 3" xfId="8693"/>
    <cellStyle name="Normal 6 2 2 2 4 3" xfId="8694"/>
    <cellStyle name="Normal 6 2 2 2 4 3 2" xfId="8695"/>
    <cellStyle name="Normal 6 2 2 2 4 4" xfId="8696"/>
    <cellStyle name="Normal 6 2 2 2 5" xfId="8697"/>
    <cellStyle name="Normal 6 2 2 2 5 2" xfId="8698"/>
    <cellStyle name="Normal 6 2 2 2 5 2 2" xfId="8699"/>
    <cellStyle name="Normal 6 2 2 2 5 3" xfId="8700"/>
    <cellStyle name="Normal 6 2 2 2 6" xfId="8701"/>
    <cellStyle name="Normal 6 2 2 2 6 2" xfId="8702"/>
    <cellStyle name="Normal 6 2 2 2 6 2 2" xfId="8703"/>
    <cellStyle name="Normal 6 2 2 2 6 3" xfId="8704"/>
    <cellStyle name="Normal 6 2 2 2 7" xfId="8705"/>
    <cellStyle name="Normal 6 2 2 2 7 2" xfId="8706"/>
    <cellStyle name="Normal 6 2 2 2 8" xfId="8707"/>
    <cellStyle name="Normal 6 2 2 3" xfId="8708"/>
    <cellStyle name="Normal 6 2 2 3 2" xfId="8709"/>
    <cellStyle name="Normal 6 2 2 3 2 2" xfId="8710"/>
    <cellStyle name="Normal 6 2 2 3 2 2 2" xfId="8711"/>
    <cellStyle name="Normal 6 2 2 3 2 2 2 2" xfId="8712"/>
    <cellStyle name="Normal 6 2 2 3 2 2 3" xfId="8713"/>
    <cellStyle name="Normal 6 2 2 3 2 3" xfId="8714"/>
    <cellStyle name="Normal 6 2 2 3 2 3 2" xfId="8715"/>
    <cellStyle name="Normal 6 2 2 3 2 4" xfId="8716"/>
    <cellStyle name="Normal 6 2 2 3 3" xfId="8717"/>
    <cellStyle name="Normal 6 2 2 3 3 2" xfId="8718"/>
    <cellStyle name="Normal 6 2 2 3 3 2 2" xfId="8719"/>
    <cellStyle name="Normal 6 2 2 3 3 2 2 2" xfId="8720"/>
    <cellStyle name="Normal 6 2 2 3 3 2 3" xfId="8721"/>
    <cellStyle name="Normal 6 2 2 3 3 3" xfId="8722"/>
    <cellStyle name="Normal 6 2 2 3 3 3 2" xfId="8723"/>
    <cellStyle name="Normal 6 2 2 3 3 4" xfId="8724"/>
    <cellStyle name="Normal 6 2 2 3 4" xfId="8725"/>
    <cellStyle name="Normal 6 2 2 3 4 2" xfId="8726"/>
    <cellStyle name="Normal 6 2 2 3 4 2 2" xfId="8727"/>
    <cellStyle name="Normal 6 2 2 3 4 3" xfId="8728"/>
    <cellStyle name="Normal 6 2 2 3 5" xfId="8729"/>
    <cellStyle name="Normal 6 2 2 3 5 2" xfId="8730"/>
    <cellStyle name="Normal 6 2 2 3 6" xfId="8731"/>
    <cellStyle name="Normal 6 2 2 4" xfId="8732"/>
    <cellStyle name="Normal 6 2 2 4 2" xfId="8733"/>
    <cellStyle name="Normal 6 2 2 4 2 2" xfId="8734"/>
    <cellStyle name="Normal 6 2 2 4 2 2 2" xfId="8735"/>
    <cellStyle name="Normal 6 2 2 4 2 2 2 2" xfId="8736"/>
    <cellStyle name="Normal 6 2 2 4 2 2 3" xfId="8737"/>
    <cellStyle name="Normal 6 2 2 4 2 3" xfId="8738"/>
    <cellStyle name="Normal 6 2 2 4 2 3 2" xfId="8739"/>
    <cellStyle name="Normal 6 2 2 4 2 4" xfId="8740"/>
    <cellStyle name="Normal 6 2 2 4 3" xfId="8741"/>
    <cellStyle name="Normal 6 2 2 4 3 2" xfId="8742"/>
    <cellStyle name="Normal 6 2 2 4 3 2 2" xfId="8743"/>
    <cellStyle name="Normal 6 2 2 4 3 3" xfId="8744"/>
    <cellStyle name="Normal 6 2 2 4 4" xfId="8745"/>
    <cellStyle name="Normal 6 2 2 4 4 2" xfId="8746"/>
    <cellStyle name="Normal 6 2 2 4 5" xfId="8747"/>
    <cellStyle name="Normal 6 2 2 5" xfId="8748"/>
    <cellStyle name="Normal 6 2 2 5 2" xfId="8749"/>
    <cellStyle name="Normal 6 2 2 5 2 2" xfId="8750"/>
    <cellStyle name="Normal 6 2 2 5 2 2 2" xfId="8751"/>
    <cellStyle name="Normal 6 2 2 5 2 3" xfId="8752"/>
    <cellStyle name="Normal 6 2 2 5 3" xfId="8753"/>
    <cellStyle name="Normal 6 2 2 5 3 2" xfId="8754"/>
    <cellStyle name="Normal 6 2 2 5 4" xfId="8755"/>
    <cellStyle name="Normal 6 2 2 6" xfId="8756"/>
    <cellStyle name="Normal 6 2 2 6 2" xfId="8757"/>
    <cellStyle name="Normal 6 2 2 6 2 2" xfId="8758"/>
    <cellStyle name="Normal 6 2 2 6 3" xfId="8759"/>
    <cellStyle name="Normal 6 2 2 7" xfId="8760"/>
    <cellStyle name="Normal 6 2 2 7 2" xfId="8761"/>
    <cellStyle name="Normal 6 2 2 7 2 2" xfId="8762"/>
    <cellStyle name="Normal 6 2 2 7 3" xfId="8763"/>
    <cellStyle name="Normal 6 2 2 8" xfId="8764"/>
    <cellStyle name="Normal 6 2 2 8 2" xfId="8765"/>
    <cellStyle name="Normal 6 2 2 9" xfId="8766"/>
    <cellStyle name="Normal 6 2 3" xfId="8767"/>
    <cellStyle name="Normal 6 2 3 2" xfId="8768"/>
    <cellStyle name="Normal 6 2 3 2 2" xfId="8769"/>
    <cellStyle name="Normal 6 2 3 2 2 2" xfId="8770"/>
    <cellStyle name="Normal 6 2 3 2 2 2 2" xfId="8771"/>
    <cellStyle name="Normal 6 2 3 2 2 2 2 2" xfId="8772"/>
    <cellStyle name="Normal 6 2 3 2 2 2 2 2 2" xfId="8773"/>
    <cellStyle name="Normal 6 2 3 2 2 2 2 3" xfId="8774"/>
    <cellStyle name="Normal 6 2 3 2 2 2 3" xfId="8775"/>
    <cellStyle name="Normal 6 2 3 2 2 2 3 2" xfId="8776"/>
    <cellStyle name="Normal 6 2 3 2 2 2 4" xfId="8777"/>
    <cellStyle name="Normal 6 2 3 2 2 3" xfId="8778"/>
    <cellStyle name="Normal 6 2 3 2 2 3 2" xfId="8779"/>
    <cellStyle name="Normal 6 2 3 2 2 3 2 2" xfId="8780"/>
    <cellStyle name="Normal 6 2 3 2 2 3 2 2 2" xfId="8781"/>
    <cellStyle name="Normal 6 2 3 2 2 3 2 3" xfId="8782"/>
    <cellStyle name="Normal 6 2 3 2 2 3 3" xfId="8783"/>
    <cellStyle name="Normal 6 2 3 2 2 3 3 2" xfId="8784"/>
    <cellStyle name="Normal 6 2 3 2 2 3 4" xfId="8785"/>
    <cellStyle name="Normal 6 2 3 2 2 4" xfId="8786"/>
    <cellStyle name="Normal 6 2 3 2 2 4 2" xfId="8787"/>
    <cellStyle name="Normal 6 2 3 2 2 4 2 2" xfId="8788"/>
    <cellStyle name="Normal 6 2 3 2 2 4 3" xfId="8789"/>
    <cellStyle name="Normal 6 2 3 2 2 5" xfId="8790"/>
    <cellStyle name="Normal 6 2 3 2 2 5 2" xfId="8791"/>
    <cellStyle name="Normal 6 2 3 2 2 6" xfId="8792"/>
    <cellStyle name="Normal 6 2 3 2 3" xfId="8793"/>
    <cellStyle name="Normal 6 2 3 2 3 2" xfId="8794"/>
    <cellStyle name="Normal 6 2 3 2 3 2 2" xfId="8795"/>
    <cellStyle name="Normal 6 2 3 2 3 2 2 2" xfId="8796"/>
    <cellStyle name="Normal 6 2 3 2 3 2 2 2 2" xfId="8797"/>
    <cellStyle name="Normal 6 2 3 2 3 2 2 3" xfId="8798"/>
    <cellStyle name="Normal 6 2 3 2 3 2 3" xfId="8799"/>
    <cellStyle name="Normal 6 2 3 2 3 2 3 2" xfId="8800"/>
    <cellStyle name="Normal 6 2 3 2 3 2 4" xfId="8801"/>
    <cellStyle name="Normal 6 2 3 2 3 3" xfId="8802"/>
    <cellStyle name="Normal 6 2 3 2 3 3 2" xfId="8803"/>
    <cellStyle name="Normal 6 2 3 2 3 3 2 2" xfId="8804"/>
    <cellStyle name="Normal 6 2 3 2 3 3 3" xfId="8805"/>
    <cellStyle name="Normal 6 2 3 2 3 4" xfId="8806"/>
    <cellStyle name="Normal 6 2 3 2 3 4 2" xfId="8807"/>
    <cellStyle name="Normal 6 2 3 2 3 5" xfId="8808"/>
    <cellStyle name="Normal 6 2 3 2 4" xfId="8809"/>
    <cellStyle name="Normal 6 2 3 2 4 2" xfId="8810"/>
    <cellStyle name="Normal 6 2 3 2 4 2 2" xfId="8811"/>
    <cellStyle name="Normal 6 2 3 2 4 2 2 2" xfId="8812"/>
    <cellStyle name="Normal 6 2 3 2 4 2 3" xfId="8813"/>
    <cellStyle name="Normal 6 2 3 2 4 3" xfId="8814"/>
    <cellStyle name="Normal 6 2 3 2 4 3 2" xfId="8815"/>
    <cellStyle name="Normal 6 2 3 2 4 4" xfId="8816"/>
    <cellStyle name="Normal 6 2 3 2 5" xfId="8817"/>
    <cellStyle name="Normal 6 2 3 2 5 2" xfId="8818"/>
    <cellStyle name="Normal 6 2 3 2 5 2 2" xfId="8819"/>
    <cellStyle name="Normal 6 2 3 2 5 3" xfId="8820"/>
    <cellStyle name="Normal 6 2 3 2 6" xfId="8821"/>
    <cellStyle name="Normal 6 2 3 2 6 2" xfId="8822"/>
    <cellStyle name="Normal 6 2 3 2 6 2 2" xfId="8823"/>
    <cellStyle name="Normal 6 2 3 2 6 3" xfId="8824"/>
    <cellStyle name="Normal 6 2 3 2 7" xfId="8825"/>
    <cellStyle name="Normal 6 2 3 2 7 2" xfId="8826"/>
    <cellStyle name="Normal 6 2 3 2 8" xfId="8827"/>
    <cellStyle name="Normal 6 2 3 3" xfId="8828"/>
    <cellStyle name="Normal 6 2 3 3 2" xfId="8829"/>
    <cellStyle name="Normal 6 2 3 3 2 2" xfId="8830"/>
    <cellStyle name="Normal 6 2 3 3 2 2 2" xfId="8831"/>
    <cellStyle name="Normal 6 2 3 3 2 2 2 2" xfId="8832"/>
    <cellStyle name="Normal 6 2 3 3 2 2 3" xfId="8833"/>
    <cellStyle name="Normal 6 2 3 3 2 3" xfId="8834"/>
    <cellStyle name="Normal 6 2 3 3 2 3 2" xfId="8835"/>
    <cellStyle name="Normal 6 2 3 3 2 4" xfId="8836"/>
    <cellStyle name="Normal 6 2 3 3 3" xfId="8837"/>
    <cellStyle name="Normal 6 2 3 3 3 2" xfId="8838"/>
    <cellStyle name="Normal 6 2 3 3 3 2 2" xfId="8839"/>
    <cellStyle name="Normal 6 2 3 3 3 2 2 2" xfId="8840"/>
    <cellStyle name="Normal 6 2 3 3 3 2 3" xfId="8841"/>
    <cellStyle name="Normal 6 2 3 3 3 3" xfId="8842"/>
    <cellStyle name="Normal 6 2 3 3 3 3 2" xfId="8843"/>
    <cellStyle name="Normal 6 2 3 3 3 4" xfId="8844"/>
    <cellStyle name="Normal 6 2 3 3 4" xfId="8845"/>
    <cellStyle name="Normal 6 2 3 3 4 2" xfId="8846"/>
    <cellStyle name="Normal 6 2 3 3 4 2 2" xfId="8847"/>
    <cellStyle name="Normal 6 2 3 3 4 3" xfId="8848"/>
    <cellStyle name="Normal 6 2 3 3 5" xfId="8849"/>
    <cellStyle name="Normal 6 2 3 3 5 2" xfId="8850"/>
    <cellStyle name="Normal 6 2 3 3 6" xfId="8851"/>
    <cellStyle name="Normal 6 2 3 4" xfId="8852"/>
    <cellStyle name="Normal 6 2 3 4 2" xfId="8853"/>
    <cellStyle name="Normal 6 2 3 4 2 2" xfId="8854"/>
    <cellStyle name="Normal 6 2 3 4 2 2 2" xfId="8855"/>
    <cellStyle name="Normal 6 2 3 4 2 2 2 2" xfId="8856"/>
    <cellStyle name="Normal 6 2 3 4 2 2 3" xfId="8857"/>
    <cellStyle name="Normal 6 2 3 4 2 3" xfId="8858"/>
    <cellStyle name="Normal 6 2 3 4 2 3 2" xfId="8859"/>
    <cellStyle name="Normal 6 2 3 4 2 4" xfId="8860"/>
    <cellStyle name="Normal 6 2 3 4 3" xfId="8861"/>
    <cellStyle name="Normal 6 2 3 4 3 2" xfId="8862"/>
    <cellStyle name="Normal 6 2 3 4 3 2 2" xfId="8863"/>
    <cellStyle name="Normal 6 2 3 4 3 3" xfId="8864"/>
    <cellStyle name="Normal 6 2 3 4 4" xfId="8865"/>
    <cellStyle name="Normal 6 2 3 4 4 2" xfId="8866"/>
    <cellStyle name="Normal 6 2 3 4 5" xfId="8867"/>
    <cellStyle name="Normal 6 2 3 5" xfId="8868"/>
    <cellStyle name="Normal 6 2 3 5 2" xfId="8869"/>
    <cellStyle name="Normal 6 2 3 5 2 2" xfId="8870"/>
    <cellStyle name="Normal 6 2 3 5 2 2 2" xfId="8871"/>
    <cellStyle name="Normal 6 2 3 5 2 3" xfId="8872"/>
    <cellStyle name="Normal 6 2 3 5 3" xfId="8873"/>
    <cellStyle name="Normal 6 2 3 5 3 2" xfId="8874"/>
    <cellStyle name="Normal 6 2 3 5 4" xfId="8875"/>
    <cellStyle name="Normal 6 2 3 6" xfId="8876"/>
    <cellStyle name="Normal 6 2 3 6 2" xfId="8877"/>
    <cellStyle name="Normal 6 2 3 6 2 2" xfId="8878"/>
    <cellStyle name="Normal 6 2 3 6 3" xfId="8879"/>
    <cellStyle name="Normal 6 2 3 7" xfId="8880"/>
    <cellStyle name="Normal 6 2 3 7 2" xfId="8881"/>
    <cellStyle name="Normal 6 2 3 7 2 2" xfId="8882"/>
    <cellStyle name="Normal 6 2 3 7 3" xfId="8883"/>
    <cellStyle name="Normal 6 2 3 8" xfId="8884"/>
    <cellStyle name="Normal 6 2 3 8 2" xfId="8885"/>
    <cellStyle name="Normal 6 2 3 9" xfId="8886"/>
    <cellStyle name="Normal 6 2 4" xfId="8887"/>
    <cellStyle name="Normal 6 2 5" xfId="8888"/>
    <cellStyle name="Normal 6 2 5 2" xfId="8889"/>
    <cellStyle name="Normal 6 2 5 2 2" xfId="8890"/>
    <cellStyle name="Normal 6 2 5 2 2 2" xfId="8891"/>
    <cellStyle name="Normal 6 2 5 2 2 2 2" xfId="8892"/>
    <cellStyle name="Normal 6 2 5 2 2 2 2 2" xfId="8893"/>
    <cellStyle name="Normal 6 2 5 2 2 2 2 2 2" xfId="8894"/>
    <cellStyle name="Normal 6 2 5 2 2 2 2 3" xfId="8895"/>
    <cellStyle name="Normal 6 2 5 2 2 2 3" xfId="8896"/>
    <cellStyle name="Normal 6 2 5 2 2 2 3 2" xfId="8897"/>
    <cellStyle name="Normal 6 2 5 2 2 2 4" xfId="8898"/>
    <cellStyle name="Normal 6 2 5 2 2 3" xfId="8899"/>
    <cellStyle name="Normal 6 2 5 2 2 3 2" xfId="8900"/>
    <cellStyle name="Normal 6 2 5 2 2 3 2 2" xfId="8901"/>
    <cellStyle name="Normal 6 2 5 2 2 3 2 2 2" xfId="8902"/>
    <cellStyle name="Normal 6 2 5 2 2 3 2 3" xfId="8903"/>
    <cellStyle name="Normal 6 2 5 2 2 3 3" xfId="8904"/>
    <cellStyle name="Normal 6 2 5 2 2 3 3 2" xfId="8905"/>
    <cellStyle name="Normal 6 2 5 2 2 3 4" xfId="8906"/>
    <cellStyle name="Normal 6 2 5 2 2 4" xfId="8907"/>
    <cellStyle name="Normal 6 2 5 2 2 4 2" xfId="8908"/>
    <cellStyle name="Normal 6 2 5 2 2 4 2 2" xfId="8909"/>
    <cellStyle name="Normal 6 2 5 2 2 4 3" xfId="8910"/>
    <cellStyle name="Normal 6 2 5 2 2 5" xfId="8911"/>
    <cellStyle name="Normal 6 2 5 2 2 5 2" xfId="8912"/>
    <cellStyle name="Normal 6 2 5 2 2 6" xfId="8913"/>
    <cellStyle name="Normal 6 2 5 2 3" xfId="8914"/>
    <cellStyle name="Normal 6 2 5 2 3 2" xfId="8915"/>
    <cellStyle name="Normal 6 2 5 2 3 2 2" xfId="8916"/>
    <cellStyle name="Normal 6 2 5 2 3 2 2 2" xfId="8917"/>
    <cellStyle name="Normal 6 2 5 2 3 2 2 2 2" xfId="8918"/>
    <cellStyle name="Normal 6 2 5 2 3 2 2 3" xfId="8919"/>
    <cellStyle name="Normal 6 2 5 2 3 2 3" xfId="8920"/>
    <cellStyle name="Normal 6 2 5 2 3 2 3 2" xfId="8921"/>
    <cellStyle name="Normal 6 2 5 2 3 2 4" xfId="8922"/>
    <cellStyle name="Normal 6 2 5 2 3 3" xfId="8923"/>
    <cellStyle name="Normal 6 2 5 2 3 3 2" xfId="8924"/>
    <cellStyle name="Normal 6 2 5 2 3 3 2 2" xfId="8925"/>
    <cellStyle name="Normal 6 2 5 2 3 3 3" xfId="8926"/>
    <cellStyle name="Normal 6 2 5 2 3 4" xfId="8927"/>
    <cellStyle name="Normal 6 2 5 2 3 4 2" xfId="8928"/>
    <cellStyle name="Normal 6 2 5 2 3 5" xfId="8929"/>
    <cellStyle name="Normal 6 2 5 2 4" xfId="8930"/>
    <cellStyle name="Normal 6 2 5 2 4 2" xfId="8931"/>
    <cellStyle name="Normal 6 2 5 2 4 2 2" xfId="8932"/>
    <cellStyle name="Normal 6 2 5 2 4 2 2 2" xfId="8933"/>
    <cellStyle name="Normal 6 2 5 2 4 2 3" xfId="8934"/>
    <cellStyle name="Normal 6 2 5 2 4 3" xfId="8935"/>
    <cellStyle name="Normal 6 2 5 2 4 3 2" xfId="8936"/>
    <cellStyle name="Normal 6 2 5 2 4 4" xfId="8937"/>
    <cellStyle name="Normal 6 2 5 2 5" xfId="8938"/>
    <cellStyle name="Normal 6 2 5 2 5 2" xfId="8939"/>
    <cellStyle name="Normal 6 2 5 2 5 2 2" xfId="8940"/>
    <cellStyle name="Normal 6 2 5 2 5 3" xfId="8941"/>
    <cellStyle name="Normal 6 2 5 2 6" xfId="8942"/>
    <cellStyle name="Normal 6 2 5 2 6 2" xfId="8943"/>
    <cellStyle name="Normal 6 2 5 2 6 2 2" xfId="8944"/>
    <cellStyle name="Normal 6 2 5 2 6 3" xfId="8945"/>
    <cellStyle name="Normal 6 2 5 2 7" xfId="8946"/>
    <cellStyle name="Normal 6 2 5 2 7 2" xfId="8947"/>
    <cellStyle name="Normal 6 2 5 2 8" xfId="8948"/>
    <cellStyle name="Normal 6 2 5 3" xfId="8949"/>
    <cellStyle name="Normal 6 2 5 3 2" xfId="8950"/>
    <cellStyle name="Normal 6 2 5 3 2 2" xfId="8951"/>
    <cellStyle name="Normal 6 2 5 3 2 2 2" xfId="8952"/>
    <cellStyle name="Normal 6 2 5 3 2 2 2 2" xfId="8953"/>
    <cellStyle name="Normal 6 2 5 3 2 2 3" xfId="8954"/>
    <cellStyle name="Normal 6 2 5 3 2 3" xfId="8955"/>
    <cellStyle name="Normal 6 2 5 3 2 3 2" xfId="8956"/>
    <cellStyle name="Normal 6 2 5 3 2 4" xfId="8957"/>
    <cellStyle name="Normal 6 2 5 3 3" xfId="8958"/>
    <cellStyle name="Normal 6 2 5 3 3 2" xfId="8959"/>
    <cellStyle name="Normal 6 2 5 3 3 2 2" xfId="8960"/>
    <cellStyle name="Normal 6 2 5 3 3 2 2 2" xfId="8961"/>
    <cellStyle name="Normal 6 2 5 3 3 2 3" xfId="8962"/>
    <cellStyle name="Normal 6 2 5 3 3 3" xfId="8963"/>
    <cellStyle name="Normal 6 2 5 3 3 3 2" xfId="8964"/>
    <cellStyle name="Normal 6 2 5 3 3 4" xfId="8965"/>
    <cellStyle name="Normal 6 2 5 3 4" xfId="8966"/>
    <cellStyle name="Normal 6 2 5 3 4 2" xfId="8967"/>
    <cellStyle name="Normal 6 2 5 3 4 2 2" xfId="8968"/>
    <cellStyle name="Normal 6 2 5 3 4 3" xfId="8969"/>
    <cellStyle name="Normal 6 2 5 3 5" xfId="8970"/>
    <cellStyle name="Normal 6 2 5 3 5 2" xfId="8971"/>
    <cellStyle name="Normal 6 2 5 3 6" xfId="8972"/>
    <cellStyle name="Normal 6 2 5 4" xfId="8973"/>
    <cellStyle name="Normal 6 2 5 4 2" xfId="8974"/>
    <cellStyle name="Normal 6 2 5 4 2 2" xfId="8975"/>
    <cellStyle name="Normal 6 2 5 4 2 2 2" xfId="8976"/>
    <cellStyle name="Normal 6 2 5 4 2 2 2 2" xfId="8977"/>
    <cellStyle name="Normal 6 2 5 4 2 2 3" xfId="8978"/>
    <cellStyle name="Normal 6 2 5 4 2 3" xfId="8979"/>
    <cellStyle name="Normal 6 2 5 4 2 3 2" xfId="8980"/>
    <cellStyle name="Normal 6 2 5 4 2 4" xfId="8981"/>
    <cellStyle name="Normal 6 2 5 4 3" xfId="8982"/>
    <cellStyle name="Normal 6 2 5 4 3 2" xfId="8983"/>
    <cellStyle name="Normal 6 2 5 4 3 2 2" xfId="8984"/>
    <cellStyle name="Normal 6 2 5 4 3 3" xfId="8985"/>
    <cellStyle name="Normal 6 2 5 4 4" xfId="8986"/>
    <cellStyle name="Normal 6 2 5 4 4 2" xfId="8987"/>
    <cellStyle name="Normal 6 2 5 4 5" xfId="8988"/>
    <cellStyle name="Normal 6 2 5 5" xfId="8989"/>
    <cellStyle name="Normal 6 2 5 5 2" xfId="8990"/>
    <cellStyle name="Normal 6 2 5 5 2 2" xfId="8991"/>
    <cellStyle name="Normal 6 2 5 5 2 2 2" xfId="8992"/>
    <cellStyle name="Normal 6 2 5 5 2 3" xfId="8993"/>
    <cellStyle name="Normal 6 2 5 5 3" xfId="8994"/>
    <cellStyle name="Normal 6 2 5 5 3 2" xfId="8995"/>
    <cellStyle name="Normal 6 2 5 5 4" xfId="8996"/>
    <cellStyle name="Normal 6 2 5 6" xfId="8997"/>
    <cellStyle name="Normal 6 2 5 6 2" xfId="8998"/>
    <cellStyle name="Normal 6 2 5 6 2 2" xfId="8999"/>
    <cellStyle name="Normal 6 2 5 6 3" xfId="9000"/>
    <cellStyle name="Normal 6 2 5 7" xfId="9001"/>
    <cellStyle name="Normal 6 2 5 7 2" xfId="9002"/>
    <cellStyle name="Normal 6 2 5 7 2 2" xfId="9003"/>
    <cellStyle name="Normal 6 2 5 7 3" xfId="9004"/>
    <cellStyle name="Normal 6 2 5 8" xfId="9005"/>
    <cellStyle name="Normal 6 2 5 8 2" xfId="9006"/>
    <cellStyle name="Normal 6 2 5 9" xfId="9007"/>
    <cellStyle name="Normal 6 2 6" xfId="9008"/>
    <cellStyle name="Normal 6 2 6 2" xfId="9009"/>
    <cellStyle name="Normal 6 2 6 2 2" xfId="9010"/>
    <cellStyle name="Normal 6 2 6 2 2 2" xfId="9011"/>
    <cellStyle name="Normal 6 2 6 2 2 2 2" xfId="9012"/>
    <cellStyle name="Normal 6 2 6 2 2 2 2 2" xfId="9013"/>
    <cellStyle name="Normal 6 2 6 2 2 2 3" xfId="9014"/>
    <cellStyle name="Normal 6 2 6 2 2 3" xfId="9015"/>
    <cellStyle name="Normal 6 2 6 2 2 3 2" xfId="9016"/>
    <cellStyle name="Normal 6 2 6 2 2 4" xfId="9017"/>
    <cellStyle name="Normal 6 2 6 2 3" xfId="9018"/>
    <cellStyle name="Normal 6 2 6 2 3 2" xfId="9019"/>
    <cellStyle name="Normal 6 2 6 2 3 2 2" xfId="9020"/>
    <cellStyle name="Normal 6 2 6 2 3 2 2 2" xfId="9021"/>
    <cellStyle name="Normal 6 2 6 2 3 2 3" xfId="9022"/>
    <cellStyle name="Normal 6 2 6 2 3 3" xfId="9023"/>
    <cellStyle name="Normal 6 2 6 2 3 3 2" xfId="9024"/>
    <cellStyle name="Normal 6 2 6 2 3 4" xfId="9025"/>
    <cellStyle name="Normal 6 2 6 2 4" xfId="9026"/>
    <cellStyle name="Normal 6 2 6 2 4 2" xfId="9027"/>
    <cellStyle name="Normal 6 2 6 2 4 2 2" xfId="9028"/>
    <cellStyle name="Normal 6 2 6 2 4 3" xfId="9029"/>
    <cellStyle name="Normal 6 2 6 2 5" xfId="9030"/>
    <cellStyle name="Normal 6 2 6 2 5 2" xfId="9031"/>
    <cellStyle name="Normal 6 2 6 2 6" xfId="9032"/>
    <cellStyle name="Normal 6 2 6 2 7" xfId="9033"/>
    <cellStyle name="Normal 6 2 6 3" xfId="9034"/>
    <cellStyle name="Normal 6 2 6 3 2" xfId="9035"/>
    <cellStyle name="Normal 6 2 6 3 2 2" xfId="9036"/>
    <cellStyle name="Normal 6 2 6 3 2 2 2" xfId="9037"/>
    <cellStyle name="Normal 6 2 6 3 2 2 2 2" xfId="9038"/>
    <cellStyle name="Normal 6 2 6 3 2 2 3" xfId="9039"/>
    <cellStyle name="Normal 6 2 6 3 2 3" xfId="9040"/>
    <cellStyle name="Normal 6 2 6 3 2 3 2" xfId="9041"/>
    <cellStyle name="Normal 6 2 6 3 2 4" xfId="9042"/>
    <cellStyle name="Normal 6 2 6 3 3" xfId="9043"/>
    <cellStyle name="Normal 6 2 6 3 3 2" xfId="9044"/>
    <cellStyle name="Normal 6 2 6 3 3 2 2" xfId="9045"/>
    <cellStyle name="Normal 6 2 6 3 3 3" xfId="9046"/>
    <cellStyle name="Normal 6 2 6 3 4" xfId="9047"/>
    <cellStyle name="Normal 6 2 6 3 4 2" xfId="9048"/>
    <cellStyle name="Normal 6 2 6 3 5" xfId="9049"/>
    <cellStyle name="Normal 6 2 6 4" xfId="9050"/>
    <cellStyle name="Normal 6 2 6 4 2" xfId="9051"/>
    <cellStyle name="Normal 6 2 6 4 2 2" xfId="9052"/>
    <cellStyle name="Normal 6 2 6 4 2 2 2" xfId="9053"/>
    <cellStyle name="Normal 6 2 6 4 2 3" xfId="9054"/>
    <cellStyle name="Normal 6 2 6 4 3" xfId="9055"/>
    <cellStyle name="Normal 6 2 6 4 3 2" xfId="9056"/>
    <cellStyle name="Normal 6 2 6 4 4" xfId="9057"/>
    <cellStyle name="Normal 6 2 6 5" xfId="9058"/>
    <cellStyle name="Normal 6 2 6 5 2" xfId="9059"/>
    <cellStyle name="Normal 6 2 6 5 2 2" xfId="9060"/>
    <cellStyle name="Normal 6 2 6 5 3" xfId="9061"/>
    <cellStyle name="Normal 6 2 6 6" xfId="9062"/>
    <cellStyle name="Normal 6 2 6 6 2" xfId="9063"/>
    <cellStyle name="Normal 6 2 6 6 2 2" xfId="9064"/>
    <cellStyle name="Normal 6 2 6 6 3" xfId="9065"/>
    <cellStyle name="Normal 6 2 6 7" xfId="9066"/>
    <cellStyle name="Normal 6 2 6 7 2" xfId="9067"/>
    <cellStyle name="Normal 6 2 6 8" xfId="9068"/>
    <cellStyle name="Normal 6 2 6 9" xfId="9069"/>
    <cellStyle name="Normal 6 2 7" xfId="9070"/>
    <cellStyle name="Normal 6 2 7 2" xfId="9071"/>
    <cellStyle name="Normal 6 2 7 2 2" xfId="9072"/>
    <cellStyle name="Normal 6 2 7 2 2 2" xfId="9073"/>
    <cellStyle name="Normal 6 2 7 2 2 2 2" xfId="9074"/>
    <cellStyle name="Normal 6 2 7 2 2 3" xfId="9075"/>
    <cellStyle name="Normal 6 2 7 2 3" xfId="9076"/>
    <cellStyle name="Normal 6 2 7 2 3 2" xfId="9077"/>
    <cellStyle name="Normal 6 2 7 2 4" xfId="9078"/>
    <cellStyle name="Normal 6 2 7 3" xfId="9079"/>
    <cellStyle name="Normal 6 2 7 3 2" xfId="9080"/>
    <cellStyle name="Normal 6 2 7 3 2 2" xfId="9081"/>
    <cellStyle name="Normal 6 2 7 3 2 2 2" xfId="9082"/>
    <cellStyle name="Normal 6 2 7 3 2 3" xfId="9083"/>
    <cellStyle name="Normal 6 2 7 3 3" xfId="9084"/>
    <cellStyle name="Normal 6 2 7 3 3 2" xfId="9085"/>
    <cellStyle name="Normal 6 2 7 3 4" xfId="9086"/>
    <cellStyle name="Normal 6 2 7 4" xfId="9087"/>
    <cellStyle name="Normal 6 2 7 4 2" xfId="9088"/>
    <cellStyle name="Normal 6 2 7 4 2 2" xfId="9089"/>
    <cellStyle name="Normal 6 2 7 4 3" xfId="9090"/>
    <cellStyle name="Normal 6 2 7 5" xfId="9091"/>
    <cellStyle name="Normal 6 2 7 5 2" xfId="9092"/>
    <cellStyle name="Normal 6 2 7 6" xfId="9093"/>
    <cellStyle name="Normal 6 2 8" xfId="9094"/>
    <cellStyle name="Normal 6 2 8 2" xfId="9095"/>
    <cellStyle name="Normal 6 2 8 2 2" xfId="9096"/>
    <cellStyle name="Normal 6 2 8 2 2 2" xfId="9097"/>
    <cellStyle name="Normal 6 2 8 2 2 2 2" xfId="9098"/>
    <cellStyle name="Normal 6 2 8 2 2 3" xfId="9099"/>
    <cellStyle name="Normal 6 2 8 2 3" xfId="9100"/>
    <cellStyle name="Normal 6 2 8 2 3 2" xfId="9101"/>
    <cellStyle name="Normal 6 2 8 2 4" xfId="9102"/>
    <cellStyle name="Normal 6 2 8 3" xfId="9103"/>
    <cellStyle name="Normal 6 2 8 3 2" xfId="9104"/>
    <cellStyle name="Normal 6 2 8 3 2 2" xfId="9105"/>
    <cellStyle name="Normal 6 2 8 3 3" xfId="9106"/>
    <cellStyle name="Normal 6 2 8 4" xfId="9107"/>
    <cellStyle name="Normal 6 2 8 4 2" xfId="9108"/>
    <cellStyle name="Normal 6 2 8 5" xfId="9109"/>
    <cellStyle name="Normal 6 2 9" xfId="9110"/>
    <cellStyle name="Normal 6 2 9 2" xfId="9111"/>
    <cellStyle name="Normal 6 2 9 2 2" xfId="9112"/>
    <cellStyle name="Normal 6 2 9 2 2 2" xfId="9113"/>
    <cellStyle name="Normal 6 2 9 2 3" xfId="9114"/>
    <cellStyle name="Normal 6 2 9 3" xfId="9115"/>
    <cellStyle name="Normal 6 2 9 3 2" xfId="9116"/>
    <cellStyle name="Normal 6 2 9 4" xfId="9117"/>
    <cellStyle name="Normal 6 3" xfId="9118"/>
    <cellStyle name="Normal 6 3 10" xfId="9119"/>
    <cellStyle name="Normal 6 3 10 2" xfId="9120"/>
    <cellStyle name="Normal 6 3 11" xfId="9121"/>
    <cellStyle name="Normal 6 3 2" xfId="9122"/>
    <cellStyle name="Normal 6 3 2 2" xfId="9123"/>
    <cellStyle name="Normal 6 3 2 2 2" xfId="9124"/>
    <cellStyle name="Normal 6 3 2 2 2 2" xfId="9125"/>
    <cellStyle name="Normal 6 3 2 2 2 2 2" xfId="9126"/>
    <cellStyle name="Normal 6 3 2 2 2 2 2 2" xfId="9127"/>
    <cellStyle name="Normal 6 3 2 2 2 2 2 2 2" xfId="9128"/>
    <cellStyle name="Normal 6 3 2 2 2 2 2 3" xfId="9129"/>
    <cellStyle name="Normal 6 3 2 2 2 2 3" xfId="9130"/>
    <cellStyle name="Normal 6 3 2 2 2 2 3 2" xfId="9131"/>
    <cellStyle name="Normal 6 3 2 2 2 2 4" xfId="9132"/>
    <cellStyle name="Normal 6 3 2 2 2 3" xfId="9133"/>
    <cellStyle name="Normal 6 3 2 2 2 3 2" xfId="9134"/>
    <cellStyle name="Normal 6 3 2 2 2 3 2 2" xfId="9135"/>
    <cellStyle name="Normal 6 3 2 2 2 3 2 2 2" xfId="9136"/>
    <cellStyle name="Normal 6 3 2 2 2 3 2 3" xfId="9137"/>
    <cellStyle name="Normal 6 3 2 2 2 3 3" xfId="9138"/>
    <cellStyle name="Normal 6 3 2 2 2 3 3 2" xfId="9139"/>
    <cellStyle name="Normal 6 3 2 2 2 3 4" xfId="9140"/>
    <cellStyle name="Normal 6 3 2 2 2 4" xfId="9141"/>
    <cellStyle name="Normal 6 3 2 2 2 4 2" xfId="9142"/>
    <cellStyle name="Normal 6 3 2 2 2 4 2 2" xfId="9143"/>
    <cellStyle name="Normal 6 3 2 2 2 4 3" xfId="9144"/>
    <cellStyle name="Normal 6 3 2 2 2 5" xfId="9145"/>
    <cellStyle name="Normal 6 3 2 2 2 5 2" xfId="9146"/>
    <cellStyle name="Normal 6 3 2 2 2 6" xfId="9147"/>
    <cellStyle name="Normal 6 3 2 2 3" xfId="9148"/>
    <cellStyle name="Normal 6 3 2 2 3 2" xfId="9149"/>
    <cellStyle name="Normal 6 3 2 2 3 2 2" xfId="9150"/>
    <cellStyle name="Normal 6 3 2 2 3 2 2 2" xfId="9151"/>
    <cellStyle name="Normal 6 3 2 2 3 2 2 2 2" xfId="9152"/>
    <cellStyle name="Normal 6 3 2 2 3 2 2 3" xfId="9153"/>
    <cellStyle name="Normal 6 3 2 2 3 2 3" xfId="9154"/>
    <cellStyle name="Normal 6 3 2 2 3 2 3 2" xfId="9155"/>
    <cellStyle name="Normal 6 3 2 2 3 2 4" xfId="9156"/>
    <cellStyle name="Normal 6 3 2 2 3 3" xfId="9157"/>
    <cellStyle name="Normal 6 3 2 2 3 3 2" xfId="9158"/>
    <cellStyle name="Normal 6 3 2 2 3 3 2 2" xfId="9159"/>
    <cellStyle name="Normal 6 3 2 2 3 3 3" xfId="9160"/>
    <cellStyle name="Normal 6 3 2 2 3 4" xfId="9161"/>
    <cellStyle name="Normal 6 3 2 2 3 4 2" xfId="9162"/>
    <cellStyle name="Normal 6 3 2 2 3 5" xfId="9163"/>
    <cellStyle name="Normal 6 3 2 2 4" xfId="9164"/>
    <cellStyle name="Normal 6 3 2 2 4 2" xfId="9165"/>
    <cellStyle name="Normal 6 3 2 2 4 2 2" xfId="9166"/>
    <cellStyle name="Normal 6 3 2 2 4 2 2 2" xfId="9167"/>
    <cellStyle name="Normal 6 3 2 2 4 2 3" xfId="9168"/>
    <cellStyle name="Normal 6 3 2 2 4 3" xfId="9169"/>
    <cellStyle name="Normal 6 3 2 2 4 3 2" xfId="9170"/>
    <cellStyle name="Normal 6 3 2 2 4 4" xfId="9171"/>
    <cellStyle name="Normal 6 3 2 2 5" xfId="9172"/>
    <cellStyle name="Normal 6 3 2 2 5 2" xfId="9173"/>
    <cellStyle name="Normal 6 3 2 2 5 2 2" xfId="9174"/>
    <cellStyle name="Normal 6 3 2 2 5 3" xfId="9175"/>
    <cellStyle name="Normal 6 3 2 2 6" xfId="9176"/>
    <cellStyle name="Normal 6 3 2 2 6 2" xfId="9177"/>
    <cellStyle name="Normal 6 3 2 2 6 2 2" xfId="9178"/>
    <cellStyle name="Normal 6 3 2 2 6 3" xfId="9179"/>
    <cellStyle name="Normal 6 3 2 2 7" xfId="9180"/>
    <cellStyle name="Normal 6 3 2 2 7 2" xfId="9181"/>
    <cellStyle name="Normal 6 3 2 2 8" xfId="9182"/>
    <cellStyle name="Normal 6 3 2 3" xfId="9183"/>
    <cellStyle name="Normal 6 3 2 3 2" xfId="9184"/>
    <cellStyle name="Normal 6 3 2 3 2 2" xfId="9185"/>
    <cellStyle name="Normal 6 3 2 3 2 2 2" xfId="9186"/>
    <cellStyle name="Normal 6 3 2 3 2 2 2 2" xfId="9187"/>
    <cellStyle name="Normal 6 3 2 3 2 2 3" xfId="9188"/>
    <cellStyle name="Normal 6 3 2 3 2 3" xfId="9189"/>
    <cellStyle name="Normal 6 3 2 3 2 3 2" xfId="9190"/>
    <cellStyle name="Normal 6 3 2 3 2 4" xfId="9191"/>
    <cellStyle name="Normal 6 3 2 3 3" xfId="9192"/>
    <cellStyle name="Normal 6 3 2 3 3 2" xfId="9193"/>
    <cellStyle name="Normal 6 3 2 3 3 2 2" xfId="9194"/>
    <cellStyle name="Normal 6 3 2 3 3 2 2 2" xfId="9195"/>
    <cellStyle name="Normal 6 3 2 3 3 2 3" xfId="9196"/>
    <cellStyle name="Normal 6 3 2 3 3 3" xfId="9197"/>
    <cellStyle name="Normal 6 3 2 3 3 3 2" xfId="9198"/>
    <cellStyle name="Normal 6 3 2 3 3 4" xfId="9199"/>
    <cellStyle name="Normal 6 3 2 3 4" xfId="9200"/>
    <cellStyle name="Normal 6 3 2 3 4 2" xfId="9201"/>
    <cellStyle name="Normal 6 3 2 3 4 2 2" xfId="9202"/>
    <cellStyle name="Normal 6 3 2 3 4 3" xfId="9203"/>
    <cellStyle name="Normal 6 3 2 3 5" xfId="9204"/>
    <cellStyle name="Normal 6 3 2 3 5 2" xfId="9205"/>
    <cellStyle name="Normal 6 3 2 3 6" xfId="9206"/>
    <cellStyle name="Normal 6 3 2 4" xfId="9207"/>
    <cellStyle name="Normal 6 3 2 4 2" xfId="9208"/>
    <cellStyle name="Normal 6 3 2 4 2 2" xfId="9209"/>
    <cellStyle name="Normal 6 3 2 4 2 2 2" xfId="9210"/>
    <cellStyle name="Normal 6 3 2 4 2 2 2 2" xfId="9211"/>
    <cellStyle name="Normal 6 3 2 4 2 2 3" xfId="9212"/>
    <cellStyle name="Normal 6 3 2 4 2 3" xfId="9213"/>
    <cellStyle name="Normal 6 3 2 4 2 3 2" xfId="9214"/>
    <cellStyle name="Normal 6 3 2 4 2 4" xfId="9215"/>
    <cellStyle name="Normal 6 3 2 4 3" xfId="9216"/>
    <cellStyle name="Normal 6 3 2 4 3 2" xfId="9217"/>
    <cellStyle name="Normal 6 3 2 4 3 2 2" xfId="9218"/>
    <cellStyle name="Normal 6 3 2 4 3 3" xfId="9219"/>
    <cellStyle name="Normal 6 3 2 4 4" xfId="9220"/>
    <cellStyle name="Normal 6 3 2 4 4 2" xfId="9221"/>
    <cellStyle name="Normal 6 3 2 4 5" xfId="9222"/>
    <cellStyle name="Normal 6 3 2 5" xfId="9223"/>
    <cellStyle name="Normal 6 3 2 5 2" xfId="9224"/>
    <cellStyle name="Normal 6 3 2 5 2 2" xfId="9225"/>
    <cellStyle name="Normal 6 3 2 5 2 2 2" xfId="9226"/>
    <cellStyle name="Normal 6 3 2 5 2 3" xfId="9227"/>
    <cellStyle name="Normal 6 3 2 5 3" xfId="9228"/>
    <cellStyle name="Normal 6 3 2 5 3 2" xfId="9229"/>
    <cellStyle name="Normal 6 3 2 5 4" xfId="9230"/>
    <cellStyle name="Normal 6 3 2 6" xfId="9231"/>
    <cellStyle name="Normal 6 3 2 6 2" xfId="9232"/>
    <cellStyle name="Normal 6 3 2 6 2 2" xfId="9233"/>
    <cellStyle name="Normal 6 3 2 6 3" xfId="9234"/>
    <cellStyle name="Normal 6 3 2 7" xfId="9235"/>
    <cellStyle name="Normal 6 3 2 7 2" xfId="9236"/>
    <cellStyle name="Normal 6 3 2 7 2 2" xfId="9237"/>
    <cellStyle name="Normal 6 3 2 7 3" xfId="9238"/>
    <cellStyle name="Normal 6 3 2 8" xfId="9239"/>
    <cellStyle name="Normal 6 3 2 8 2" xfId="9240"/>
    <cellStyle name="Normal 6 3 2 9" xfId="9241"/>
    <cellStyle name="Normal 6 3 3" xfId="9242"/>
    <cellStyle name="Normal 6 3 4" xfId="9243"/>
    <cellStyle name="Normal 6 3 4 2" xfId="9244"/>
    <cellStyle name="Normal 6 3 4 2 2" xfId="9245"/>
    <cellStyle name="Normal 6 3 4 2 2 2" xfId="9246"/>
    <cellStyle name="Normal 6 3 4 2 2 2 2" xfId="9247"/>
    <cellStyle name="Normal 6 3 4 2 2 2 2 2" xfId="9248"/>
    <cellStyle name="Normal 6 3 4 2 2 2 3" xfId="9249"/>
    <cellStyle name="Normal 6 3 4 2 2 3" xfId="9250"/>
    <cellStyle name="Normal 6 3 4 2 2 3 2" xfId="9251"/>
    <cellStyle name="Normal 6 3 4 2 2 4" xfId="9252"/>
    <cellStyle name="Normal 6 3 4 2 3" xfId="9253"/>
    <cellStyle name="Normal 6 3 4 2 3 2" xfId="9254"/>
    <cellStyle name="Normal 6 3 4 2 3 2 2" xfId="9255"/>
    <cellStyle name="Normal 6 3 4 2 3 2 2 2" xfId="9256"/>
    <cellStyle name="Normal 6 3 4 2 3 2 3" xfId="9257"/>
    <cellStyle name="Normal 6 3 4 2 3 3" xfId="9258"/>
    <cellStyle name="Normal 6 3 4 2 3 3 2" xfId="9259"/>
    <cellStyle name="Normal 6 3 4 2 3 4" xfId="9260"/>
    <cellStyle name="Normal 6 3 4 2 4" xfId="9261"/>
    <cellStyle name="Normal 6 3 4 2 4 2" xfId="9262"/>
    <cellStyle name="Normal 6 3 4 2 4 2 2" xfId="9263"/>
    <cellStyle name="Normal 6 3 4 2 4 3" xfId="9264"/>
    <cellStyle name="Normal 6 3 4 2 5" xfId="9265"/>
    <cellStyle name="Normal 6 3 4 2 5 2" xfId="9266"/>
    <cellStyle name="Normal 6 3 4 2 6" xfId="9267"/>
    <cellStyle name="Normal 6 3 4 2 7" xfId="9268"/>
    <cellStyle name="Normal 6 3 4 3" xfId="9269"/>
    <cellStyle name="Normal 6 3 4 3 2" xfId="9270"/>
    <cellStyle name="Normal 6 3 4 3 2 2" xfId="9271"/>
    <cellStyle name="Normal 6 3 4 3 2 2 2" xfId="9272"/>
    <cellStyle name="Normal 6 3 4 3 2 2 2 2" xfId="9273"/>
    <cellStyle name="Normal 6 3 4 3 2 2 3" xfId="9274"/>
    <cellStyle name="Normal 6 3 4 3 2 3" xfId="9275"/>
    <cellStyle name="Normal 6 3 4 3 2 3 2" xfId="9276"/>
    <cellStyle name="Normal 6 3 4 3 2 4" xfId="9277"/>
    <cellStyle name="Normal 6 3 4 3 3" xfId="9278"/>
    <cellStyle name="Normal 6 3 4 3 3 2" xfId="9279"/>
    <cellStyle name="Normal 6 3 4 3 3 2 2" xfId="9280"/>
    <cellStyle name="Normal 6 3 4 3 3 3" xfId="9281"/>
    <cellStyle name="Normal 6 3 4 3 4" xfId="9282"/>
    <cellStyle name="Normal 6 3 4 3 4 2" xfId="9283"/>
    <cellStyle name="Normal 6 3 4 3 5" xfId="9284"/>
    <cellStyle name="Normal 6 3 4 4" xfId="9285"/>
    <cellStyle name="Normal 6 3 4 4 2" xfId="9286"/>
    <cellStyle name="Normal 6 3 4 4 2 2" xfId="9287"/>
    <cellStyle name="Normal 6 3 4 4 2 2 2" xfId="9288"/>
    <cellStyle name="Normal 6 3 4 4 2 3" xfId="9289"/>
    <cellStyle name="Normal 6 3 4 4 3" xfId="9290"/>
    <cellStyle name="Normal 6 3 4 4 3 2" xfId="9291"/>
    <cellStyle name="Normal 6 3 4 4 4" xfId="9292"/>
    <cellStyle name="Normal 6 3 4 5" xfId="9293"/>
    <cellStyle name="Normal 6 3 4 5 2" xfId="9294"/>
    <cellStyle name="Normal 6 3 4 5 2 2" xfId="9295"/>
    <cellStyle name="Normal 6 3 4 5 3" xfId="9296"/>
    <cellStyle name="Normal 6 3 4 6" xfId="9297"/>
    <cellStyle name="Normal 6 3 4 6 2" xfId="9298"/>
    <cellStyle name="Normal 6 3 4 6 2 2" xfId="9299"/>
    <cellStyle name="Normal 6 3 4 6 3" xfId="9300"/>
    <cellStyle name="Normal 6 3 4 7" xfId="9301"/>
    <cellStyle name="Normal 6 3 4 7 2" xfId="9302"/>
    <cellStyle name="Normal 6 3 4 8" xfId="9303"/>
    <cellStyle name="Normal 6 3 4 9" xfId="9304"/>
    <cellStyle name="Normal 6 3 5" xfId="9305"/>
    <cellStyle name="Normal 6 3 5 2" xfId="9306"/>
    <cellStyle name="Normal 6 3 5 2 2" xfId="9307"/>
    <cellStyle name="Normal 6 3 5 2 2 2" xfId="9308"/>
    <cellStyle name="Normal 6 3 5 2 2 2 2" xfId="9309"/>
    <cellStyle name="Normal 6 3 5 2 2 3" xfId="9310"/>
    <cellStyle name="Normal 6 3 5 2 3" xfId="9311"/>
    <cellStyle name="Normal 6 3 5 2 3 2" xfId="9312"/>
    <cellStyle name="Normal 6 3 5 2 4" xfId="9313"/>
    <cellStyle name="Normal 6 3 5 3" xfId="9314"/>
    <cellStyle name="Normal 6 3 5 3 2" xfId="9315"/>
    <cellStyle name="Normal 6 3 5 3 2 2" xfId="9316"/>
    <cellStyle name="Normal 6 3 5 3 2 2 2" xfId="9317"/>
    <cellStyle name="Normal 6 3 5 3 2 3" xfId="9318"/>
    <cellStyle name="Normal 6 3 5 3 3" xfId="9319"/>
    <cellStyle name="Normal 6 3 5 3 3 2" xfId="9320"/>
    <cellStyle name="Normal 6 3 5 3 4" xfId="9321"/>
    <cellStyle name="Normal 6 3 5 4" xfId="9322"/>
    <cellStyle name="Normal 6 3 5 4 2" xfId="9323"/>
    <cellStyle name="Normal 6 3 5 4 2 2" xfId="9324"/>
    <cellStyle name="Normal 6 3 5 4 3" xfId="9325"/>
    <cellStyle name="Normal 6 3 5 5" xfId="9326"/>
    <cellStyle name="Normal 6 3 5 5 2" xfId="9327"/>
    <cellStyle name="Normal 6 3 5 6" xfId="9328"/>
    <cellStyle name="Normal 6 3 6" xfId="9329"/>
    <cellStyle name="Normal 6 3 6 2" xfId="9330"/>
    <cellStyle name="Normal 6 3 6 2 2" xfId="9331"/>
    <cellStyle name="Normal 6 3 6 2 2 2" xfId="9332"/>
    <cellStyle name="Normal 6 3 6 2 2 2 2" xfId="9333"/>
    <cellStyle name="Normal 6 3 6 2 2 3" xfId="9334"/>
    <cellStyle name="Normal 6 3 6 2 3" xfId="9335"/>
    <cellStyle name="Normal 6 3 6 2 3 2" xfId="9336"/>
    <cellStyle name="Normal 6 3 6 2 4" xfId="9337"/>
    <cellStyle name="Normal 6 3 6 3" xfId="9338"/>
    <cellStyle name="Normal 6 3 6 3 2" xfId="9339"/>
    <cellStyle name="Normal 6 3 6 3 2 2" xfId="9340"/>
    <cellStyle name="Normal 6 3 6 3 3" xfId="9341"/>
    <cellStyle name="Normal 6 3 6 4" xfId="9342"/>
    <cellStyle name="Normal 6 3 6 4 2" xfId="9343"/>
    <cellStyle name="Normal 6 3 6 5" xfId="9344"/>
    <cellStyle name="Normal 6 3 7" xfId="9345"/>
    <cellStyle name="Normal 6 3 7 2" xfId="9346"/>
    <cellStyle name="Normal 6 3 7 2 2" xfId="9347"/>
    <cellStyle name="Normal 6 3 7 2 2 2" xfId="9348"/>
    <cellStyle name="Normal 6 3 7 2 3" xfId="9349"/>
    <cellStyle name="Normal 6 3 7 3" xfId="9350"/>
    <cellStyle name="Normal 6 3 7 3 2" xfId="9351"/>
    <cellStyle name="Normal 6 3 7 4" xfId="9352"/>
    <cellStyle name="Normal 6 3 8" xfId="9353"/>
    <cellStyle name="Normal 6 3 8 2" xfId="9354"/>
    <cellStyle name="Normal 6 3 8 2 2" xfId="9355"/>
    <cellStyle name="Normal 6 3 8 3" xfId="9356"/>
    <cellStyle name="Normal 6 3 9" xfId="9357"/>
    <cellStyle name="Normal 6 3 9 2" xfId="9358"/>
    <cellStyle name="Normal 6 3 9 2 2" xfId="9359"/>
    <cellStyle name="Normal 6 3 9 3" xfId="9360"/>
    <cellStyle name="Normal 6 4" xfId="9361"/>
    <cellStyle name="Normal 6 4 2" xfId="9362"/>
    <cellStyle name="Normal 6 4 2 2" xfId="9363"/>
    <cellStyle name="Normal 6 4 2 2 2" xfId="9364"/>
    <cellStyle name="Normal 6 4 2 2 2 2" xfId="9365"/>
    <cellStyle name="Normal 6 4 2 2 2 2 2" xfId="9366"/>
    <cellStyle name="Normal 6 4 2 2 2 2 2 2" xfId="9367"/>
    <cellStyle name="Normal 6 4 2 2 2 2 3" xfId="9368"/>
    <cellStyle name="Normal 6 4 2 2 2 3" xfId="9369"/>
    <cellStyle name="Normal 6 4 2 2 2 3 2" xfId="9370"/>
    <cellStyle name="Normal 6 4 2 2 2 4" xfId="9371"/>
    <cellStyle name="Normal 6 4 2 2 3" xfId="9372"/>
    <cellStyle name="Normal 6 4 2 2 3 2" xfId="9373"/>
    <cellStyle name="Normal 6 4 2 2 3 2 2" xfId="9374"/>
    <cellStyle name="Normal 6 4 2 2 3 2 2 2" xfId="9375"/>
    <cellStyle name="Normal 6 4 2 2 3 2 3" xfId="9376"/>
    <cellStyle name="Normal 6 4 2 2 3 3" xfId="9377"/>
    <cellStyle name="Normal 6 4 2 2 3 3 2" xfId="9378"/>
    <cellStyle name="Normal 6 4 2 2 3 4" xfId="9379"/>
    <cellStyle name="Normal 6 4 2 2 4" xfId="9380"/>
    <cellStyle name="Normal 6 4 2 2 4 2" xfId="9381"/>
    <cellStyle name="Normal 6 4 2 2 4 2 2" xfId="9382"/>
    <cellStyle name="Normal 6 4 2 2 4 3" xfId="9383"/>
    <cellStyle name="Normal 6 4 2 2 5" xfId="9384"/>
    <cellStyle name="Normal 6 4 2 2 5 2" xfId="9385"/>
    <cellStyle name="Normal 6 4 2 2 6" xfId="9386"/>
    <cellStyle name="Normal 6 4 2 3" xfId="9387"/>
    <cellStyle name="Normal 6 4 2 3 2" xfId="9388"/>
    <cellStyle name="Normal 6 4 2 3 2 2" xfId="9389"/>
    <cellStyle name="Normal 6 4 2 3 2 2 2" xfId="9390"/>
    <cellStyle name="Normal 6 4 2 3 2 2 2 2" xfId="9391"/>
    <cellStyle name="Normal 6 4 2 3 2 2 3" xfId="9392"/>
    <cellStyle name="Normal 6 4 2 3 2 3" xfId="9393"/>
    <cellStyle name="Normal 6 4 2 3 2 3 2" xfId="9394"/>
    <cellStyle name="Normal 6 4 2 3 2 4" xfId="9395"/>
    <cellStyle name="Normal 6 4 2 3 3" xfId="9396"/>
    <cellStyle name="Normal 6 4 2 3 3 2" xfId="9397"/>
    <cellStyle name="Normal 6 4 2 3 3 2 2" xfId="9398"/>
    <cellStyle name="Normal 6 4 2 3 3 3" xfId="9399"/>
    <cellStyle name="Normal 6 4 2 3 4" xfId="9400"/>
    <cellStyle name="Normal 6 4 2 3 4 2" xfId="9401"/>
    <cellStyle name="Normal 6 4 2 3 5" xfId="9402"/>
    <cellStyle name="Normal 6 4 2 4" xfId="9403"/>
    <cellStyle name="Normal 6 4 2 4 2" xfId="9404"/>
    <cellStyle name="Normal 6 4 2 4 2 2" xfId="9405"/>
    <cellStyle name="Normal 6 4 2 4 2 2 2" xfId="9406"/>
    <cellStyle name="Normal 6 4 2 4 2 3" xfId="9407"/>
    <cellStyle name="Normal 6 4 2 4 3" xfId="9408"/>
    <cellStyle name="Normal 6 4 2 4 3 2" xfId="9409"/>
    <cellStyle name="Normal 6 4 2 4 4" xfId="9410"/>
    <cellStyle name="Normal 6 4 2 5" xfId="9411"/>
    <cellStyle name="Normal 6 4 2 5 2" xfId="9412"/>
    <cellStyle name="Normal 6 4 2 5 2 2" xfId="9413"/>
    <cellStyle name="Normal 6 4 2 5 3" xfId="9414"/>
    <cellStyle name="Normal 6 4 2 6" xfId="9415"/>
    <cellStyle name="Normal 6 4 2 6 2" xfId="9416"/>
    <cellStyle name="Normal 6 4 2 6 2 2" xfId="9417"/>
    <cellStyle name="Normal 6 4 2 6 3" xfId="9418"/>
    <cellStyle name="Normal 6 4 2 7" xfId="9419"/>
    <cellStyle name="Normal 6 4 2 7 2" xfId="9420"/>
    <cellStyle name="Normal 6 4 2 8" xfId="9421"/>
    <cellStyle name="Normal 6 4 3" xfId="9422"/>
    <cellStyle name="Normal 6 4 3 2" xfId="9423"/>
    <cellStyle name="Normal 6 4 3 2 2" xfId="9424"/>
    <cellStyle name="Normal 6 4 3 2 2 2" xfId="9425"/>
    <cellStyle name="Normal 6 4 3 2 2 2 2" xfId="9426"/>
    <cellStyle name="Normal 6 4 3 2 2 3" xfId="9427"/>
    <cellStyle name="Normal 6 4 3 2 3" xfId="9428"/>
    <cellStyle name="Normal 6 4 3 2 3 2" xfId="9429"/>
    <cellStyle name="Normal 6 4 3 2 4" xfId="9430"/>
    <cellStyle name="Normal 6 4 3 3" xfId="9431"/>
    <cellStyle name="Normal 6 4 3 3 2" xfId="9432"/>
    <cellStyle name="Normal 6 4 3 3 2 2" xfId="9433"/>
    <cellStyle name="Normal 6 4 3 3 2 2 2" xfId="9434"/>
    <cellStyle name="Normal 6 4 3 3 2 3" xfId="9435"/>
    <cellStyle name="Normal 6 4 3 3 3" xfId="9436"/>
    <cellStyle name="Normal 6 4 3 3 3 2" xfId="9437"/>
    <cellStyle name="Normal 6 4 3 3 4" xfId="9438"/>
    <cellStyle name="Normal 6 4 3 4" xfId="9439"/>
    <cellStyle name="Normal 6 4 3 4 2" xfId="9440"/>
    <cellStyle name="Normal 6 4 3 4 2 2" xfId="9441"/>
    <cellStyle name="Normal 6 4 3 4 3" xfId="9442"/>
    <cellStyle name="Normal 6 4 3 5" xfId="9443"/>
    <cellStyle name="Normal 6 4 3 5 2" xfId="9444"/>
    <cellStyle name="Normal 6 4 3 6" xfId="9445"/>
    <cellStyle name="Normal 6 4 4" xfId="9446"/>
    <cellStyle name="Normal 6 4 4 2" xfId="9447"/>
    <cellStyle name="Normal 6 4 4 2 2" xfId="9448"/>
    <cellStyle name="Normal 6 4 4 2 2 2" xfId="9449"/>
    <cellStyle name="Normal 6 4 4 2 2 2 2" xfId="9450"/>
    <cellStyle name="Normal 6 4 4 2 2 3" xfId="9451"/>
    <cellStyle name="Normal 6 4 4 2 3" xfId="9452"/>
    <cellStyle name="Normal 6 4 4 2 3 2" xfId="9453"/>
    <cellStyle name="Normal 6 4 4 2 4" xfId="9454"/>
    <cellStyle name="Normal 6 4 4 3" xfId="9455"/>
    <cellStyle name="Normal 6 4 4 3 2" xfId="9456"/>
    <cellStyle name="Normal 6 4 4 3 2 2" xfId="9457"/>
    <cellStyle name="Normal 6 4 4 3 3" xfId="9458"/>
    <cellStyle name="Normal 6 4 4 4" xfId="9459"/>
    <cellStyle name="Normal 6 4 4 4 2" xfId="9460"/>
    <cellStyle name="Normal 6 4 4 5" xfId="9461"/>
    <cellStyle name="Normal 6 4 5" xfId="9462"/>
    <cellStyle name="Normal 6 4 5 2" xfId="9463"/>
    <cellStyle name="Normal 6 4 5 2 2" xfId="9464"/>
    <cellStyle name="Normal 6 4 5 2 2 2" xfId="9465"/>
    <cellStyle name="Normal 6 4 5 2 3" xfId="9466"/>
    <cellStyle name="Normal 6 4 5 3" xfId="9467"/>
    <cellStyle name="Normal 6 4 5 3 2" xfId="9468"/>
    <cellStyle name="Normal 6 4 5 4" xfId="9469"/>
    <cellStyle name="Normal 6 4 6" xfId="9470"/>
    <cellStyle name="Normal 6 4 6 2" xfId="9471"/>
    <cellStyle name="Normal 6 4 6 2 2" xfId="9472"/>
    <cellStyle name="Normal 6 4 6 3" xfId="9473"/>
    <cellStyle name="Normal 6 4 7" xfId="9474"/>
    <cellStyle name="Normal 6 4 7 2" xfId="9475"/>
    <cellStyle name="Normal 6 4 7 2 2" xfId="9476"/>
    <cellStyle name="Normal 6 4 7 3" xfId="9477"/>
    <cellStyle name="Normal 6 4 8" xfId="9478"/>
    <cellStyle name="Normal 6 4 8 2" xfId="9479"/>
    <cellStyle name="Normal 6 4 9" xfId="9480"/>
    <cellStyle name="Normal 6 5" xfId="9481"/>
    <cellStyle name="Normal 6 5 2" xfId="9482"/>
    <cellStyle name="Normal 6 5 2 2" xfId="9483"/>
    <cellStyle name="Normal 6 5 2 2 2" xfId="9484"/>
    <cellStyle name="Normal 6 5 2 2 2 2" xfId="9485"/>
    <cellStyle name="Normal 6 5 2 2 2 2 2" xfId="9486"/>
    <cellStyle name="Normal 6 5 2 2 2 2 2 2" xfId="9487"/>
    <cellStyle name="Normal 6 5 2 2 2 2 3" xfId="9488"/>
    <cellStyle name="Normal 6 5 2 2 2 3" xfId="9489"/>
    <cellStyle name="Normal 6 5 2 2 2 3 2" xfId="9490"/>
    <cellStyle name="Normal 6 5 2 2 2 4" xfId="9491"/>
    <cellStyle name="Normal 6 5 2 2 3" xfId="9492"/>
    <cellStyle name="Normal 6 5 2 2 3 2" xfId="9493"/>
    <cellStyle name="Normal 6 5 2 2 3 2 2" xfId="9494"/>
    <cellStyle name="Normal 6 5 2 2 3 2 2 2" xfId="9495"/>
    <cellStyle name="Normal 6 5 2 2 3 2 3" xfId="9496"/>
    <cellStyle name="Normal 6 5 2 2 3 3" xfId="9497"/>
    <cellStyle name="Normal 6 5 2 2 3 3 2" xfId="9498"/>
    <cellStyle name="Normal 6 5 2 2 3 4" xfId="9499"/>
    <cellStyle name="Normal 6 5 2 2 4" xfId="9500"/>
    <cellStyle name="Normal 6 5 2 2 4 2" xfId="9501"/>
    <cellStyle name="Normal 6 5 2 2 4 2 2" xfId="9502"/>
    <cellStyle name="Normal 6 5 2 2 4 3" xfId="9503"/>
    <cellStyle name="Normal 6 5 2 2 5" xfId="9504"/>
    <cellStyle name="Normal 6 5 2 2 5 2" xfId="9505"/>
    <cellStyle name="Normal 6 5 2 2 6" xfId="9506"/>
    <cellStyle name="Normal 6 5 2 3" xfId="9507"/>
    <cellStyle name="Normal 6 5 2 3 2" xfId="9508"/>
    <cellStyle name="Normal 6 5 2 3 2 2" xfId="9509"/>
    <cellStyle name="Normal 6 5 2 3 2 2 2" xfId="9510"/>
    <cellStyle name="Normal 6 5 2 3 2 2 2 2" xfId="9511"/>
    <cellStyle name="Normal 6 5 2 3 2 2 3" xfId="9512"/>
    <cellStyle name="Normal 6 5 2 3 2 3" xfId="9513"/>
    <cellStyle name="Normal 6 5 2 3 2 3 2" xfId="9514"/>
    <cellStyle name="Normal 6 5 2 3 2 4" xfId="9515"/>
    <cellStyle name="Normal 6 5 2 3 3" xfId="9516"/>
    <cellStyle name="Normal 6 5 2 3 3 2" xfId="9517"/>
    <cellStyle name="Normal 6 5 2 3 3 2 2" xfId="9518"/>
    <cellStyle name="Normal 6 5 2 3 3 3" xfId="9519"/>
    <cellStyle name="Normal 6 5 2 3 4" xfId="9520"/>
    <cellStyle name="Normal 6 5 2 3 4 2" xfId="9521"/>
    <cellStyle name="Normal 6 5 2 3 5" xfId="9522"/>
    <cellStyle name="Normal 6 5 2 4" xfId="9523"/>
    <cellStyle name="Normal 6 5 2 4 2" xfId="9524"/>
    <cellStyle name="Normal 6 5 2 4 2 2" xfId="9525"/>
    <cellStyle name="Normal 6 5 2 4 2 2 2" xfId="9526"/>
    <cellStyle name="Normal 6 5 2 4 2 3" xfId="9527"/>
    <cellStyle name="Normal 6 5 2 4 3" xfId="9528"/>
    <cellStyle name="Normal 6 5 2 4 3 2" xfId="9529"/>
    <cellStyle name="Normal 6 5 2 4 4" xfId="9530"/>
    <cellStyle name="Normal 6 5 2 5" xfId="9531"/>
    <cellStyle name="Normal 6 5 2 5 2" xfId="9532"/>
    <cellStyle name="Normal 6 5 2 5 2 2" xfId="9533"/>
    <cellStyle name="Normal 6 5 2 5 3" xfId="9534"/>
    <cellStyle name="Normal 6 5 2 6" xfId="9535"/>
    <cellStyle name="Normal 6 5 2 6 2" xfId="9536"/>
    <cellStyle name="Normal 6 5 2 6 2 2" xfId="9537"/>
    <cellStyle name="Normal 6 5 2 6 3" xfId="9538"/>
    <cellStyle name="Normal 6 5 2 7" xfId="9539"/>
    <cellStyle name="Normal 6 5 2 7 2" xfId="9540"/>
    <cellStyle name="Normal 6 5 2 8" xfId="9541"/>
    <cellStyle name="Normal 6 5 3" xfId="9542"/>
    <cellStyle name="Normal 6 5 3 2" xfId="9543"/>
    <cellStyle name="Normal 6 5 3 2 2" xfId="9544"/>
    <cellStyle name="Normal 6 5 3 2 2 2" xfId="9545"/>
    <cellStyle name="Normal 6 5 3 2 2 2 2" xfId="9546"/>
    <cellStyle name="Normal 6 5 3 2 2 3" xfId="9547"/>
    <cellStyle name="Normal 6 5 3 2 3" xfId="9548"/>
    <cellStyle name="Normal 6 5 3 2 3 2" xfId="9549"/>
    <cellStyle name="Normal 6 5 3 2 4" xfId="9550"/>
    <cellStyle name="Normal 6 5 3 3" xfId="9551"/>
    <cellStyle name="Normal 6 5 3 3 2" xfId="9552"/>
    <cellStyle name="Normal 6 5 3 3 2 2" xfId="9553"/>
    <cellStyle name="Normal 6 5 3 3 2 2 2" xfId="9554"/>
    <cellStyle name="Normal 6 5 3 3 2 3" xfId="9555"/>
    <cellStyle name="Normal 6 5 3 3 3" xfId="9556"/>
    <cellStyle name="Normal 6 5 3 3 3 2" xfId="9557"/>
    <cellStyle name="Normal 6 5 3 3 4" xfId="9558"/>
    <cellStyle name="Normal 6 5 3 4" xfId="9559"/>
    <cellStyle name="Normal 6 5 3 4 2" xfId="9560"/>
    <cellStyle name="Normal 6 5 3 4 2 2" xfId="9561"/>
    <cellStyle name="Normal 6 5 3 4 3" xfId="9562"/>
    <cellStyle name="Normal 6 5 3 5" xfId="9563"/>
    <cellStyle name="Normal 6 5 3 5 2" xfId="9564"/>
    <cellStyle name="Normal 6 5 3 6" xfId="9565"/>
    <cellStyle name="Normal 6 5 4" xfId="9566"/>
    <cellStyle name="Normal 6 5 4 2" xfId="9567"/>
    <cellStyle name="Normal 6 5 4 2 2" xfId="9568"/>
    <cellStyle name="Normal 6 5 4 2 2 2" xfId="9569"/>
    <cellStyle name="Normal 6 5 4 2 2 2 2" xfId="9570"/>
    <cellStyle name="Normal 6 5 4 2 2 3" xfId="9571"/>
    <cellStyle name="Normal 6 5 4 2 3" xfId="9572"/>
    <cellStyle name="Normal 6 5 4 2 3 2" xfId="9573"/>
    <cellStyle name="Normal 6 5 4 2 4" xfId="9574"/>
    <cellStyle name="Normal 6 5 4 3" xfId="9575"/>
    <cellStyle name="Normal 6 5 4 3 2" xfId="9576"/>
    <cellStyle name="Normal 6 5 4 3 2 2" xfId="9577"/>
    <cellStyle name="Normal 6 5 4 3 3" xfId="9578"/>
    <cellStyle name="Normal 6 5 4 4" xfId="9579"/>
    <cellStyle name="Normal 6 5 4 4 2" xfId="9580"/>
    <cellStyle name="Normal 6 5 4 5" xfId="9581"/>
    <cellStyle name="Normal 6 5 5" xfId="9582"/>
    <cellStyle name="Normal 6 5 5 2" xfId="9583"/>
    <cellStyle name="Normal 6 5 5 2 2" xfId="9584"/>
    <cellStyle name="Normal 6 5 5 2 2 2" xfId="9585"/>
    <cellStyle name="Normal 6 5 5 2 3" xfId="9586"/>
    <cellStyle name="Normal 6 5 5 3" xfId="9587"/>
    <cellStyle name="Normal 6 5 5 3 2" xfId="9588"/>
    <cellStyle name="Normal 6 5 5 4" xfId="9589"/>
    <cellStyle name="Normal 6 5 6" xfId="9590"/>
    <cellStyle name="Normal 6 5 6 2" xfId="9591"/>
    <cellStyle name="Normal 6 5 6 2 2" xfId="9592"/>
    <cellStyle name="Normal 6 5 6 3" xfId="9593"/>
    <cellStyle name="Normal 6 5 7" xfId="9594"/>
    <cellStyle name="Normal 6 5 7 2" xfId="9595"/>
    <cellStyle name="Normal 6 5 7 2 2" xfId="9596"/>
    <cellStyle name="Normal 6 5 7 3" xfId="9597"/>
    <cellStyle name="Normal 6 5 8" xfId="9598"/>
    <cellStyle name="Normal 6 5 8 2" xfId="9599"/>
    <cellStyle name="Normal 6 5 9" xfId="9600"/>
    <cellStyle name="Normal 6 6" xfId="9601"/>
    <cellStyle name="Normal 6 7" xfId="9602"/>
    <cellStyle name="Normal 6 7 2" xfId="9603"/>
    <cellStyle name="Normal 6 7 2 2" xfId="9604"/>
    <cellStyle name="Normal 6 7 2 2 2" xfId="9605"/>
    <cellStyle name="Normal 6 7 2 2 2 2" xfId="9606"/>
    <cellStyle name="Normal 6 7 2 2 2 2 2" xfId="9607"/>
    <cellStyle name="Normal 6 7 2 2 2 3" xfId="9608"/>
    <cellStyle name="Normal 6 7 2 2 3" xfId="9609"/>
    <cellStyle name="Normal 6 7 2 2 3 2" xfId="9610"/>
    <cellStyle name="Normal 6 7 2 2 4" xfId="9611"/>
    <cellStyle name="Normal 6 7 2 3" xfId="9612"/>
    <cellStyle name="Normal 6 7 2 3 2" xfId="9613"/>
    <cellStyle name="Normal 6 7 2 3 2 2" xfId="9614"/>
    <cellStyle name="Normal 6 7 2 3 2 2 2" xfId="9615"/>
    <cellStyle name="Normal 6 7 2 3 2 3" xfId="9616"/>
    <cellStyle name="Normal 6 7 2 3 3" xfId="9617"/>
    <cellStyle name="Normal 6 7 2 3 3 2" xfId="9618"/>
    <cellStyle name="Normal 6 7 2 3 4" xfId="9619"/>
    <cellStyle name="Normal 6 7 2 4" xfId="9620"/>
    <cellStyle name="Normal 6 7 2 4 2" xfId="9621"/>
    <cellStyle name="Normal 6 7 2 4 2 2" xfId="9622"/>
    <cellStyle name="Normal 6 7 2 4 3" xfId="9623"/>
    <cellStyle name="Normal 6 7 2 5" xfId="9624"/>
    <cellStyle name="Normal 6 7 2 5 2" xfId="9625"/>
    <cellStyle name="Normal 6 7 2 6" xfId="9626"/>
    <cellStyle name="Normal 6 7 2 7" xfId="9627"/>
    <cellStyle name="Normal 6 7 3" xfId="9628"/>
    <cellStyle name="Normal 6 7 3 2" xfId="9629"/>
    <cellStyle name="Normal 6 7 3 2 2" xfId="9630"/>
    <cellStyle name="Normal 6 7 3 2 2 2" xfId="9631"/>
    <cellStyle name="Normal 6 7 3 2 2 2 2" xfId="9632"/>
    <cellStyle name="Normal 6 7 3 2 2 3" xfId="9633"/>
    <cellStyle name="Normal 6 7 3 2 3" xfId="9634"/>
    <cellStyle name="Normal 6 7 3 2 3 2" xfId="9635"/>
    <cellStyle name="Normal 6 7 3 2 4" xfId="9636"/>
    <cellStyle name="Normal 6 7 3 3" xfId="9637"/>
    <cellStyle name="Normal 6 7 3 3 2" xfId="9638"/>
    <cellStyle name="Normal 6 7 3 3 2 2" xfId="9639"/>
    <cellStyle name="Normal 6 7 3 3 3" xfId="9640"/>
    <cellStyle name="Normal 6 7 3 4" xfId="9641"/>
    <cellStyle name="Normal 6 7 3 4 2" xfId="9642"/>
    <cellStyle name="Normal 6 7 3 5" xfId="9643"/>
    <cellStyle name="Normal 6 7 4" xfId="9644"/>
    <cellStyle name="Normal 6 7 4 2" xfId="9645"/>
    <cellStyle name="Normal 6 7 4 2 2" xfId="9646"/>
    <cellStyle name="Normal 6 7 4 2 2 2" xfId="9647"/>
    <cellStyle name="Normal 6 7 4 2 3" xfId="9648"/>
    <cellStyle name="Normal 6 7 4 3" xfId="9649"/>
    <cellStyle name="Normal 6 7 4 3 2" xfId="9650"/>
    <cellStyle name="Normal 6 7 4 4" xfId="9651"/>
    <cellStyle name="Normal 6 7 5" xfId="9652"/>
    <cellStyle name="Normal 6 7 5 2" xfId="9653"/>
    <cellStyle name="Normal 6 7 5 2 2" xfId="9654"/>
    <cellStyle name="Normal 6 7 5 3" xfId="9655"/>
    <cellStyle name="Normal 6 7 6" xfId="9656"/>
    <cellStyle name="Normal 6 7 6 2" xfId="9657"/>
    <cellStyle name="Normal 6 7 6 2 2" xfId="9658"/>
    <cellStyle name="Normal 6 7 6 3" xfId="9659"/>
    <cellStyle name="Normal 6 7 7" xfId="9660"/>
    <cellStyle name="Normal 6 7 7 2" xfId="9661"/>
    <cellStyle name="Normal 6 7 8" xfId="9662"/>
    <cellStyle name="Normal 6 7 9" xfId="9663"/>
    <cellStyle name="Normal 6 8" xfId="9664"/>
    <cellStyle name="Normal 6 8 2" xfId="9665"/>
    <cellStyle name="Normal 6 8 2 2" xfId="9666"/>
    <cellStyle name="Normal 6 8 2 2 2" xfId="9667"/>
    <cellStyle name="Normal 6 8 2 2 2 2" xfId="9668"/>
    <cellStyle name="Normal 6 8 2 2 3" xfId="9669"/>
    <cellStyle name="Normal 6 8 2 3" xfId="9670"/>
    <cellStyle name="Normal 6 8 2 3 2" xfId="9671"/>
    <cellStyle name="Normal 6 8 2 4" xfId="9672"/>
    <cellStyle name="Normal 6 8 3" xfId="9673"/>
    <cellStyle name="Normal 6 8 3 2" xfId="9674"/>
    <cellStyle name="Normal 6 8 3 2 2" xfId="9675"/>
    <cellStyle name="Normal 6 8 3 2 2 2" xfId="9676"/>
    <cellStyle name="Normal 6 8 3 2 3" xfId="9677"/>
    <cellStyle name="Normal 6 8 3 3" xfId="9678"/>
    <cellStyle name="Normal 6 8 3 3 2" xfId="9679"/>
    <cellStyle name="Normal 6 8 3 4" xfId="9680"/>
    <cellStyle name="Normal 6 8 4" xfId="9681"/>
    <cellStyle name="Normal 6 8 4 2" xfId="9682"/>
    <cellStyle name="Normal 6 8 4 2 2" xfId="9683"/>
    <cellStyle name="Normal 6 8 4 3" xfId="9684"/>
    <cellStyle name="Normal 6 8 5" xfId="9685"/>
    <cellStyle name="Normal 6 8 5 2" xfId="9686"/>
    <cellStyle name="Normal 6 8 6" xfId="9687"/>
    <cellStyle name="Normal 6 9" xfId="9688"/>
    <cellStyle name="Normal 6 9 2" xfId="9689"/>
    <cellStyle name="Normal 6 9 2 2" xfId="9690"/>
    <cellStyle name="Normal 6 9 2 2 2" xfId="9691"/>
    <cellStyle name="Normal 6 9 2 2 2 2" xfId="9692"/>
    <cellStyle name="Normal 6 9 2 2 3" xfId="9693"/>
    <cellStyle name="Normal 6 9 2 3" xfId="9694"/>
    <cellStyle name="Normal 6 9 2 3 2" xfId="9695"/>
    <cellStyle name="Normal 6 9 2 4" xfId="9696"/>
    <cellStyle name="Normal 6 9 3" xfId="9697"/>
    <cellStyle name="Normal 6 9 3 2" xfId="9698"/>
    <cellStyle name="Normal 6 9 3 2 2" xfId="9699"/>
    <cellStyle name="Normal 6 9 3 3" xfId="9700"/>
    <cellStyle name="Normal 6 9 4" xfId="9701"/>
    <cellStyle name="Normal 6 9 4 2" xfId="9702"/>
    <cellStyle name="Normal 6 9 5" xfId="9703"/>
    <cellStyle name="Normal 7" xfId="9704"/>
    <cellStyle name="Normal 7 10" xfId="9705"/>
    <cellStyle name="Normal 7 10 2" xfId="9706"/>
    <cellStyle name="Normal 7 10 2 2" xfId="9707"/>
    <cellStyle name="Normal 7 10 3" xfId="9708"/>
    <cellStyle name="Normal 7 11" xfId="9709"/>
    <cellStyle name="Normal 7 11 2" xfId="9710"/>
    <cellStyle name="Normal 7 11 2 2" xfId="9711"/>
    <cellStyle name="Normal 7 11 3" xfId="9712"/>
    <cellStyle name="Normal 7 12" xfId="9713"/>
    <cellStyle name="Normal 7 12 2" xfId="9714"/>
    <cellStyle name="Normal 7 13" xfId="9715"/>
    <cellStyle name="Normal 7 2" xfId="9716"/>
    <cellStyle name="Normal 7 2 2" xfId="9717"/>
    <cellStyle name="Normal 7 2 3" xfId="9718"/>
    <cellStyle name="Normal 7 2 4" xfId="9719"/>
    <cellStyle name="Normal 7 2 4 2" xfId="9720"/>
    <cellStyle name="Normal 7 2 4 2 2" xfId="9721"/>
    <cellStyle name="Normal 7 2 4 2 2 2" xfId="9722"/>
    <cellStyle name="Normal 7 2 4 2 2 2 2" xfId="9723"/>
    <cellStyle name="Normal 7 2 4 2 2 2 2 2" xfId="9724"/>
    <cellStyle name="Normal 7 2 4 2 2 2 2 2 2" xfId="9725"/>
    <cellStyle name="Normal 7 2 4 2 2 2 2 3" xfId="9726"/>
    <cellStyle name="Normal 7 2 4 2 2 2 3" xfId="9727"/>
    <cellStyle name="Normal 7 2 4 2 2 2 3 2" xfId="9728"/>
    <cellStyle name="Normal 7 2 4 2 2 2 4" xfId="9729"/>
    <cellStyle name="Normal 7 2 4 2 2 3" xfId="9730"/>
    <cellStyle name="Normal 7 2 4 2 2 3 2" xfId="9731"/>
    <cellStyle name="Normal 7 2 4 2 2 3 2 2" xfId="9732"/>
    <cellStyle name="Normal 7 2 4 2 2 3 2 2 2" xfId="9733"/>
    <cellStyle name="Normal 7 2 4 2 2 3 2 3" xfId="9734"/>
    <cellStyle name="Normal 7 2 4 2 2 3 3" xfId="9735"/>
    <cellStyle name="Normal 7 2 4 2 2 3 3 2" xfId="9736"/>
    <cellStyle name="Normal 7 2 4 2 2 3 4" xfId="9737"/>
    <cellStyle name="Normal 7 2 4 2 2 4" xfId="9738"/>
    <cellStyle name="Normal 7 2 4 2 2 4 2" xfId="9739"/>
    <cellStyle name="Normal 7 2 4 2 2 4 2 2" xfId="9740"/>
    <cellStyle name="Normal 7 2 4 2 2 4 3" xfId="9741"/>
    <cellStyle name="Normal 7 2 4 2 2 5" xfId="9742"/>
    <cellStyle name="Normal 7 2 4 2 2 5 2" xfId="9743"/>
    <cellStyle name="Normal 7 2 4 2 2 6" xfId="9744"/>
    <cellStyle name="Normal 7 2 4 2 3" xfId="9745"/>
    <cellStyle name="Normal 7 2 4 2 3 2" xfId="9746"/>
    <cellStyle name="Normal 7 2 4 2 3 2 2" xfId="9747"/>
    <cellStyle name="Normal 7 2 4 2 3 2 2 2" xfId="9748"/>
    <cellStyle name="Normal 7 2 4 2 3 2 2 2 2" xfId="9749"/>
    <cellStyle name="Normal 7 2 4 2 3 2 2 3" xfId="9750"/>
    <cellStyle name="Normal 7 2 4 2 3 2 3" xfId="9751"/>
    <cellStyle name="Normal 7 2 4 2 3 2 3 2" xfId="9752"/>
    <cellStyle name="Normal 7 2 4 2 3 2 4" xfId="9753"/>
    <cellStyle name="Normal 7 2 4 2 3 3" xfId="9754"/>
    <cellStyle name="Normal 7 2 4 2 3 3 2" xfId="9755"/>
    <cellStyle name="Normal 7 2 4 2 3 3 2 2" xfId="9756"/>
    <cellStyle name="Normal 7 2 4 2 3 3 3" xfId="9757"/>
    <cellStyle name="Normal 7 2 4 2 3 4" xfId="9758"/>
    <cellStyle name="Normal 7 2 4 2 3 4 2" xfId="9759"/>
    <cellStyle name="Normal 7 2 4 2 3 5" xfId="9760"/>
    <cellStyle name="Normal 7 2 4 2 4" xfId="9761"/>
    <cellStyle name="Normal 7 2 4 2 4 2" xfId="9762"/>
    <cellStyle name="Normal 7 2 4 2 4 2 2" xfId="9763"/>
    <cellStyle name="Normal 7 2 4 2 4 2 2 2" xfId="9764"/>
    <cellStyle name="Normal 7 2 4 2 4 2 3" xfId="9765"/>
    <cellStyle name="Normal 7 2 4 2 4 3" xfId="9766"/>
    <cellStyle name="Normal 7 2 4 2 4 3 2" xfId="9767"/>
    <cellStyle name="Normal 7 2 4 2 4 4" xfId="9768"/>
    <cellStyle name="Normal 7 2 4 2 5" xfId="9769"/>
    <cellStyle name="Normal 7 2 4 2 5 2" xfId="9770"/>
    <cellStyle name="Normal 7 2 4 2 5 2 2" xfId="9771"/>
    <cellStyle name="Normal 7 2 4 2 5 3" xfId="9772"/>
    <cellStyle name="Normal 7 2 4 2 6" xfId="9773"/>
    <cellStyle name="Normal 7 2 4 2 6 2" xfId="9774"/>
    <cellStyle name="Normal 7 2 4 2 6 2 2" xfId="9775"/>
    <cellStyle name="Normal 7 2 4 2 6 3" xfId="9776"/>
    <cellStyle name="Normal 7 2 4 2 7" xfId="9777"/>
    <cellStyle name="Normal 7 2 4 2 7 2" xfId="9778"/>
    <cellStyle name="Normal 7 2 4 2 8" xfId="9779"/>
    <cellStyle name="Normal 7 2 4 3" xfId="9780"/>
    <cellStyle name="Normal 7 2 4 3 2" xfId="9781"/>
    <cellStyle name="Normal 7 2 4 3 2 2" xfId="9782"/>
    <cellStyle name="Normal 7 2 4 3 2 2 2" xfId="9783"/>
    <cellStyle name="Normal 7 2 4 3 2 2 2 2" xfId="9784"/>
    <cellStyle name="Normal 7 2 4 3 2 2 3" xfId="9785"/>
    <cellStyle name="Normal 7 2 4 3 2 3" xfId="9786"/>
    <cellStyle name="Normal 7 2 4 3 2 3 2" xfId="9787"/>
    <cellStyle name="Normal 7 2 4 3 2 4" xfId="9788"/>
    <cellStyle name="Normal 7 2 4 3 3" xfId="9789"/>
    <cellStyle name="Normal 7 2 4 3 3 2" xfId="9790"/>
    <cellStyle name="Normal 7 2 4 3 3 2 2" xfId="9791"/>
    <cellStyle name="Normal 7 2 4 3 3 2 2 2" xfId="9792"/>
    <cellStyle name="Normal 7 2 4 3 3 2 3" xfId="9793"/>
    <cellStyle name="Normal 7 2 4 3 3 3" xfId="9794"/>
    <cellStyle name="Normal 7 2 4 3 3 3 2" xfId="9795"/>
    <cellStyle name="Normal 7 2 4 3 3 4" xfId="9796"/>
    <cellStyle name="Normal 7 2 4 3 4" xfId="9797"/>
    <cellStyle name="Normal 7 2 4 3 4 2" xfId="9798"/>
    <cellStyle name="Normal 7 2 4 3 4 2 2" xfId="9799"/>
    <cellStyle name="Normal 7 2 4 3 4 3" xfId="9800"/>
    <cellStyle name="Normal 7 2 4 3 5" xfId="9801"/>
    <cellStyle name="Normal 7 2 4 3 5 2" xfId="9802"/>
    <cellStyle name="Normal 7 2 4 3 6" xfId="9803"/>
    <cellStyle name="Normal 7 2 4 4" xfId="9804"/>
    <cellStyle name="Normal 7 2 4 4 2" xfId="9805"/>
    <cellStyle name="Normal 7 2 4 4 2 2" xfId="9806"/>
    <cellStyle name="Normal 7 2 4 4 2 2 2" xfId="9807"/>
    <cellStyle name="Normal 7 2 4 4 2 2 2 2" xfId="9808"/>
    <cellStyle name="Normal 7 2 4 4 2 2 3" xfId="9809"/>
    <cellStyle name="Normal 7 2 4 4 2 3" xfId="9810"/>
    <cellStyle name="Normal 7 2 4 4 2 3 2" xfId="9811"/>
    <cellStyle name="Normal 7 2 4 4 2 4" xfId="9812"/>
    <cellStyle name="Normal 7 2 4 4 3" xfId="9813"/>
    <cellStyle name="Normal 7 2 4 4 3 2" xfId="9814"/>
    <cellStyle name="Normal 7 2 4 4 3 2 2" xfId="9815"/>
    <cellStyle name="Normal 7 2 4 4 3 3" xfId="9816"/>
    <cellStyle name="Normal 7 2 4 4 4" xfId="9817"/>
    <cellStyle name="Normal 7 2 4 4 4 2" xfId="9818"/>
    <cellStyle name="Normal 7 2 4 4 5" xfId="9819"/>
    <cellStyle name="Normal 7 2 4 5" xfId="9820"/>
    <cellStyle name="Normal 7 2 4 5 2" xfId="9821"/>
    <cellStyle name="Normal 7 2 4 5 2 2" xfId="9822"/>
    <cellStyle name="Normal 7 2 4 5 2 2 2" xfId="9823"/>
    <cellStyle name="Normal 7 2 4 5 2 3" xfId="9824"/>
    <cellStyle name="Normal 7 2 4 5 3" xfId="9825"/>
    <cellStyle name="Normal 7 2 4 5 3 2" xfId="9826"/>
    <cellStyle name="Normal 7 2 4 5 4" xfId="9827"/>
    <cellStyle name="Normal 7 2 4 6" xfId="9828"/>
    <cellStyle name="Normal 7 2 4 6 2" xfId="9829"/>
    <cellStyle name="Normal 7 2 4 6 2 2" xfId="9830"/>
    <cellStyle name="Normal 7 2 4 6 3" xfId="9831"/>
    <cellStyle name="Normal 7 2 4 7" xfId="9832"/>
    <cellStyle name="Normal 7 2 4 7 2" xfId="9833"/>
    <cellStyle name="Normal 7 2 4 7 2 2" xfId="9834"/>
    <cellStyle name="Normal 7 2 4 7 3" xfId="9835"/>
    <cellStyle name="Normal 7 2 4 8" xfId="9836"/>
    <cellStyle name="Normal 7 2 4 8 2" xfId="9837"/>
    <cellStyle name="Normal 7 2 4 9" xfId="9838"/>
    <cellStyle name="Normal 7 2 5" xfId="9839"/>
    <cellStyle name="Normal 7 2 5 2" xfId="9840"/>
    <cellStyle name="Normal 7 2 5 2 2" xfId="9841"/>
    <cellStyle name="Normal 7 2 5 2 2 2" xfId="9842"/>
    <cellStyle name="Normal 7 2 5 2 2 2 2" xfId="9843"/>
    <cellStyle name="Normal 7 2 5 2 2 2 2 2" xfId="9844"/>
    <cellStyle name="Normal 7 2 5 2 2 2 3" xfId="9845"/>
    <cellStyle name="Normal 7 2 5 2 2 3" xfId="9846"/>
    <cellStyle name="Normal 7 2 5 2 2 3 2" xfId="9847"/>
    <cellStyle name="Normal 7 2 5 2 2 4" xfId="9848"/>
    <cellStyle name="Normal 7 2 5 2 3" xfId="9849"/>
    <cellStyle name="Normal 7 2 5 2 3 2" xfId="9850"/>
    <cellStyle name="Normal 7 2 5 2 3 2 2" xfId="9851"/>
    <cellStyle name="Normal 7 2 5 2 3 2 2 2" xfId="9852"/>
    <cellStyle name="Normal 7 2 5 2 3 2 3" xfId="9853"/>
    <cellStyle name="Normal 7 2 5 2 3 3" xfId="9854"/>
    <cellStyle name="Normal 7 2 5 2 3 3 2" xfId="9855"/>
    <cellStyle name="Normal 7 2 5 2 3 4" xfId="9856"/>
    <cellStyle name="Normal 7 2 5 2 4" xfId="9857"/>
    <cellStyle name="Normal 7 2 5 2 4 2" xfId="9858"/>
    <cellStyle name="Normal 7 2 5 2 4 2 2" xfId="9859"/>
    <cellStyle name="Normal 7 2 5 2 4 3" xfId="9860"/>
    <cellStyle name="Normal 7 2 5 2 5" xfId="9861"/>
    <cellStyle name="Normal 7 2 5 2 5 2" xfId="9862"/>
    <cellStyle name="Normal 7 2 5 2 6" xfId="9863"/>
    <cellStyle name="Normal 7 2 5 2 7" xfId="9864"/>
    <cellStyle name="Normal 7 2 5 3" xfId="9865"/>
    <cellStyle name="Normal 7 2 5 3 2" xfId="9866"/>
    <cellStyle name="Normal 7 2 5 3 2 2" xfId="9867"/>
    <cellStyle name="Normal 7 2 5 3 2 2 2" xfId="9868"/>
    <cellStyle name="Normal 7 2 5 3 2 2 2 2" xfId="9869"/>
    <cellStyle name="Normal 7 2 5 3 2 2 3" xfId="9870"/>
    <cellStyle name="Normal 7 2 5 3 2 3" xfId="9871"/>
    <cellStyle name="Normal 7 2 5 3 2 3 2" xfId="9872"/>
    <cellStyle name="Normal 7 2 5 3 2 4" xfId="9873"/>
    <cellStyle name="Normal 7 2 5 3 3" xfId="9874"/>
    <cellStyle name="Normal 7 2 5 3 3 2" xfId="9875"/>
    <cellStyle name="Normal 7 2 5 3 3 2 2" xfId="9876"/>
    <cellStyle name="Normal 7 2 5 3 3 3" xfId="9877"/>
    <cellStyle name="Normal 7 2 5 3 4" xfId="9878"/>
    <cellStyle name="Normal 7 2 5 3 4 2" xfId="9879"/>
    <cellStyle name="Normal 7 2 5 3 5" xfId="9880"/>
    <cellStyle name="Normal 7 2 5 4" xfId="9881"/>
    <cellStyle name="Normal 7 2 5 4 2" xfId="9882"/>
    <cellStyle name="Normal 7 2 5 4 2 2" xfId="9883"/>
    <cellStyle name="Normal 7 2 5 4 2 2 2" xfId="9884"/>
    <cellStyle name="Normal 7 2 5 4 2 3" xfId="9885"/>
    <cellStyle name="Normal 7 2 5 4 3" xfId="9886"/>
    <cellStyle name="Normal 7 2 5 4 3 2" xfId="9887"/>
    <cellStyle name="Normal 7 2 5 4 4" xfId="9888"/>
    <cellStyle name="Normal 7 2 5 5" xfId="9889"/>
    <cellStyle name="Normal 7 2 5 5 2" xfId="9890"/>
    <cellStyle name="Normal 7 2 5 5 2 2" xfId="9891"/>
    <cellStyle name="Normal 7 2 5 5 3" xfId="9892"/>
    <cellStyle name="Normal 7 2 5 6" xfId="9893"/>
    <cellStyle name="Normal 7 2 5 6 2" xfId="9894"/>
    <cellStyle name="Normal 7 2 5 6 2 2" xfId="9895"/>
    <cellStyle name="Normal 7 2 5 6 3" xfId="9896"/>
    <cellStyle name="Normal 7 2 5 7" xfId="9897"/>
    <cellStyle name="Normal 7 2 5 7 2" xfId="9898"/>
    <cellStyle name="Normal 7 2 5 8" xfId="9899"/>
    <cellStyle name="Normal 7 2 5 9" xfId="9900"/>
    <cellStyle name="Normal 7 2 6" xfId="9901"/>
    <cellStyle name="Normal 7 3" xfId="9902"/>
    <cellStyle name="Normal 7 3 2" xfId="9903"/>
    <cellStyle name="Normal 7 3 2 2" xfId="9904"/>
    <cellStyle name="Normal 7 3 2 2 2" xfId="9905"/>
    <cellStyle name="Normal 7 3 2 2 2 2" xfId="9906"/>
    <cellStyle name="Normal 7 3 2 2 2 2 2" xfId="9907"/>
    <cellStyle name="Normal 7 3 2 2 2 2 2 2" xfId="9908"/>
    <cellStyle name="Normal 7 3 2 2 2 2 3" xfId="9909"/>
    <cellStyle name="Normal 7 3 2 2 2 3" xfId="9910"/>
    <cellStyle name="Normal 7 3 2 2 2 3 2" xfId="9911"/>
    <cellStyle name="Normal 7 3 2 2 2 4" xfId="9912"/>
    <cellStyle name="Normal 7 3 2 2 3" xfId="9913"/>
    <cellStyle name="Normal 7 3 2 2 3 2" xfId="9914"/>
    <cellStyle name="Normal 7 3 2 2 3 2 2" xfId="9915"/>
    <cellStyle name="Normal 7 3 2 2 3 2 2 2" xfId="9916"/>
    <cellStyle name="Normal 7 3 2 2 3 2 3" xfId="9917"/>
    <cellStyle name="Normal 7 3 2 2 3 3" xfId="9918"/>
    <cellStyle name="Normal 7 3 2 2 3 3 2" xfId="9919"/>
    <cellStyle name="Normal 7 3 2 2 3 4" xfId="9920"/>
    <cellStyle name="Normal 7 3 2 2 4" xfId="9921"/>
    <cellStyle name="Normal 7 3 2 2 4 2" xfId="9922"/>
    <cellStyle name="Normal 7 3 2 2 4 2 2" xfId="9923"/>
    <cellStyle name="Normal 7 3 2 2 4 3" xfId="9924"/>
    <cellStyle name="Normal 7 3 2 2 5" xfId="9925"/>
    <cellStyle name="Normal 7 3 2 2 5 2" xfId="9926"/>
    <cellStyle name="Normal 7 3 2 2 6" xfId="9927"/>
    <cellStyle name="Normal 7 3 2 3" xfId="9928"/>
    <cellStyle name="Normal 7 3 2 3 2" xfId="9929"/>
    <cellStyle name="Normal 7 3 2 3 2 2" xfId="9930"/>
    <cellStyle name="Normal 7 3 2 3 2 2 2" xfId="9931"/>
    <cellStyle name="Normal 7 3 2 3 2 2 2 2" xfId="9932"/>
    <cellStyle name="Normal 7 3 2 3 2 2 3" xfId="9933"/>
    <cellStyle name="Normal 7 3 2 3 2 3" xfId="9934"/>
    <cellStyle name="Normal 7 3 2 3 2 3 2" xfId="9935"/>
    <cellStyle name="Normal 7 3 2 3 2 4" xfId="9936"/>
    <cellStyle name="Normal 7 3 2 3 3" xfId="9937"/>
    <cellStyle name="Normal 7 3 2 3 3 2" xfId="9938"/>
    <cellStyle name="Normal 7 3 2 3 3 2 2" xfId="9939"/>
    <cellStyle name="Normal 7 3 2 3 3 3" xfId="9940"/>
    <cellStyle name="Normal 7 3 2 3 4" xfId="9941"/>
    <cellStyle name="Normal 7 3 2 3 4 2" xfId="9942"/>
    <cellStyle name="Normal 7 3 2 3 5" xfId="9943"/>
    <cellStyle name="Normal 7 3 2 4" xfId="9944"/>
    <cellStyle name="Normal 7 3 2 4 2" xfId="9945"/>
    <cellStyle name="Normal 7 3 2 4 2 2" xfId="9946"/>
    <cellStyle name="Normal 7 3 2 4 2 2 2" xfId="9947"/>
    <cellStyle name="Normal 7 3 2 4 2 3" xfId="9948"/>
    <cellStyle name="Normal 7 3 2 4 3" xfId="9949"/>
    <cellStyle name="Normal 7 3 2 4 3 2" xfId="9950"/>
    <cellStyle name="Normal 7 3 2 4 4" xfId="9951"/>
    <cellStyle name="Normal 7 3 2 5" xfId="9952"/>
    <cellStyle name="Normal 7 3 2 5 2" xfId="9953"/>
    <cellStyle name="Normal 7 3 2 5 2 2" xfId="9954"/>
    <cellStyle name="Normal 7 3 2 5 3" xfId="9955"/>
    <cellStyle name="Normal 7 3 2 6" xfId="9956"/>
    <cellStyle name="Normal 7 3 2 6 2" xfId="9957"/>
    <cellStyle name="Normal 7 3 2 6 2 2" xfId="9958"/>
    <cellStyle name="Normal 7 3 2 6 3" xfId="9959"/>
    <cellStyle name="Normal 7 3 2 7" xfId="9960"/>
    <cellStyle name="Normal 7 3 2 7 2" xfId="9961"/>
    <cellStyle name="Normal 7 3 2 8" xfId="9962"/>
    <cellStyle name="Normal 7 3 3" xfId="9963"/>
    <cellStyle name="Normal 7 3 3 2" xfId="9964"/>
    <cellStyle name="Normal 7 3 3 2 2" xfId="9965"/>
    <cellStyle name="Normal 7 3 3 2 2 2" xfId="9966"/>
    <cellStyle name="Normal 7 3 3 2 2 2 2" xfId="9967"/>
    <cellStyle name="Normal 7 3 3 2 2 3" xfId="9968"/>
    <cellStyle name="Normal 7 3 3 2 3" xfId="9969"/>
    <cellStyle name="Normal 7 3 3 2 3 2" xfId="9970"/>
    <cellStyle name="Normal 7 3 3 2 4" xfId="9971"/>
    <cellStyle name="Normal 7 3 3 3" xfId="9972"/>
    <cellStyle name="Normal 7 3 3 3 2" xfId="9973"/>
    <cellStyle name="Normal 7 3 3 3 2 2" xfId="9974"/>
    <cellStyle name="Normal 7 3 3 3 2 2 2" xfId="9975"/>
    <cellStyle name="Normal 7 3 3 3 2 3" xfId="9976"/>
    <cellStyle name="Normal 7 3 3 3 3" xfId="9977"/>
    <cellStyle name="Normal 7 3 3 3 3 2" xfId="9978"/>
    <cellStyle name="Normal 7 3 3 3 4" xfId="9979"/>
    <cellStyle name="Normal 7 3 3 4" xfId="9980"/>
    <cellStyle name="Normal 7 3 3 4 2" xfId="9981"/>
    <cellStyle name="Normal 7 3 3 4 2 2" xfId="9982"/>
    <cellStyle name="Normal 7 3 3 4 3" xfId="9983"/>
    <cellStyle name="Normal 7 3 3 5" xfId="9984"/>
    <cellStyle name="Normal 7 3 3 5 2" xfId="9985"/>
    <cellStyle name="Normal 7 3 3 6" xfId="9986"/>
    <cellStyle name="Normal 7 3 4" xfId="9987"/>
    <cellStyle name="Normal 7 3 4 2" xfId="9988"/>
    <cellStyle name="Normal 7 3 4 2 2" xfId="9989"/>
    <cellStyle name="Normal 7 3 4 2 2 2" xfId="9990"/>
    <cellStyle name="Normal 7 3 4 2 2 2 2" xfId="9991"/>
    <cellStyle name="Normal 7 3 4 2 2 3" xfId="9992"/>
    <cellStyle name="Normal 7 3 4 2 3" xfId="9993"/>
    <cellStyle name="Normal 7 3 4 2 3 2" xfId="9994"/>
    <cellStyle name="Normal 7 3 4 2 4" xfId="9995"/>
    <cellStyle name="Normal 7 3 4 3" xfId="9996"/>
    <cellStyle name="Normal 7 3 4 3 2" xfId="9997"/>
    <cellStyle name="Normal 7 3 4 3 2 2" xfId="9998"/>
    <cellStyle name="Normal 7 3 4 3 3" xfId="9999"/>
    <cellStyle name="Normal 7 3 4 4" xfId="10000"/>
    <cellStyle name="Normal 7 3 4 4 2" xfId="10001"/>
    <cellStyle name="Normal 7 3 4 5" xfId="10002"/>
    <cellStyle name="Normal 7 3 5" xfId="10003"/>
    <cellStyle name="Normal 7 3 5 2" xfId="10004"/>
    <cellStyle name="Normal 7 3 5 2 2" xfId="10005"/>
    <cellStyle name="Normal 7 3 5 2 2 2" xfId="10006"/>
    <cellStyle name="Normal 7 3 5 2 3" xfId="10007"/>
    <cellStyle name="Normal 7 3 5 3" xfId="10008"/>
    <cellStyle name="Normal 7 3 5 3 2" xfId="10009"/>
    <cellStyle name="Normal 7 3 5 4" xfId="10010"/>
    <cellStyle name="Normal 7 3 6" xfId="10011"/>
    <cellStyle name="Normal 7 3 6 2" xfId="10012"/>
    <cellStyle name="Normal 7 3 6 2 2" xfId="10013"/>
    <cellStyle name="Normal 7 3 6 3" xfId="10014"/>
    <cellStyle name="Normal 7 3 7" xfId="10015"/>
    <cellStyle name="Normal 7 3 7 2" xfId="10016"/>
    <cellStyle name="Normal 7 3 7 2 2" xfId="10017"/>
    <cellStyle name="Normal 7 3 7 3" xfId="10018"/>
    <cellStyle name="Normal 7 3 8" xfId="10019"/>
    <cellStyle name="Normal 7 3 8 2" xfId="10020"/>
    <cellStyle name="Normal 7 3 9" xfId="10021"/>
    <cellStyle name="Normal 7 4" xfId="10022"/>
    <cellStyle name="Normal 7 5" xfId="10023"/>
    <cellStyle name="Normal 7 5 2" xfId="10024"/>
    <cellStyle name="Normal 7 5 2 2" xfId="10025"/>
    <cellStyle name="Normal 7 5 2 2 2" xfId="10026"/>
    <cellStyle name="Normal 7 5 2 2 2 2" xfId="10027"/>
    <cellStyle name="Normal 7 5 2 2 2 2 2" xfId="10028"/>
    <cellStyle name="Normal 7 5 2 2 2 2 2 2" xfId="10029"/>
    <cellStyle name="Normal 7 5 2 2 2 2 3" xfId="10030"/>
    <cellStyle name="Normal 7 5 2 2 2 3" xfId="10031"/>
    <cellStyle name="Normal 7 5 2 2 2 3 2" xfId="10032"/>
    <cellStyle name="Normal 7 5 2 2 2 4" xfId="10033"/>
    <cellStyle name="Normal 7 5 2 2 3" xfId="10034"/>
    <cellStyle name="Normal 7 5 2 2 3 2" xfId="10035"/>
    <cellStyle name="Normal 7 5 2 2 3 2 2" xfId="10036"/>
    <cellStyle name="Normal 7 5 2 2 3 2 2 2" xfId="10037"/>
    <cellStyle name="Normal 7 5 2 2 3 2 3" xfId="10038"/>
    <cellStyle name="Normal 7 5 2 2 3 3" xfId="10039"/>
    <cellStyle name="Normal 7 5 2 2 3 3 2" xfId="10040"/>
    <cellStyle name="Normal 7 5 2 2 3 4" xfId="10041"/>
    <cellStyle name="Normal 7 5 2 2 4" xfId="10042"/>
    <cellStyle name="Normal 7 5 2 2 4 2" xfId="10043"/>
    <cellStyle name="Normal 7 5 2 2 4 2 2" xfId="10044"/>
    <cellStyle name="Normal 7 5 2 2 4 3" xfId="10045"/>
    <cellStyle name="Normal 7 5 2 2 5" xfId="10046"/>
    <cellStyle name="Normal 7 5 2 2 5 2" xfId="10047"/>
    <cellStyle name="Normal 7 5 2 2 6" xfId="10048"/>
    <cellStyle name="Normal 7 5 2 3" xfId="10049"/>
    <cellStyle name="Normal 7 5 2 3 2" xfId="10050"/>
    <cellStyle name="Normal 7 5 2 3 2 2" xfId="10051"/>
    <cellStyle name="Normal 7 5 2 3 2 2 2" xfId="10052"/>
    <cellStyle name="Normal 7 5 2 3 2 2 2 2" xfId="10053"/>
    <cellStyle name="Normal 7 5 2 3 2 2 3" xfId="10054"/>
    <cellStyle name="Normal 7 5 2 3 2 3" xfId="10055"/>
    <cellStyle name="Normal 7 5 2 3 2 3 2" xfId="10056"/>
    <cellStyle name="Normal 7 5 2 3 2 4" xfId="10057"/>
    <cellStyle name="Normal 7 5 2 3 3" xfId="10058"/>
    <cellStyle name="Normal 7 5 2 3 3 2" xfId="10059"/>
    <cellStyle name="Normal 7 5 2 3 3 2 2" xfId="10060"/>
    <cellStyle name="Normal 7 5 2 3 3 3" xfId="10061"/>
    <cellStyle name="Normal 7 5 2 3 4" xfId="10062"/>
    <cellStyle name="Normal 7 5 2 3 4 2" xfId="10063"/>
    <cellStyle name="Normal 7 5 2 3 5" xfId="10064"/>
    <cellStyle name="Normal 7 5 2 4" xfId="10065"/>
    <cellStyle name="Normal 7 5 2 4 2" xfId="10066"/>
    <cellStyle name="Normal 7 5 2 4 2 2" xfId="10067"/>
    <cellStyle name="Normal 7 5 2 4 2 2 2" xfId="10068"/>
    <cellStyle name="Normal 7 5 2 4 2 3" xfId="10069"/>
    <cellStyle name="Normal 7 5 2 4 3" xfId="10070"/>
    <cellStyle name="Normal 7 5 2 4 3 2" xfId="10071"/>
    <cellStyle name="Normal 7 5 2 4 4" xfId="10072"/>
    <cellStyle name="Normal 7 5 2 5" xfId="10073"/>
    <cellStyle name="Normal 7 5 2 5 2" xfId="10074"/>
    <cellStyle name="Normal 7 5 2 5 2 2" xfId="10075"/>
    <cellStyle name="Normal 7 5 2 5 3" xfId="10076"/>
    <cellStyle name="Normal 7 5 2 6" xfId="10077"/>
    <cellStyle name="Normal 7 5 2 6 2" xfId="10078"/>
    <cellStyle name="Normal 7 5 2 6 2 2" xfId="10079"/>
    <cellStyle name="Normal 7 5 2 6 3" xfId="10080"/>
    <cellStyle name="Normal 7 5 2 7" xfId="10081"/>
    <cellStyle name="Normal 7 5 2 7 2" xfId="10082"/>
    <cellStyle name="Normal 7 5 2 8" xfId="10083"/>
    <cellStyle name="Normal 7 5 3" xfId="10084"/>
    <cellStyle name="Normal 7 5 3 2" xfId="10085"/>
    <cellStyle name="Normal 7 5 3 2 2" xfId="10086"/>
    <cellStyle name="Normal 7 5 3 2 2 2" xfId="10087"/>
    <cellStyle name="Normal 7 5 3 2 2 2 2" xfId="10088"/>
    <cellStyle name="Normal 7 5 3 2 2 3" xfId="10089"/>
    <cellStyle name="Normal 7 5 3 2 3" xfId="10090"/>
    <cellStyle name="Normal 7 5 3 2 3 2" xfId="10091"/>
    <cellStyle name="Normal 7 5 3 2 4" xfId="10092"/>
    <cellStyle name="Normal 7 5 3 3" xfId="10093"/>
    <cellStyle name="Normal 7 5 3 3 2" xfId="10094"/>
    <cellStyle name="Normal 7 5 3 3 2 2" xfId="10095"/>
    <cellStyle name="Normal 7 5 3 3 2 2 2" xfId="10096"/>
    <cellStyle name="Normal 7 5 3 3 2 3" xfId="10097"/>
    <cellStyle name="Normal 7 5 3 3 3" xfId="10098"/>
    <cellStyle name="Normal 7 5 3 3 3 2" xfId="10099"/>
    <cellStyle name="Normal 7 5 3 3 4" xfId="10100"/>
    <cellStyle name="Normal 7 5 3 4" xfId="10101"/>
    <cellStyle name="Normal 7 5 3 4 2" xfId="10102"/>
    <cellStyle name="Normal 7 5 3 4 2 2" xfId="10103"/>
    <cellStyle name="Normal 7 5 3 4 3" xfId="10104"/>
    <cellStyle name="Normal 7 5 3 5" xfId="10105"/>
    <cellStyle name="Normal 7 5 3 5 2" xfId="10106"/>
    <cellStyle name="Normal 7 5 3 6" xfId="10107"/>
    <cellStyle name="Normal 7 5 4" xfId="10108"/>
    <cellStyle name="Normal 7 5 4 2" xfId="10109"/>
    <cellStyle name="Normal 7 5 4 2 2" xfId="10110"/>
    <cellStyle name="Normal 7 5 4 2 2 2" xfId="10111"/>
    <cellStyle name="Normal 7 5 4 2 2 2 2" xfId="10112"/>
    <cellStyle name="Normal 7 5 4 2 2 3" xfId="10113"/>
    <cellStyle name="Normal 7 5 4 2 3" xfId="10114"/>
    <cellStyle name="Normal 7 5 4 2 3 2" xfId="10115"/>
    <cellStyle name="Normal 7 5 4 2 4" xfId="10116"/>
    <cellStyle name="Normal 7 5 4 3" xfId="10117"/>
    <cellStyle name="Normal 7 5 4 3 2" xfId="10118"/>
    <cellStyle name="Normal 7 5 4 3 2 2" xfId="10119"/>
    <cellStyle name="Normal 7 5 4 3 3" xfId="10120"/>
    <cellStyle name="Normal 7 5 4 4" xfId="10121"/>
    <cellStyle name="Normal 7 5 4 4 2" xfId="10122"/>
    <cellStyle name="Normal 7 5 4 5" xfId="10123"/>
    <cellStyle name="Normal 7 5 5" xfId="10124"/>
    <cellStyle name="Normal 7 5 5 2" xfId="10125"/>
    <cellStyle name="Normal 7 5 5 2 2" xfId="10126"/>
    <cellStyle name="Normal 7 5 5 2 2 2" xfId="10127"/>
    <cellStyle name="Normal 7 5 5 2 3" xfId="10128"/>
    <cellStyle name="Normal 7 5 5 3" xfId="10129"/>
    <cellStyle name="Normal 7 5 5 3 2" xfId="10130"/>
    <cellStyle name="Normal 7 5 5 4" xfId="10131"/>
    <cellStyle name="Normal 7 5 6" xfId="10132"/>
    <cellStyle name="Normal 7 5 6 2" xfId="10133"/>
    <cellStyle name="Normal 7 5 6 2 2" xfId="10134"/>
    <cellStyle name="Normal 7 5 6 3" xfId="10135"/>
    <cellStyle name="Normal 7 5 7" xfId="10136"/>
    <cellStyle name="Normal 7 5 7 2" xfId="10137"/>
    <cellStyle name="Normal 7 5 7 2 2" xfId="10138"/>
    <cellStyle name="Normal 7 5 7 3" xfId="10139"/>
    <cellStyle name="Normal 7 5 8" xfId="10140"/>
    <cellStyle name="Normal 7 5 8 2" xfId="10141"/>
    <cellStyle name="Normal 7 5 9" xfId="10142"/>
    <cellStyle name="Normal 7 6" xfId="10143"/>
    <cellStyle name="Normal 7 6 2" xfId="10144"/>
    <cellStyle name="Normal 7 6 2 2" xfId="10145"/>
    <cellStyle name="Normal 7 6 2 2 2" xfId="10146"/>
    <cellStyle name="Normal 7 6 2 2 2 2" xfId="10147"/>
    <cellStyle name="Normal 7 6 2 2 2 2 2" xfId="10148"/>
    <cellStyle name="Normal 7 6 2 2 2 3" xfId="10149"/>
    <cellStyle name="Normal 7 6 2 2 3" xfId="10150"/>
    <cellStyle name="Normal 7 6 2 2 3 2" xfId="10151"/>
    <cellStyle name="Normal 7 6 2 2 4" xfId="10152"/>
    <cellStyle name="Normal 7 6 2 3" xfId="10153"/>
    <cellStyle name="Normal 7 6 2 3 2" xfId="10154"/>
    <cellStyle name="Normal 7 6 2 3 2 2" xfId="10155"/>
    <cellStyle name="Normal 7 6 2 3 2 2 2" xfId="10156"/>
    <cellStyle name="Normal 7 6 2 3 2 3" xfId="10157"/>
    <cellStyle name="Normal 7 6 2 3 3" xfId="10158"/>
    <cellStyle name="Normal 7 6 2 3 3 2" xfId="10159"/>
    <cellStyle name="Normal 7 6 2 3 4" xfId="10160"/>
    <cellStyle name="Normal 7 6 2 4" xfId="10161"/>
    <cellStyle name="Normal 7 6 2 4 2" xfId="10162"/>
    <cellStyle name="Normal 7 6 2 4 2 2" xfId="10163"/>
    <cellStyle name="Normal 7 6 2 4 3" xfId="10164"/>
    <cellStyle name="Normal 7 6 2 5" xfId="10165"/>
    <cellStyle name="Normal 7 6 2 5 2" xfId="10166"/>
    <cellStyle name="Normal 7 6 2 6" xfId="10167"/>
    <cellStyle name="Normal 7 6 2 7" xfId="10168"/>
    <cellStyle name="Normal 7 6 3" xfId="10169"/>
    <cellStyle name="Normal 7 6 3 2" xfId="10170"/>
    <cellStyle name="Normal 7 6 3 2 2" xfId="10171"/>
    <cellStyle name="Normal 7 6 3 2 2 2" xfId="10172"/>
    <cellStyle name="Normal 7 6 3 2 2 2 2" xfId="10173"/>
    <cellStyle name="Normal 7 6 3 2 2 3" xfId="10174"/>
    <cellStyle name="Normal 7 6 3 2 3" xfId="10175"/>
    <cellStyle name="Normal 7 6 3 2 3 2" xfId="10176"/>
    <cellStyle name="Normal 7 6 3 2 4" xfId="10177"/>
    <cellStyle name="Normal 7 6 3 3" xfId="10178"/>
    <cellStyle name="Normal 7 6 3 3 2" xfId="10179"/>
    <cellStyle name="Normal 7 6 3 3 2 2" xfId="10180"/>
    <cellStyle name="Normal 7 6 3 3 3" xfId="10181"/>
    <cellStyle name="Normal 7 6 3 4" xfId="10182"/>
    <cellStyle name="Normal 7 6 3 4 2" xfId="10183"/>
    <cellStyle name="Normal 7 6 3 5" xfId="10184"/>
    <cellStyle name="Normal 7 6 4" xfId="10185"/>
    <cellStyle name="Normal 7 6 4 2" xfId="10186"/>
    <cellStyle name="Normal 7 6 4 2 2" xfId="10187"/>
    <cellStyle name="Normal 7 6 4 2 2 2" xfId="10188"/>
    <cellStyle name="Normal 7 6 4 2 3" xfId="10189"/>
    <cellStyle name="Normal 7 6 4 3" xfId="10190"/>
    <cellStyle name="Normal 7 6 4 3 2" xfId="10191"/>
    <cellStyle name="Normal 7 6 4 4" xfId="10192"/>
    <cellStyle name="Normal 7 6 5" xfId="10193"/>
    <cellStyle name="Normal 7 6 5 2" xfId="10194"/>
    <cellStyle name="Normal 7 6 5 2 2" xfId="10195"/>
    <cellStyle name="Normal 7 6 5 3" xfId="10196"/>
    <cellStyle name="Normal 7 6 6" xfId="10197"/>
    <cellStyle name="Normal 7 6 6 2" xfId="10198"/>
    <cellStyle name="Normal 7 6 6 2 2" xfId="10199"/>
    <cellStyle name="Normal 7 6 6 3" xfId="10200"/>
    <cellStyle name="Normal 7 6 7" xfId="10201"/>
    <cellStyle name="Normal 7 6 7 2" xfId="10202"/>
    <cellStyle name="Normal 7 6 8" xfId="10203"/>
    <cellStyle name="Normal 7 6 9" xfId="10204"/>
    <cellStyle name="Normal 7 7" xfId="10205"/>
    <cellStyle name="Normal 7 7 2" xfId="10206"/>
    <cellStyle name="Normal 7 7 2 2" xfId="10207"/>
    <cellStyle name="Normal 7 7 2 2 2" xfId="10208"/>
    <cellStyle name="Normal 7 7 2 2 2 2" xfId="10209"/>
    <cellStyle name="Normal 7 7 2 2 3" xfId="10210"/>
    <cellStyle name="Normal 7 7 2 3" xfId="10211"/>
    <cellStyle name="Normal 7 7 2 3 2" xfId="10212"/>
    <cellStyle name="Normal 7 7 2 4" xfId="10213"/>
    <cellStyle name="Normal 7 7 3" xfId="10214"/>
    <cellStyle name="Normal 7 7 3 2" xfId="10215"/>
    <cellStyle name="Normal 7 7 3 2 2" xfId="10216"/>
    <cellStyle name="Normal 7 7 3 2 2 2" xfId="10217"/>
    <cellStyle name="Normal 7 7 3 2 3" xfId="10218"/>
    <cellStyle name="Normal 7 7 3 3" xfId="10219"/>
    <cellStyle name="Normal 7 7 3 3 2" xfId="10220"/>
    <cellStyle name="Normal 7 7 3 4" xfId="10221"/>
    <cellStyle name="Normal 7 7 4" xfId="10222"/>
    <cellStyle name="Normal 7 7 4 2" xfId="10223"/>
    <cellStyle name="Normal 7 7 4 2 2" xfId="10224"/>
    <cellStyle name="Normal 7 7 4 3" xfId="10225"/>
    <cellStyle name="Normal 7 7 5" xfId="10226"/>
    <cellStyle name="Normal 7 7 5 2" xfId="10227"/>
    <cellStyle name="Normal 7 7 6" xfId="10228"/>
    <cellStyle name="Normal 7 7 7" xfId="10229"/>
    <cellStyle name="Normal 7 8" xfId="10230"/>
    <cellStyle name="Normal 7 8 2" xfId="10231"/>
    <cellStyle name="Normal 7 8 2 2" xfId="10232"/>
    <cellStyle name="Normal 7 8 2 2 2" xfId="10233"/>
    <cellStyle name="Normal 7 8 2 2 2 2" xfId="10234"/>
    <cellStyle name="Normal 7 8 2 2 3" xfId="10235"/>
    <cellStyle name="Normal 7 8 2 3" xfId="10236"/>
    <cellStyle name="Normal 7 8 2 3 2" xfId="10237"/>
    <cellStyle name="Normal 7 8 2 4" xfId="10238"/>
    <cellStyle name="Normal 7 8 3" xfId="10239"/>
    <cellStyle name="Normal 7 8 3 2" xfId="10240"/>
    <cellStyle name="Normal 7 8 3 2 2" xfId="10241"/>
    <cellStyle name="Normal 7 8 3 3" xfId="10242"/>
    <cellStyle name="Normal 7 8 4" xfId="10243"/>
    <cellStyle name="Normal 7 8 4 2" xfId="10244"/>
    <cellStyle name="Normal 7 8 5" xfId="10245"/>
    <cellStyle name="Normal 7 9" xfId="10246"/>
    <cellStyle name="Normal 7 9 2" xfId="10247"/>
    <cellStyle name="Normal 7 9 2 2" xfId="10248"/>
    <cellStyle name="Normal 7 9 2 2 2" xfId="10249"/>
    <cellStyle name="Normal 7 9 2 3" xfId="10250"/>
    <cellStyle name="Normal 7 9 3" xfId="10251"/>
    <cellStyle name="Normal 7 9 3 2" xfId="10252"/>
    <cellStyle name="Normal 7 9 4" xfId="10253"/>
    <cellStyle name="Normal 8" xfId="10254"/>
    <cellStyle name="Normal 8 2" xfId="10255"/>
    <cellStyle name="Normal 8 2 2" xfId="10256"/>
    <cellStyle name="Normal 8 2 2 2" xfId="10257"/>
    <cellStyle name="Normal 8 2 2 2 2" xfId="10258"/>
    <cellStyle name="Normal 8 2 2 2 2 2" xfId="10259"/>
    <cellStyle name="Normal 8 2 2 2 2 2 2" xfId="10260"/>
    <cellStyle name="Normal 8 2 2 2 2 3" xfId="10261"/>
    <cellStyle name="Normal 8 2 2 2 3" xfId="10262"/>
    <cellStyle name="Normal 8 2 2 2 3 2" xfId="10263"/>
    <cellStyle name="Normal 8 2 2 2 4" xfId="10264"/>
    <cellStyle name="Normal 8 2 2 3" xfId="10265"/>
    <cellStyle name="Normal 8 2 2 3 2" xfId="10266"/>
    <cellStyle name="Normal 8 2 2 3 2 2" xfId="10267"/>
    <cellStyle name="Normal 8 2 2 3 2 2 2" xfId="10268"/>
    <cellStyle name="Normal 8 2 2 3 2 3" xfId="10269"/>
    <cellStyle name="Normal 8 2 2 3 3" xfId="10270"/>
    <cellStyle name="Normal 8 2 2 3 3 2" xfId="10271"/>
    <cellStyle name="Normal 8 2 2 3 4" xfId="10272"/>
    <cellStyle name="Normal 8 2 2 4" xfId="10273"/>
    <cellStyle name="Normal 8 2 2 4 2" xfId="10274"/>
    <cellStyle name="Normal 8 2 2 4 2 2" xfId="10275"/>
    <cellStyle name="Normal 8 2 2 4 3" xfId="10276"/>
    <cellStyle name="Normal 8 2 2 5" xfId="10277"/>
    <cellStyle name="Normal 8 2 2 5 2" xfId="10278"/>
    <cellStyle name="Normal 8 2 2 6" xfId="10279"/>
    <cellStyle name="Normal 8 2 3" xfId="10280"/>
    <cellStyle name="Normal 8 2 3 2" xfId="10281"/>
    <cellStyle name="Normal 8 2 3 2 2" xfId="10282"/>
    <cellStyle name="Normal 8 2 3 2 2 2" xfId="10283"/>
    <cellStyle name="Normal 8 2 3 2 2 2 2" xfId="10284"/>
    <cellStyle name="Normal 8 2 3 2 2 3" xfId="10285"/>
    <cellStyle name="Normal 8 2 3 2 3" xfId="10286"/>
    <cellStyle name="Normal 8 2 3 2 3 2" xfId="10287"/>
    <cellStyle name="Normal 8 2 3 2 4" xfId="10288"/>
    <cellStyle name="Normal 8 2 3 3" xfId="10289"/>
    <cellStyle name="Normal 8 2 3 3 2" xfId="10290"/>
    <cellStyle name="Normal 8 2 3 3 2 2" xfId="10291"/>
    <cellStyle name="Normal 8 2 3 3 3" xfId="10292"/>
    <cellStyle name="Normal 8 2 3 4" xfId="10293"/>
    <cellStyle name="Normal 8 2 3 4 2" xfId="10294"/>
    <cellStyle name="Normal 8 2 3 5" xfId="10295"/>
    <cellStyle name="Normal 8 2 4" xfId="10296"/>
    <cellStyle name="Normal 8 2 4 2" xfId="10297"/>
    <cellStyle name="Normal 8 2 4 2 2" xfId="10298"/>
    <cellStyle name="Normal 8 2 4 2 2 2" xfId="10299"/>
    <cellStyle name="Normal 8 2 4 2 3" xfId="10300"/>
    <cellStyle name="Normal 8 2 4 3" xfId="10301"/>
    <cellStyle name="Normal 8 2 4 3 2" xfId="10302"/>
    <cellStyle name="Normal 8 2 4 4" xfId="10303"/>
    <cellStyle name="Normal 8 2 5" xfId="10304"/>
    <cellStyle name="Normal 8 2 5 2" xfId="10305"/>
    <cellStyle name="Normal 8 2 5 2 2" xfId="10306"/>
    <cellStyle name="Normal 8 2 5 3" xfId="10307"/>
    <cellStyle name="Normal 8 2 6" xfId="10308"/>
    <cellStyle name="Normal 8 2 6 2" xfId="10309"/>
    <cellStyle name="Normal 8 2 6 2 2" xfId="10310"/>
    <cellStyle name="Normal 8 2 6 3" xfId="10311"/>
    <cellStyle name="Normal 8 2 7" xfId="10312"/>
    <cellStyle name="Normal 8 2 7 2" xfId="10313"/>
    <cellStyle name="Normal 8 2 8" xfId="10314"/>
    <cellStyle name="Normal 8 3" xfId="10315"/>
    <cellStyle name="Normal 8 3 2" xfId="10316"/>
    <cellStyle name="Normal 8 3 2 2" xfId="10317"/>
    <cellStyle name="Normal 8 3 2 2 2" xfId="10318"/>
    <cellStyle name="Normal 8 3 2 2 2 2" xfId="10319"/>
    <cellStyle name="Normal 8 3 2 2 3" xfId="10320"/>
    <cellStyle name="Normal 8 3 2 3" xfId="10321"/>
    <cellStyle name="Normal 8 3 2 3 2" xfId="10322"/>
    <cellStyle name="Normal 8 3 2 4" xfId="10323"/>
    <cellStyle name="Normal 8 3 3" xfId="10324"/>
    <cellStyle name="Normal 8 3 3 2" xfId="10325"/>
    <cellStyle name="Normal 8 3 3 2 2" xfId="10326"/>
    <cellStyle name="Normal 8 3 3 2 2 2" xfId="10327"/>
    <cellStyle name="Normal 8 3 3 2 3" xfId="10328"/>
    <cellStyle name="Normal 8 3 3 3" xfId="10329"/>
    <cellStyle name="Normal 8 3 3 3 2" xfId="10330"/>
    <cellStyle name="Normal 8 3 3 4" xfId="10331"/>
    <cellStyle name="Normal 8 3 4" xfId="10332"/>
    <cellStyle name="Normal 8 3 4 2" xfId="10333"/>
    <cellStyle name="Normal 8 3 4 2 2" xfId="10334"/>
    <cellStyle name="Normal 8 3 4 3" xfId="10335"/>
    <cellStyle name="Normal 8 3 5" xfId="10336"/>
    <cellStyle name="Normal 8 3 5 2" xfId="10337"/>
    <cellStyle name="Normal 8 3 6" xfId="10338"/>
    <cellStyle name="Normal 8 4" xfId="10339"/>
    <cellStyle name="Normal 8 4 2" xfId="10340"/>
    <cellStyle name="Normal 8 4 2 2" xfId="10341"/>
    <cellStyle name="Normal 8 4 2 2 2" xfId="10342"/>
    <cellStyle name="Normal 8 4 2 2 2 2" xfId="10343"/>
    <cellStyle name="Normal 8 4 2 2 3" xfId="10344"/>
    <cellStyle name="Normal 8 4 2 3" xfId="10345"/>
    <cellStyle name="Normal 8 4 2 3 2" xfId="10346"/>
    <cellStyle name="Normal 8 4 2 4" xfId="10347"/>
    <cellStyle name="Normal 8 4 3" xfId="10348"/>
    <cellStyle name="Normal 8 4 3 2" xfId="10349"/>
    <cellStyle name="Normal 8 4 3 2 2" xfId="10350"/>
    <cellStyle name="Normal 8 4 3 3" xfId="10351"/>
    <cellStyle name="Normal 8 4 4" xfId="10352"/>
    <cellStyle name="Normal 8 4 4 2" xfId="10353"/>
    <cellStyle name="Normal 8 4 5" xfId="10354"/>
    <cellStyle name="Normal 8 5" xfId="10355"/>
    <cellStyle name="Normal 8 5 2" xfId="10356"/>
    <cellStyle name="Normal 8 5 2 2" xfId="10357"/>
    <cellStyle name="Normal 8 5 2 2 2" xfId="10358"/>
    <cellStyle name="Normal 8 5 2 3" xfId="10359"/>
    <cellStyle name="Normal 8 5 3" xfId="10360"/>
    <cellStyle name="Normal 8 5 3 2" xfId="10361"/>
    <cellStyle name="Normal 8 5 4" xfId="10362"/>
    <cellStyle name="Normal 8 6" xfId="10363"/>
    <cellStyle name="Normal 8 6 2" xfId="10364"/>
    <cellStyle name="Normal 8 6 2 2" xfId="10365"/>
    <cellStyle name="Normal 8 6 3" xfId="10366"/>
    <cellStyle name="Normal 8 7" xfId="10367"/>
    <cellStyle name="Normal 8 7 2" xfId="10368"/>
    <cellStyle name="Normal 8 7 2 2" xfId="10369"/>
    <cellStyle name="Normal 8 7 3" xfId="10370"/>
    <cellStyle name="Normal 8 8" xfId="10371"/>
    <cellStyle name="Normal 8 8 2" xfId="10372"/>
    <cellStyle name="Normal 8 9" xfId="10373"/>
    <cellStyle name="Normal 9" xfId="10374"/>
    <cellStyle name="Normal 9 2" xfId="10375"/>
    <cellStyle name="Normal 9 2 2" xfId="10376"/>
    <cellStyle name="Normal 9 2 2 2" xfId="10377"/>
    <cellStyle name="Normal 9 2 2 2 2" xfId="10378"/>
    <cellStyle name="Normal 9 2 2 2 2 2" xfId="10379"/>
    <cellStyle name="Normal 9 2 2 2 2 2 2" xfId="10380"/>
    <cellStyle name="Normal 9 2 2 2 2 3" xfId="10381"/>
    <cellStyle name="Normal 9 2 2 2 3" xfId="10382"/>
    <cellStyle name="Normal 9 2 2 2 3 2" xfId="10383"/>
    <cellStyle name="Normal 9 2 2 2 4" xfId="10384"/>
    <cellStyle name="Normal 9 2 2 3" xfId="10385"/>
    <cellStyle name="Normal 9 2 2 3 2" xfId="10386"/>
    <cellStyle name="Normal 9 2 2 3 2 2" xfId="10387"/>
    <cellStyle name="Normal 9 2 2 3 2 2 2" xfId="10388"/>
    <cellStyle name="Normal 9 2 2 3 2 3" xfId="10389"/>
    <cellStyle name="Normal 9 2 2 3 3" xfId="10390"/>
    <cellStyle name="Normal 9 2 2 3 3 2" xfId="10391"/>
    <cellStyle name="Normal 9 2 2 3 4" xfId="10392"/>
    <cellStyle name="Normal 9 2 2 4" xfId="10393"/>
    <cellStyle name="Normal 9 2 2 4 2" xfId="10394"/>
    <cellStyle name="Normal 9 2 2 4 2 2" xfId="10395"/>
    <cellStyle name="Normal 9 2 2 4 3" xfId="10396"/>
    <cellStyle name="Normal 9 2 2 5" xfId="10397"/>
    <cellStyle name="Normal 9 2 2 5 2" xfId="10398"/>
    <cellStyle name="Normal 9 2 2 6" xfId="10399"/>
    <cellStyle name="Normal 9 2 3" xfId="10400"/>
    <cellStyle name="Normal 9 2 3 2" xfId="10401"/>
    <cellStyle name="Normal 9 2 3 2 2" xfId="10402"/>
    <cellStyle name="Normal 9 2 3 2 2 2" xfId="10403"/>
    <cellStyle name="Normal 9 2 3 2 2 2 2" xfId="10404"/>
    <cellStyle name="Normal 9 2 3 2 2 3" xfId="10405"/>
    <cellStyle name="Normal 9 2 3 2 3" xfId="10406"/>
    <cellStyle name="Normal 9 2 3 2 3 2" xfId="10407"/>
    <cellStyle name="Normal 9 2 3 2 4" xfId="10408"/>
    <cellStyle name="Normal 9 2 3 3" xfId="10409"/>
    <cellStyle name="Normal 9 2 3 3 2" xfId="10410"/>
    <cellStyle name="Normal 9 2 3 3 2 2" xfId="10411"/>
    <cellStyle name="Normal 9 2 3 3 3" xfId="10412"/>
    <cellStyle name="Normal 9 2 3 4" xfId="10413"/>
    <cellStyle name="Normal 9 2 3 4 2" xfId="10414"/>
    <cellStyle name="Normal 9 2 3 5" xfId="10415"/>
    <cellStyle name="Normal 9 2 4" xfId="10416"/>
    <cellStyle name="Normal 9 2 4 2" xfId="10417"/>
    <cellStyle name="Normal 9 2 4 2 2" xfId="10418"/>
    <cellStyle name="Normal 9 2 4 2 2 2" xfId="10419"/>
    <cellStyle name="Normal 9 2 4 2 3" xfId="10420"/>
    <cellStyle name="Normal 9 2 4 3" xfId="10421"/>
    <cellStyle name="Normal 9 2 4 3 2" xfId="10422"/>
    <cellStyle name="Normal 9 2 4 4" xfId="10423"/>
    <cellStyle name="Normal 9 2 5" xfId="10424"/>
    <cellStyle name="Normal 9 2 5 2" xfId="10425"/>
    <cellStyle name="Normal 9 2 5 2 2" xfId="10426"/>
    <cellStyle name="Normal 9 2 5 3" xfId="10427"/>
    <cellStyle name="Normal 9 2 6" xfId="10428"/>
    <cellStyle name="Normal 9 2 6 2" xfId="10429"/>
    <cellStyle name="Normal 9 2 6 2 2" xfId="10430"/>
    <cellStyle name="Normal 9 2 6 3" xfId="10431"/>
    <cellStyle name="Normal 9 2 7" xfId="10432"/>
    <cellStyle name="Normal 9 2 7 2" xfId="10433"/>
    <cellStyle name="Normal 9 2 8" xfId="10434"/>
    <cellStyle name="Normal 9 3" xfId="10435"/>
    <cellStyle name="Normal 9 3 2" xfId="10436"/>
    <cellStyle name="Normal 9 3 2 2" xfId="10437"/>
    <cellStyle name="Normal 9 3 2 2 2" xfId="10438"/>
    <cellStyle name="Normal 9 3 2 2 2 2" xfId="10439"/>
    <cellStyle name="Normal 9 3 2 2 3" xfId="10440"/>
    <cellStyle name="Normal 9 3 2 3" xfId="10441"/>
    <cellStyle name="Normal 9 3 2 3 2" xfId="10442"/>
    <cellStyle name="Normal 9 3 2 4" xfId="10443"/>
    <cellStyle name="Normal 9 3 3" xfId="10444"/>
    <cellStyle name="Normal 9 3 3 2" xfId="10445"/>
    <cellStyle name="Normal 9 3 3 2 2" xfId="10446"/>
    <cellStyle name="Normal 9 3 3 2 2 2" xfId="10447"/>
    <cellStyle name="Normal 9 3 3 2 3" xfId="10448"/>
    <cellStyle name="Normal 9 3 3 3" xfId="10449"/>
    <cellStyle name="Normal 9 3 3 3 2" xfId="10450"/>
    <cellStyle name="Normal 9 3 3 4" xfId="10451"/>
    <cellStyle name="Normal 9 3 4" xfId="10452"/>
    <cellStyle name="Normal 9 3 4 2" xfId="10453"/>
    <cellStyle name="Normal 9 3 4 2 2" xfId="10454"/>
    <cellStyle name="Normal 9 3 4 3" xfId="10455"/>
    <cellStyle name="Normal 9 3 5" xfId="10456"/>
    <cellStyle name="Normal 9 3 5 2" xfId="10457"/>
    <cellStyle name="Normal 9 3 6" xfId="10458"/>
    <cellStyle name="Normal 9 4" xfId="10459"/>
    <cellStyle name="Normal 9 4 2" xfId="10460"/>
    <cellStyle name="Normal 9 4 2 2" xfId="10461"/>
    <cellStyle name="Normal 9 4 2 2 2" xfId="10462"/>
    <cellStyle name="Normal 9 4 2 2 2 2" xfId="10463"/>
    <cellStyle name="Normal 9 4 2 2 3" xfId="10464"/>
    <cellStyle name="Normal 9 4 2 3" xfId="10465"/>
    <cellStyle name="Normal 9 4 2 3 2" xfId="10466"/>
    <cellStyle name="Normal 9 4 2 4" xfId="10467"/>
    <cellStyle name="Normal 9 4 3" xfId="10468"/>
    <cellStyle name="Normal 9 4 3 2" xfId="10469"/>
    <cellStyle name="Normal 9 4 3 2 2" xfId="10470"/>
    <cellStyle name="Normal 9 4 3 3" xfId="10471"/>
    <cellStyle name="Normal 9 4 4" xfId="10472"/>
    <cellStyle name="Normal 9 4 4 2" xfId="10473"/>
    <cellStyle name="Normal 9 4 5" xfId="10474"/>
    <cellStyle name="Normal 9 5" xfId="10475"/>
    <cellStyle name="Normal 9 5 2" xfId="10476"/>
    <cellStyle name="Normal 9 5 2 2" xfId="10477"/>
    <cellStyle name="Normal 9 5 2 2 2" xfId="10478"/>
    <cellStyle name="Normal 9 5 2 3" xfId="10479"/>
    <cellStyle name="Normal 9 5 3" xfId="10480"/>
    <cellStyle name="Normal 9 5 3 2" xfId="10481"/>
    <cellStyle name="Normal 9 5 4" xfId="10482"/>
    <cellStyle name="Normal 9 6" xfId="10483"/>
    <cellStyle name="Normal 9 6 2" xfId="10484"/>
    <cellStyle name="Normal 9 6 2 2" xfId="10485"/>
    <cellStyle name="Normal 9 6 3" xfId="10486"/>
    <cellStyle name="Normal 9 7" xfId="10487"/>
    <cellStyle name="Normal 9 7 2" xfId="10488"/>
    <cellStyle name="Normal 9 7 2 2" xfId="10489"/>
    <cellStyle name="Normal 9 7 3" xfId="10490"/>
    <cellStyle name="Normal 9 8" xfId="10491"/>
    <cellStyle name="Normal 9 8 2" xfId="10492"/>
    <cellStyle name="Normal 9 9" xfId="10493"/>
    <cellStyle name="Pourcentage" xfId="1" builtinId="5"/>
    <cellStyle name="Pourcentage 2" xfId="10494"/>
    <cellStyle name="Pourcentage 3" xfId="10495"/>
    <cellStyle name="Pourcentage 4" xfId="10496"/>
    <cellStyle name="Pourcentage 4 2" xfId="10497"/>
    <cellStyle name="Pourcentage 4 2 2" xfId="10498"/>
    <cellStyle name="Pourcentage 4 2 2 2" xfId="10499"/>
    <cellStyle name="Pourcentage 4 2 2 2 2" xfId="10500"/>
    <cellStyle name="Pourcentage 4 2 2 2 2 2" xfId="10501"/>
    <cellStyle name="Pourcentage 4 2 2 2 2 2 2" xfId="10502"/>
    <cellStyle name="Pourcentage 4 2 2 2 2 3" xfId="10503"/>
    <cellStyle name="Pourcentage 4 2 2 2 3" xfId="10504"/>
    <cellStyle name="Pourcentage 4 2 2 2 3 2" xfId="10505"/>
    <cellStyle name="Pourcentage 4 2 2 2 4" xfId="10506"/>
    <cellStyle name="Pourcentage 4 2 2 3" xfId="10507"/>
    <cellStyle name="Pourcentage 4 2 2 3 2" xfId="10508"/>
    <cellStyle name="Pourcentage 4 2 2 3 2 2" xfId="10509"/>
    <cellStyle name="Pourcentage 4 2 2 3 2 2 2" xfId="10510"/>
    <cellStyle name="Pourcentage 4 2 2 3 2 3" xfId="10511"/>
    <cellStyle name="Pourcentage 4 2 2 3 3" xfId="10512"/>
    <cellStyle name="Pourcentage 4 2 2 3 3 2" xfId="10513"/>
    <cellStyle name="Pourcentage 4 2 2 3 4" xfId="10514"/>
    <cellStyle name="Pourcentage 4 2 2 4" xfId="10515"/>
    <cellStyle name="Pourcentage 4 2 2 4 2" xfId="10516"/>
    <cellStyle name="Pourcentage 4 2 2 4 2 2" xfId="10517"/>
    <cellStyle name="Pourcentage 4 2 2 4 3" xfId="10518"/>
    <cellStyle name="Pourcentage 4 2 2 5" xfId="10519"/>
    <cellStyle name="Pourcentage 4 2 2 5 2" xfId="10520"/>
    <cellStyle name="Pourcentage 4 2 2 6" xfId="10521"/>
    <cellStyle name="Pourcentage 4 2 3" xfId="10522"/>
    <cellStyle name="Pourcentage 4 2 3 2" xfId="10523"/>
    <cellStyle name="Pourcentage 4 2 3 2 2" xfId="10524"/>
    <cellStyle name="Pourcentage 4 2 3 2 2 2" xfId="10525"/>
    <cellStyle name="Pourcentage 4 2 3 2 2 2 2" xfId="10526"/>
    <cellStyle name="Pourcentage 4 2 3 2 2 3" xfId="10527"/>
    <cellStyle name="Pourcentage 4 2 3 2 3" xfId="10528"/>
    <cellStyle name="Pourcentage 4 2 3 2 3 2" xfId="10529"/>
    <cellStyle name="Pourcentage 4 2 3 2 4" xfId="10530"/>
    <cellStyle name="Pourcentage 4 2 3 3" xfId="10531"/>
    <cellStyle name="Pourcentage 4 2 3 3 2" xfId="10532"/>
    <cellStyle name="Pourcentage 4 2 3 3 2 2" xfId="10533"/>
    <cellStyle name="Pourcentage 4 2 3 3 3" xfId="10534"/>
    <cellStyle name="Pourcentage 4 2 3 4" xfId="10535"/>
    <cellStyle name="Pourcentage 4 2 3 4 2" xfId="10536"/>
    <cellStyle name="Pourcentage 4 2 3 5" xfId="10537"/>
    <cellStyle name="Pourcentage 4 2 4" xfId="10538"/>
    <cellStyle name="Pourcentage 4 2 4 2" xfId="10539"/>
    <cellStyle name="Pourcentage 4 2 4 2 2" xfId="10540"/>
    <cellStyle name="Pourcentage 4 2 4 2 2 2" xfId="10541"/>
    <cellStyle name="Pourcentage 4 2 4 2 3" xfId="10542"/>
    <cellStyle name="Pourcentage 4 2 4 3" xfId="10543"/>
    <cellStyle name="Pourcentage 4 2 4 3 2" xfId="10544"/>
    <cellStyle name="Pourcentage 4 2 4 4" xfId="10545"/>
    <cellStyle name="Pourcentage 4 2 5" xfId="10546"/>
    <cellStyle name="Pourcentage 4 2 5 2" xfId="10547"/>
    <cellStyle name="Pourcentage 4 2 5 2 2" xfId="10548"/>
    <cellStyle name="Pourcentage 4 2 5 3" xfId="10549"/>
    <cellStyle name="Pourcentage 4 2 6" xfId="10550"/>
    <cellStyle name="Pourcentage 4 2 6 2" xfId="10551"/>
    <cellStyle name="Pourcentage 4 2 6 2 2" xfId="10552"/>
    <cellStyle name="Pourcentage 4 2 6 3" xfId="10553"/>
    <cellStyle name="Pourcentage 4 2 7" xfId="10554"/>
    <cellStyle name="Pourcentage 4 2 7 2" xfId="10555"/>
    <cellStyle name="Pourcentage 4 2 8" xfId="10556"/>
    <cellStyle name="Pourcentage 4 3" xfId="10557"/>
    <cellStyle name="Pourcentage 4 3 2" xfId="10558"/>
    <cellStyle name="Pourcentage 4 3 2 2" xfId="10559"/>
    <cellStyle name="Pourcentage 4 3 2 2 2" xfId="10560"/>
    <cellStyle name="Pourcentage 4 3 2 2 2 2" xfId="10561"/>
    <cellStyle name="Pourcentage 4 3 2 2 3" xfId="10562"/>
    <cellStyle name="Pourcentage 4 3 2 3" xfId="10563"/>
    <cellStyle name="Pourcentage 4 3 2 3 2" xfId="10564"/>
    <cellStyle name="Pourcentage 4 3 2 4" xfId="10565"/>
    <cellStyle name="Pourcentage 4 3 3" xfId="10566"/>
    <cellStyle name="Pourcentage 4 3 3 2" xfId="10567"/>
    <cellStyle name="Pourcentage 4 3 3 2 2" xfId="10568"/>
    <cellStyle name="Pourcentage 4 3 3 2 2 2" xfId="10569"/>
    <cellStyle name="Pourcentage 4 3 3 2 3" xfId="10570"/>
    <cellStyle name="Pourcentage 4 3 3 3" xfId="10571"/>
    <cellStyle name="Pourcentage 4 3 3 3 2" xfId="10572"/>
    <cellStyle name="Pourcentage 4 3 3 4" xfId="10573"/>
    <cellStyle name="Pourcentage 4 3 4" xfId="10574"/>
    <cellStyle name="Pourcentage 4 3 4 2" xfId="10575"/>
    <cellStyle name="Pourcentage 4 3 4 2 2" xfId="10576"/>
    <cellStyle name="Pourcentage 4 3 4 3" xfId="10577"/>
    <cellStyle name="Pourcentage 4 3 5" xfId="10578"/>
    <cellStyle name="Pourcentage 4 3 5 2" xfId="10579"/>
    <cellStyle name="Pourcentage 4 3 6" xfId="10580"/>
    <cellStyle name="Pourcentage 4 4" xfId="10581"/>
    <cellStyle name="Pourcentage 4 4 2" xfId="10582"/>
    <cellStyle name="Pourcentage 4 4 2 2" xfId="10583"/>
    <cellStyle name="Pourcentage 4 4 2 2 2" xfId="10584"/>
    <cellStyle name="Pourcentage 4 4 2 2 2 2" xfId="10585"/>
    <cellStyle name="Pourcentage 4 4 2 2 3" xfId="10586"/>
    <cellStyle name="Pourcentage 4 4 2 3" xfId="10587"/>
    <cellStyle name="Pourcentage 4 4 2 3 2" xfId="10588"/>
    <cellStyle name="Pourcentage 4 4 2 4" xfId="10589"/>
    <cellStyle name="Pourcentage 4 4 3" xfId="10590"/>
    <cellStyle name="Pourcentage 4 4 3 2" xfId="10591"/>
    <cellStyle name="Pourcentage 4 4 3 2 2" xfId="10592"/>
    <cellStyle name="Pourcentage 4 4 3 3" xfId="10593"/>
    <cellStyle name="Pourcentage 4 4 4" xfId="10594"/>
    <cellStyle name="Pourcentage 4 4 4 2" xfId="10595"/>
    <cellStyle name="Pourcentage 4 4 5" xfId="10596"/>
    <cellStyle name="Pourcentage 4 5" xfId="10597"/>
    <cellStyle name="Pourcentage 4 5 2" xfId="10598"/>
    <cellStyle name="Pourcentage 4 5 2 2" xfId="10599"/>
    <cellStyle name="Pourcentage 4 5 2 2 2" xfId="10600"/>
    <cellStyle name="Pourcentage 4 5 2 3" xfId="10601"/>
    <cellStyle name="Pourcentage 4 5 3" xfId="10602"/>
    <cellStyle name="Pourcentage 4 5 3 2" xfId="10603"/>
    <cellStyle name="Pourcentage 4 5 4" xfId="10604"/>
    <cellStyle name="Pourcentage 4 6" xfId="10605"/>
    <cellStyle name="Pourcentage 4 6 2" xfId="10606"/>
    <cellStyle name="Pourcentage 4 6 2 2" xfId="10607"/>
    <cellStyle name="Pourcentage 4 6 3" xfId="10608"/>
    <cellStyle name="Pourcentage 4 7" xfId="10609"/>
    <cellStyle name="Pourcentage 4 7 2" xfId="10610"/>
    <cellStyle name="Pourcentage 4 7 2 2" xfId="10611"/>
    <cellStyle name="Pourcentage 4 7 3" xfId="10612"/>
    <cellStyle name="Pourcentage 4 8" xfId="10613"/>
    <cellStyle name="Pourcentage 4 8 2" xfId="10614"/>
    <cellStyle name="Pourcentage 4 9" xfId="10615"/>
    <cellStyle name="Pourcentage 5" xfId="10616"/>
    <cellStyle name="Satisfaisant 2" xfId="10617"/>
    <cellStyle name="TableStyleLight1" xfId="10618"/>
    <cellStyle name="Texte explicatif 2" xfId="10619"/>
    <cellStyle name="Titre 2" xfId="10620"/>
    <cellStyle name="Titre 2 2" xfId="10621"/>
    <cellStyle name="Titre 4 2" xfId="10622"/>
  </cellStyles>
  <dxfs count="0"/>
  <tableStyles count="0" defaultTableStyle="TableStyleMedium9" defaultPivotStyle="PivotStyleLight16"/>
  <colors>
    <indexedColors>
      <rgbColor rgb="FF000000"/>
      <rgbColor rgb="FFFFFFFF"/>
      <rgbColor rgb="FFFF0000"/>
      <rgbColor rgb="FF00FF00"/>
      <rgbColor rgb="FF0000FF"/>
      <rgbColor rgb="FFFFFF00"/>
      <rgbColor rgb="FFCC00FF"/>
      <rgbColor rgb="FF00FFFF"/>
      <rgbColor rgb="FF800000"/>
      <rgbColor rgb="FF008000"/>
      <rgbColor rgb="FF000080"/>
      <rgbColor rgb="FF808000"/>
      <rgbColor rgb="FF800080"/>
      <rgbColor rgb="FF008080"/>
      <rgbColor rgb="FFB9CDE5"/>
      <rgbColor rgb="FF808080"/>
      <rgbColor rgb="FFF2DCDB"/>
      <rgbColor rgb="FF953735"/>
      <rgbColor rgb="FFFFF3CB"/>
      <rgbColor rgb="FFCCFFFF"/>
      <rgbColor rgb="FF660066"/>
      <rgbColor rgb="FFFF8080"/>
      <rgbColor rgb="FF0066CC"/>
      <rgbColor rgb="FFCCCCFF"/>
      <rgbColor rgb="FF000080"/>
      <rgbColor rgb="FFFF00FF"/>
      <rgbColor rgb="FFEBF1DE"/>
      <rgbColor rgb="FF66FFFF"/>
      <rgbColor rgb="FF800080"/>
      <rgbColor rgb="FF800000"/>
      <rgbColor rgb="FF008080"/>
      <rgbColor rgb="FF0000FF"/>
      <rgbColor rgb="FF00CCFF"/>
      <rgbColor rgb="FFDBEEF4"/>
      <rgbColor rgb="FFCCFFCC"/>
      <rgbColor rgb="FFFDEADA"/>
      <rgbColor rgb="FFDCE6F2"/>
      <rgbColor rgb="FFE6B9B8"/>
      <rgbColor rgb="FFE6E0EC"/>
      <rgbColor rgb="FFF8CBAC"/>
      <rgbColor rgb="FF3366FF"/>
      <rgbColor rgb="FF66FFCC"/>
      <rgbColor rgb="FF66FF99"/>
      <rgbColor rgb="FFEDE9FD"/>
      <rgbColor rgb="FFFF9900"/>
      <rgbColor rgb="FFFF4000"/>
      <rgbColor rgb="FF666699"/>
      <rgbColor rgb="FF8497B0"/>
      <rgbColor rgb="FF003366"/>
      <rgbColor rgb="FF339966"/>
      <rgbColor rgb="FF003300"/>
      <rgbColor rgb="FF333300"/>
      <rgbColor rgb="FF993300"/>
      <rgbColor rgb="FF7030A0"/>
      <rgbColor rgb="FF333399"/>
      <rgbColor rgb="FF333333"/>
      <rgbColor rgb="00003366"/>
      <rgbColor rgb="00339966"/>
      <rgbColor rgb="00003300"/>
      <rgbColor rgb="00333300"/>
      <rgbColor rgb="00993300"/>
      <rgbColor rgb="00993366"/>
      <rgbColor rgb="00333399"/>
      <rgbColor rgb="00333333"/>
    </indexed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6524/AppData/Local/Temp/MCC%202018-2019_Licence%20Histoi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LLSH-PILOTAGE-SCOLARITE\2018-2022\Maquettes%20et%20MCC%202019-2020\Am&#233;nag%20LLSH-MCC%202019-20%20Lic%20COV19\LLSH-MCC%202018-2019_Portails%20LLSH%20sauf%20L1%20Cht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LLSH-PILOTAGE-SCOLARITE\2018-2022\Maquettes%20et%20MCC%202019-2020\Am&#233;nag%20LLSH-MCC%202019-20%20Lic%20COV19\Retours%20profs%20am&#233;nag%20MCC%20%20COVID19\Am&#233;nag%20LLSH-M3C%202019-2020%20Portails%20LLSH%20sauf%20L1%20Chtx%20COV19%20Sess2%20EGalle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e de valeurs"/>
      <sheetName val="Rappel régl. - dates conseils"/>
      <sheetName val="MCC_2018-2019 Histoire"/>
      <sheetName val="Coût après MCC orléans"/>
      <sheetName val="MCC_2018-2019 MCC Histoire Chtx"/>
      <sheetName val="Coût après MCC Chtx"/>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ail 1 SDL-LLCER"/>
      <sheetName val="Portail 2 SDL-LEA"/>
      <sheetName val="Portail 3 SDL-LETTRES"/>
      <sheetName val="Portail 4 LLCER-LEA"/>
      <sheetName val="Portail 5 LETTRES-LLCER"/>
      <sheetName val="Portail 6 LETTRES-HISTOIRE"/>
      <sheetName val="Portail 7 HISTOIRE-GEO"/>
      <sheetName val="Portail 8 HISTOIRE-DROIT"/>
      <sheetName val="Feuil2"/>
      <sheetName val="Feuil3"/>
    </sheetNames>
    <sheetDataSet>
      <sheetData sheetId="0"/>
      <sheetData sheetId="1">
        <row r="47">
          <cell r="AA47" t="str">
            <v>PAS D'EPREUVE CAR PAS D'ETUDIANT EN SESSION 2</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P105"/>
  <sheetViews>
    <sheetView view="pageBreakPreview" zoomScale="65" zoomScaleNormal="85" zoomScaleSheetLayoutView="65" zoomScalePageLayoutView="85" workbookViewId="0">
      <pane xSplit="4" ySplit="3" topLeftCell="M10" activePane="bottomRight" state="frozen"/>
      <selection pane="topRight" activeCell="AA3" sqref="AA3"/>
      <selection pane="bottomLeft" activeCell="AA3" sqref="AA3"/>
      <selection pane="bottomRight" activeCell="Q3" sqref="Q1:Z1048576"/>
    </sheetView>
  </sheetViews>
  <sheetFormatPr baseColWidth="10"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16.42578125" style="2" hidden="1" customWidth="1"/>
    <col min="19" max="19" width="15.5703125" style="1" hidden="1" customWidth="1"/>
    <col min="20" max="20" width="13.140625" style="1" hidden="1" customWidth="1"/>
    <col min="21" max="21" width="12.7109375" style="1" hidden="1" customWidth="1"/>
    <col min="22" max="26" width="11.5703125" style="1" hidden="1" customWidth="1"/>
    <col min="27" max="28" width="31.42578125" style="2" customWidth="1"/>
    <col min="29" max="29" width="16.42578125" style="2" customWidth="1"/>
    <col min="30" max="37" width="11.5703125" style="1" customWidth="1"/>
    <col min="38" max="38" width="20" style="2" customWidth="1"/>
    <col min="39" max="1030" width="11.42578125" style="3"/>
  </cols>
  <sheetData>
    <row r="1" spans="1:38" ht="108.75" customHeight="1">
      <c r="A1" s="733" t="s">
        <v>0</v>
      </c>
      <c r="B1" s="733" t="s">
        <v>1</v>
      </c>
      <c r="C1" s="733" t="s">
        <v>2</v>
      </c>
      <c r="D1" s="733" t="s">
        <v>3</v>
      </c>
      <c r="E1" s="733" t="s">
        <v>4</v>
      </c>
      <c r="F1" s="733" t="s">
        <v>5</v>
      </c>
      <c r="G1" s="733" t="s">
        <v>6</v>
      </c>
      <c r="H1" s="733" t="s">
        <v>7</v>
      </c>
      <c r="I1" s="733" t="s">
        <v>8</v>
      </c>
      <c r="J1" s="733" t="s">
        <v>9</v>
      </c>
      <c r="K1" s="733" t="s">
        <v>10</v>
      </c>
      <c r="L1" s="733" t="s">
        <v>11</v>
      </c>
      <c r="M1" s="746" t="s">
        <v>12</v>
      </c>
      <c r="N1" s="733" t="s">
        <v>13</v>
      </c>
      <c r="O1" s="733"/>
      <c r="P1" s="746"/>
      <c r="Q1" s="734" t="s">
        <v>14</v>
      </c>
      <c r="R1" s="735"/>
      <c r="S1" s="742" t="s">
        <v>15</v>
      </c>
      <c r="T1" s="742"/>
      <c r="U1" s="742"/>
      <c r="V1" s="742"/>
      <c r="W1" s="742"/>
      <c r="X1" s="742"/>
      <c r="Y1" s="742"/>
      <c r="Z1" s="749"/>
      <c r="AA1" s="729" t="s">
        <v>16</v>
      </c>
      <c r="AB1" s="730"/>
      <c r="AC1" s="738" t="s">
        <v>17</v>
      </c>
      <c r="AD1" s="742" t="s">
        <v>18</v>
      </c>
      <c r="AE1" s="743"/>
      <c r="AF1" s="743"/>
      <c r="AG1" s="743"/>
      <c r="AH1" s="743"/>
      <c r="AI1" s="743"/>
      <c r="AJ1" s="743"/>
      <c r="AK1" s="743"/>
      <c r="AL1" s="733" t="s">
        <v>19</v>
      </c>
    </row>
    <row r="2" spans="1:38" ht="108.75" customHeight="1">
      <c r="A2" s="733"/>
      <c r="B2" s="733"/>
      <c r="C2" s="733"/>
      <c r="D2" s="733"/>
      <c r="E2" s="733"/>
      <c r="F2" s="733"/>
      <c r="G2" s="733"/>
      <c r="H2" s="733"/>
      <c r="I2" s="733"/>
      <c r="J2" s="733"/>
      <c r="K2" s="733"/>
      <c r="L2" s="733"/>
      <c r="M2" s="733"/>
      <c r="N2" s="744" t="s">
        <v>20</v>
      </c>
      <c r="O2" s="744" t="s">
        <v>21</v>
      </c>
      <c r="P2" s="745" t="s">
        <v>22</v>
      </c>
      <c r="Q2" s="736"/>
      <c r="R2" s="737"/>
      <c r="S2" s="742" t="s">
        <v>23</v>
      </c>
      <c r="T2" s="743"/>
      <c r="U2" s="743"/>
      <c r="V2" s="743"/>
      <c r="W2" s="747" t="s">
        <v>24</v>
      </c>
      <c r="X2" s="747"/>
      <c r="Y2" s="747"/>
      <c r="Z2" s="748"/>
      <c r="AA2" s="731"/>
      <c r="AB2" s="732"/>
      <c r="AC2" s="739"/>
      <c r="AD2" s="742" t="s">
        <v>23</v>
      </c>
      <c r="AE2" s="743"/>
      <c r="AF2" s="743"/>
      <c r="AG2" s="743"/>
      <c r="AH2" s="747" t="s">
        <v>24</v>
      </c>
      <c r="AI2" s="747"/>
      <c r="AJ2" s="747"/>
      <c r="AK2" s="747"/>
      <c r="AL2" s="733"/>
    </row>
    <row r="3" spans="1:38" ht="44.25" customHeight="1">
      <c r="A3" s="733"/>
      <c r="B3" s="733"/>
      <c r="C3" s="733"/>
      <c r="D3" s="733"/>
      <c r="E3" s="733"/>
      <c r="F3" s="733"/>
      <c r="G3" s="733"/>
      <c r="H3" s="733"/>
      <c r="I3" s="733"/>
      <c r="J3" s="733"/>
      <c r="K3" s="733"/>
      <c r="L3" s="733"/>
      <c r="M3" s="733"/>
      <c r="N3" s="733"/>
      <c r="O3" s="733"/>
      <c r="P3" s="746"/>
      <c r="Q3" s="717" t="s">
        <v>23</v>
      </c>
      <c r="R3" s="718" t="s">
        <v>24</v>
      </c>
      <c r="S3" s="719" t="s">
        <v>25</v>
      </c>
      <c r="T3" s="720" t="s">
        <v>26</v>
      </c>
      <c r="U3" s="720" t="s">
        <v>27</v>
      </c>
      <c r="V3" s="720" t="s">
        <v>28</v>
      </c>
      <c r="W3" s="721" t="s">
        <v>25</v>
      </c>
      <c r="X3" s="721" t="s">
        <v>26</v>
      </c>
      <c r="Y3" s="721" t="s">
        <v>27</v>
      </c>
      <c r="Z3" s="722" t="s">
        <v>28</v>
      </c>
      <c r="AA3" s="671" t="s">
        <v>23</v>
      </c>
      <c r="AB3" s="673" t="s">
        <v>24</v>
      </c>
      <c r="AC3" s="740"/>
      <c r="AD3" s="719" t="s">
        <v>25</v>
      </c>
      <c r="AE3" s="720" t="s">
        <v>26</v>
      </c>
      <c r="AF3" s="720" t="s">
        <v>27</v>
      </c>
      <c r="AG3" s="720" t="s">
        <v>28</v>
      </c>
      <c r="AH3" s="721" t="s">
        <v>25</v>
      </c>
      <c r="AI3" s="721" t="s">
        <v>26</v>
      </c>
      <c r="AJ3" s="721" t="s">
        <v>27</v>
      </c>
      <c r="AK3" s="721" t="s">
        <v>28</v>
      </c>
      <c r="AL3" s="733"/>
    </row>
    <row r="4" spans="1:38" ht="21" customHeight="1">
      <c r="A4" s="4" t="s">
        <v>29</v>
      </c>
      <c r="B4" s="4" t="s">
        <v>30</v>
      </c>
      <c r="C4" s="5" t="s">
        <v>31</v>
      </c>
      <c r="D4" s="6"/>
      <c r="E4" s="7"/>
      <c r="F4" s="7"/>
      <c r="G4" s="7"/>
      <c r="H4" s="7"/>
      <c r="I4" s="6"/>
      <c r="J4" s="6"/>
      <c r="K4" s="6"/>
      <c r="L4" s="6"/>
      <c r="M4" s="6"/>
      <c r="N4" s="6"/>
      <c r="O4" s="6"/>
      <c r="P4" s="8"/>
      <c r="Q4" s="423"/>
      <c r="R4" s="424"/>
      <c r="S4" s="397"/>
      <c r="T4" s="9"/>
      <c r="U4" s="9"/>
      <c r="V4" s="9"/>
      <c r="W4" s="9"/>
      <c r="X4" s="9"/>
      <c r="Y4" s="9"/>
      <c r="Z4" s="9"/>
      <c r="AA4" s="601"/>
      <c r="AB4" s="9"/>
      <c r="AC4" s="602"/>
      <c r="AD4" s="397"/>
      <c r="AE4" s="9"/>
      <c r="AF4" s="9"/>
      <c r="AG4" s="9"/>
      <c r="AH4" s="9"/>
      <c r="AI4" s="9"/>
      <c r="AJ4" s="9"/>
      <c r="AK4" s="6"/>
      <c r="AL4" s="6"/>
    </row>
    <row r="5" spans="1:38" ht="21" customHeight="1">
      <c r="A5" s="4" t="s">
        <v>32</v>
      </c>
      <c r="B5" s="4" t="s">
        <v>33</v>
      </c>
      <c r="C5" s="10" t="s">
        <v>34</v>
      </c>
      <c r="D5" s="11" t="s">
        <v>35</v>
      </c>
      <c r="E5" s="7" t="s">
        <v>36</v>
      </c>
      <c r="F5" s="7"/>
      <c r="G5" s="7"/>
      <c r="H5" s="7"/>
      <c r="I5" s="6"/>
      <c r="J5" s="6"/>
      <c r="K5" s="6"/>
      <c r="L5" s="6"/>
      <c r="M5" s="6"/>
      <c r="N5" s="6"/>
      <c r="O5" s="6"/>
      <c r="P5" s="9"/>
      <c r="Q5" s="425"/>
      <c r="R5" s="426"/>
      <c r="S5" s="397"/>
      <c r="T5" s="9"/>
      <c r="U5" s="9"/>
      <c r="V5" s="9"/>
      <c r="W5" s="9"/>
      <c r="X5" s="9"/>
      <c r="Y5" s="9"/>
      <c r="Z5" s="9"/>
      <c r="AA5" s="423"/>
      <c r="AB5" s="8"/>
      <c r="AC5" s="424"/>
      <c r="AD5" s="377"/>
      <c r="AE5" s="8"/>
      <c r="AF5" s="8"/>
      <c r="AG5" s="8"/>
      <c r="AH5" s="8"/>
      <c r="AI5" s="8"/>
      <c r="AJ5" s="8"/>
      <c r="AK5" s="12"/>
      <c r="AL5" s="12"/>
    </row>
    <row r="6" spans="1:38" ht="21" customHeight="1">
      <c r="A6" s="13"/>
      <c r="B6" s="14"/>
      <c r="C6" s="15" t="s">
        <v>37</v>
      </c>
      <c r="D6" s="16"/>
      <c r="E6" s="13"/>
      <c r="F6" s="13"/>
      <c r="G6" s="13"/>
      <c r="H6" s="13"/>
      <c r="I6" s="13">
        <f>+I7+I8+I9</f>
        <v>15</v>
      </c>
      <c r="J6" s="13">
        <f>+J7+J8+J9</f>
        <v>15</v>
      </c>
      <c r="K6" s="16"/>
      <c r="L6" s="16"/>
      <c r="M6" s="16"/>
      <c r="N6" s="16"/>
      <c r="O6" s="16"/>
      <c r="P6" s="227"/>
      <c r="Q6" s="427"/>
      <c r="R6" s="428"/>
      <c r="S6" s="398"/>
      <c r="T6" s="16"/>
      <c r="U6" s="16"/>
      <c r="V6" s="16"/>
      <c r="W6" s="16"/>
      <c r="X6" s="16"/>
      <c r="Y6" s="16"/>
      <c r="Z6" s="227"/>
      <c r="AA6" s="631"/>
      <c r="AB6" s="17"/>
      <c r="AC6" s="651"/>
      <c r="AD6" s="17"/>
      <c r="AE6" s="18"/>
      <c r="AF6" s="18"/>
      <c r="AG6" s="18"/>
      <c r="AH6" s="18"/>
      <c r="AI6" s="18"/>
      <c r="AJ6" s="18"/>
      <c r="AK6" s="19"/>
      <c r="AL6" s="19"/>
    </row>
    <row r="7" spans="1:38" ht="44.25" customHeight="1">
      <c r="A7" s="20" t="str">
        <f>IF('Portail 2 SDL-LEA'!A$7="","",'Portail 2 SDL-LEA'!A$7)</f>
        <v/>
      </c>
      <c r="B7" s="94" t="str">
        <f>IF('Portail 2 SDL-LEA'!B7="","",'Portail 2 SDL-LEA'!B7)</f>
        <v>LLA1H11</v>
      </c>
      <c r="C7" s="95" t="str">
        <f>IF('Portail 2 SDL-LEA'!C7="","",'Portail 2 SDL-LEA'!C7)</f>
        <v>Introduction à la linguistique S1 SDL</v>
      </c>
      <c r="D7" s="24" t="str">
        <f>IF('Portail 2 SDL-LEA'!D7="","",'Portail 2 SDL-LEA'!D7)</f>
        <v>LOL1H90
LLA1H10</v>
      </c>
      <c r="E7" s="24" t="str">
        <f>IF('Portail 2 SDL-LEA'!E7="","",'Portail 2 SDL-LEA'!E7)</f>
        <v>TRONC COMMUN</v>
      </c>
      <c r="F7" s="25" t="str">
        <f>IF('Portail 2 SDL-LEA'!F7="","",'Portail 2 SDL-LEA'!F7)</f>
        <v>Portails 1 (SDL-LLCER), 2 (SDL-LEA) et 3 (SDL-Lettres)</v>
      </c>
      <c r="G7" s="63" t="str">
        <f>IF('Portail 2 SDL-LEA'!G7="","",'Portail 2 SDL-LEA'!G7)</f>
        <v>SDL</v>
      </c>
      <c r="H7" s="26"/>
      <c r="I7" s="28">
        <f>IF('Portail 2 SDL-LEA'!I7="","",'Portail 2 SDL-LEA'!I7)</f>
        <v>6</v>
      </c>
      <c r="J7" s="28">
        <f>IF('Portail 2 SDL-LEA'!J7="","",'Portail 2 SDL-LEA'!J7)</f>
        <v>6</v>
      </c>
      <c r="K7" s="28" t="str">
        <f>IF('Portail 2 SDL-LEA'!K7="","",'Portail 2 SDL-LEA'!K7)</f>
        <v>SKROVEC Marie</v>
      </c>
      <c r="L7" s="28" t="str">
        <f>IF('Portail 2 SDL-LEA'!L7="","",'Portail 2 SDL-LEA'!L7)</f>
        <v>07</v>
      </c>
      <c r="M7" s="28" t="str">
        <f>IF('Portail 2 SDL-LEA'!M7="","",'Portail 2 SDL-LEA'!M7)</f>
        <v/>
      </c>
      <c r="N7" s="28">
        <f>IF('Portail 2 SDL-LEA'!N7="","",'Portail 2 SDL-LEA'!N7)</f>
        <v>15</v>
      </c>
      <c r="O7" s="30">
        <f>IF('Portail 2 SDL-LEA'!O7="","",'Portail 2 SDL-LEA'!O7)</f>
        <v>15</v>
      </c>
      <c r="P7" s="31" t="str">
        <f>IF('Portail 2 SDL-LEA'!P7="","",'Portail 2 SDL-LEA'!P7)</f>
        <v/>
      </c>
      <c r="Q7" s="429"/>
      <c r="R7" s="430"/>
      <c r="S7" s="149">
        <f>IF('Portail 2 SDL-LEA'!S7="","",'Portail 2 SDL-LEA'!S7)</f>
        <v>1</v>
      </c>
      <c r="T7" s="33" t="str">
        <f>IF('Portail 2 SDL-LEA'!T7="","",'Portail 2 SDL-LEA'!T7)</f>
        <v>CC</v>
      </c>
      <c r="U7" s="33" t="str">
        <f>IF('Portail 2 SDL-LEA'!U7="","",'Portail 2 SDL-LEA'!U7)</f>
        <v>écrit</v>
      </c>
      <c r="V7" s="33" t="str">
        <f>IF('Portail 2 SDL-LEA'!V7="","",'Portail 2 SDL-LEA'!V7)</f>
        <v/>
      </c>
      <c r="W7" s="34">
        <f>IF('Portail 2 SDL-LEA'!W7="","",'Portail 2 SDL-LEA'!W7)</f>
        <v>1</v>
      </c>
      <c r="X7" s="35" t="str">
        <f>IF('Portail 2 SDL-LEA'!X7="","",'Portail 2 SDL-LEA'!X7)</f>
        <v>CT</v>
      </c>
      <c r="Y7" s="35" t="str">
        <f>IF('Portail 2 SDL-LEA'!Y7="","",'Portail 2 SDL-LEA'!Y7)</f>
        <v>oral</v>
      </c>
      <c r="Z7" s="582" t="str">
        <f>IF('Portail 2 SDL-LEA'!Z7="","",'Portail 2 SDL-LEA'!Z7)</f>
        <v>20 min.</v>
      </c>
      <c r="AA7" s="706" t="str">
        <f>IF('Portail 2 SDL-LEA'!AA7="","",'Portail 2 SDL-LEA'!AA7)</f>
        <v>Ecrit, DM, 2h</v>
      </c>
      <c r="AB7" s="702" t="str">
        <f>IF('Portail 2 SDL-LEA'!AB7="","",'Portail 2 SDL-LEA'!AB7)</f>
        <v>Ecrit, DM, 2h</v>
      </c>
      <c r="AC7" s="666">
        <f>IF('Portail 2 SDL-LEA'!AC7="","",'Portail 2 SDL-LEA'!AC7)</f>
        <v>160</v>
      </c>
      <c r="AD7" s="149">
        <f>IF('Portail 2 SDL-LEA'!AD7="","",'Portail 2 SDL-LEA'!AD7)</f>
        <v>1</v>
      </c>
      <c r="AE7" s="33" t="str">
        <f>IF('Portail 2 SDL-LEA'!AE7="","",'Portail 2 SDL-LEA'!AE7)</f>
        <v>CT</v>
      </c>
      <c r="AF7" s="33" t="str">
        <f>IF('Portail 2 SDL-LEA'!AF7="","",'Portail 2 SDL-LEA'!AF7)</f>
        <v>écrit</v>
      </c>
      <c r="AG7" s="33" t="str">
        <f>IF('Portail 2 SDL-LEA'!AG7="","",'Portail 2 SDL-LEA'!AG7)</f>
        <v>2h00</v>
      </c>
      <c r="AH7" s="37">
        <f>IF('Portail 2 SDL-LEA'!AH7="","",'Portail 2 SDL-LEA'!AH7)</f>
        <v>1</v>
      </c>
      <c r="AI7" s="37" t="str">
        <f>IF('Portail 2 SDL-LEA'!AI7="","",'Portail 2 SDL-LEA'!AI7)</f>
        <v>CT</v>
      </c>
      <c r="AJ7" s="35" t="str">
        <f>IF('Portail 2 SDL-LEA'!AJ7="","",'Portail 2 SDL-LEA'!AJ7)</f>
        <v>écrit</v>
      </c>
      <c r="AK7" s="35" t="str">
        <f>IF('Portail 2 SDL-LEA'!AK7="","",'Portail 2 SDL-LEA'!AK7)</f>
        <v>2h00</v>
      </c>
      <c r="AL7" s="28" t="str">
        <f>IF('Portail 2 SDL-LEA'!AL7="","",'Portail 2 SDL-LEA'!AL7)</f>
        <v/>
      </c>
    </row>
    <row r="8" spans="1:38" ht="44.25" customHeight="1">
      <c r="A8" s="20" t="str">
        <f>IF('Portail 2 SDL-LEA'!A8="","",'Portail 2 SDL-LEA'!A8)</f>
        <v/>
      </c>
      <c r="B8" s="94" t="str">
        <f>IF('Portail 2 SDL-LEA'!B8="","",'Portail 2 SDL-LEA'!B8)</f>
        <v>LLA1H40</v>
      </c>
      <c r="C8" s="95" t="str">
        <f>IF('Portail 2 SDL-LEA'!C8="","",'Portail 2 SDL-LEA'!C8)</f>
        <v>Langage et communication  S2</v>
      </c>
      <c r="D8" s="24" t="str">
        <f>IF('Portail 2 SDL-LEA'!D8="","",'Portail 2 SDL-LEA'!D8)</f>
        <v>LOL1H81
LLA2H30</v>
      </c>
      <c r="E8" s="24" t="str">
        <f>IF('Portail 2 SDL-LEA'!E8="","",'Portail 2 SDL-LEA'!E8)</f>
        <v>TRONC COMMUN</v>
      </c>
      <c r="F8" s="25" t="str">
        <f>IF('Portail 2 SDL-LEA'!F8="","",'Portail 2 SDL-LEA'!F8)</f>
        <v>Portails 1 (SDL-LLCER), 2 (SDL-LEA) et 3 (SDL-Lettres)</v>
      </c>
      <c r="G8" s="63" t="str">
        <f>IF('Portail 2 SDL-LEA'!G8="","",'Portail 2 SDL-LEA'!G8)</f>
        <v>SDL</v>
      </c>
      <c r="H8" s="26"/>
      <c r="I8" s="28">
        <f>IF('Portail 2 SDL-LEA'!I8="","",'Portail 2 SDL-LEA'!I8)</f>
        <v>5</v>
      </c>
      <c r="J8" s="28">
        <f>IF('Portail 2 SDL-LEA'!J8="","",'Portail 2 SDL-LEA'!J8)</f>
        <v>5</v>
      </c>
      <c r="K8" s="28" t="str">
        <f>IF('Portail 2 SDL-LEA'!K8="","",'Portail 2 SDL-LEA'!K8)</f>
        <v>CANCE Caroline</v>
      </c>
      <c r="L8" s="28" t="str">
        <f>IF('Portail 2 SDL-LEA'!L8="","",'Portail 2 SDL-LEA'!L8)</f>
        <v>07</v>
      </c>
      <c r="M8" s="28" t="str">
        <f>IF('Portail 2 SDL-LEA'!M8="","",'Portail 2 SDL-LEA'!M8)</f>
        <v/>
      </c>
      <c r="N8" s="28">
        <f>IF('Portail 2 SDL-LEA'!N8="","",'Portail 2 SDL-LEA'!N8)</f>
        <v>15</v>
      </c>
      <c r="O8" s="30">
        <f>IF('Portail 2 SDL-LEA'!O8="","",'Portail 2 SDL-LEA'!O8)</f>
        <v>15</v>
      </c>
      <c r="P8" s="31" t="str">
        <f>IF('Portail 2 SDL-LEA'!P8="","",'Portail 2 SDL-LEA'!P8)</f>
        <v/>
      </c>
      <c r="Q8" s="429"/>
      <c r="R8" s="430"/>
      <c r="S8" s="149">
        <f>IF('Portail 2 SDL-LEA'!S8="","",'Portail 2 SDL-LEA'!S8)</f>
        <v>1</v>
      </c>
      <c r="T8" s="33" t="str">
        <f>IF('Portail 2 SDL-LEA'!T8="","",'Portail 2 SDL-LEA'!T8)</f>
        <v>CC</v>
      </c>
      <c r="U8" s="33" t="str">
        <f>IF('Portail 2 SDL-LEA'!U8="","",'Portail 2 SDL-LEA'!U8)</f>
        <v>écrit et oral</v>
      </c>
      <c r="V8" s="33" t="str">
        <f>IF('Portail 2 SDL-LEA'!V8="","",'Portail 2 SDL-LEA'!V8)</f>
        <v/>
      </c>
      <c r="W8" s="34">
        <f>IF('Portail 2 SDL-LEA'!W8="","",'Portail 2 SDL-LEA'!W8)</f>
        <v>1</v>
      </c>
      <c r="X8" s="35" t="str">
        <f>IF('Portail 2 SDL-LEA'!X8="","",'Portail 2 SDL-LEA'!X8)</f>
        <v>CT</v>
      </c>
      <c r="Y8" s="35" t="str">
        <f>IF('Portail 2 SDL-LEA'!Y8="","",'Portail 2 SDL-LEA'!Y8)</f>
        <v>écrit</v>
      </c>
      <c r="Z8" s="582" t="str">
        <f>IF('Portail 2 SDL-LEA'!Z8="","",'Portail 2 SDL-LEA'!Z8)</f>
        <v>2h00</v>
      </c>
      <c r="AA8" s="706" t="str">
        <f>IF('Portail 2 SDL-LEA'!AA8="","",'Portail 2 SDL-LEA'!AA8)</f>
        <v>Ecrit, DM, 2h</v>
      </c>
      <c r="AB8" s="702" t="str">
        <f>IF('Portail 2 SDL-LEA'!AB8="","",'Portail 2 SDL-LEA'!AB8)</f>
        <v>Ecrit, DM, 2h</v>
      </c>
      <c r="AC8" s="666">
        <f>IF('Portail 2 SDL-LEA'!AC8="","",'Portail 2 SDL-LEA'!AC8)</f>
        <v>140</v>
      </c>
      <c r="AD8" s="149">
        <f>IF('Portail 2 SDL-LEA'!AD8="","",'Portail 2 SDL-LEA'!AD8)</f>
        <v>1</v>
      </c>
      <c r="AE8" s="33" t="str">
        <f>IF('Portail 2 SDL-LEA'!AE8="","",'Portail 2 SDL-LEA'!AE8)</f>
        <v>CT</v>
      </c>
      <c r="AF8" s="33" t="str">
        <f>IF('Portail 2 SDL-LEA'!AF8="","",'Portail 2 SDL-LEA'!AF8)</f>
        <v>écrit</v>
      </c>
      <c r="AG8" s="33" t="str">
        <f>IF('Portail 2 SDL-LEA'!AG8="","",'Portail 2 SDL-LEA'!AG8)</f>
        <v>2h00</v>
      </c>
      <c r="AH8" s="37">
        <f>IF('Portail 2 SDL-LEA'!AH8="","",'Portail 2 SDL-LEA'!AH8)</f>
        <v>1</v>
      </c>
      <c r="AI8" s="35" t="str">
        <f>IF('Portail 2 SDL-LEA'!AI8="","",'Portail 2 SDL-LEA'!AI8)</f>
        <v>CT</v>
      </c>
      <c r="AJ8" s="35" t="str">
        <f>IF('Portail 2 SDL-LEA'!AJ8="","",'Portail 2 SDL-LEA'!AJ8)</f>
        <v>écrit</v>
      </c>
      <c r="AK8" s="35" t="str">
        <f>IF('Portail 2 SDL-LEA'!AK8="","",'Portail 2 SDL-LEA'!AK8)</f>
        <v>2h00</v>
      </c>
      <c r="AL8" s="28" t="str">
        <f>IF('Portail 2 SDL-LEA'!AL8="","",'Portail 2 SDL-LEA'!AL8)</f>
        <v/>
      </c>
    </row>
    <row r="9" spans="1:38" ht="44.25" customHeight="1">
      <c r="A9" s="20" t="str">
        <f>IF('Portail 2 SDL-LEA'!A9="","",'Portail 2 SDL-LEA'!A9)</f>
        <v/>
      </c>
      <c r="B9" s="94" t="str">
        <f>IF('Portail 2 SDL-LEA'!B9="","",'Portail 2 SDL-LEA'!B9)</f>
        <v>LLA1H50</v>
      </c>
      <c r="C9" s="95" t="str">
        <f>IF('Portail 2 SDL-LEA'!C9="","",'Portail 2 SDL-LEA'!C9)</f>
        <v>Normes et variations</v>
      </c>
      <c r="D9" s="24" t="str">
        <f>IF('Portail 2 SDL-LEA'!D9="","",'Portail 2 SDL-LEA'!D9)</f>
        <v>LOL1H30
LLA2H40</v>
      </c>
      <c r="E9" s="24" t="str">
        <f>IF('Portail 2 SDL-LEA'!E9="","",'Portail 2 SDL-LEA'!E9)</f>
        <v>TRONC COMMUN</v>
      </c>
      <c r="F9" s="25" t="str">
        <f>IF('Portail 2 SDL-LEA'!F9="","",'Portail 2 SDL-LEA'!F9)</f>
        <v>Portails 1 (SDL-LLCER), 2 (SDL-LEA) et 3 (SDL-Lettres)</v>
      </c>
      <c r="G9" s="63" t="str">
        <f>IF('Portail 2 SDL-LEA'!G9="","",'Portail 2 SDL-LEA'!G9)</f>
        <v>SDL</v>
      </c>
      <c r="H9" s="26"/>
      <c r="I9" s="28">
        <f>IF('Portail 2 SDL-LEA'!I9="","",'Portail 2 SDL-LEA'!I9)</f>
        <v>4</v>
      </c>
      <c r="J9" s="28">
        <f>IF('Portail 2 SDL-LEA'!J9="","",'Portail 2 SDL-LEA'!J9)</f>
        <v>4</v>
      </c>
      <c r="K9" s="28" t="str">
        <f>IF('Portail 2 SDL-LEA'!K9="","",'Portail 2 SDL-LEA'!K9)</f>
        <v>GUERIN Emmanuelle</v>
      </c>
      <c r="L9" s="28" t="str">
        <f>IF('Portail 2 SDL-LEA'!L9="","",'Portail 2 SDL-LEA'!L9)</f>
        <v>07</v>
      </c>
      <c r="M9" s="28" t="str">
        <f>IF('Portail 2 SDL-LEA'!M9="","",'Portail 2 SDL-LEA'!M9)</f>
        <v/>
      </c>
      <c r="N9" s="28">
        <f>IF('Portail 2 SDL-LEA'!N9="","",'Portail 2 SDL-LEA'!N9)</f>
        <v>9</v>
      </c>
      <c r="O9" s="30">
        <f>IF('Portail 2 SDL-LEA'!O9="","",'Portail 2 SDL-LEA'!O9)</f>
        <v>9</v>
      </c>
      <c r="P9" s="31" t="str">
        <f>IF('Portail 2 SDL-LEA'!P9="","",'Portail 2 SDL-LEA'!P9)</f>
        <v/>
      </c>
      <c r="Q9" s="429"/>
      <c r="R9" s="430"/>
      <c r="S9" s="149">
        <f>IF('Portail 2 SDL-LEA'!S9="","",'Portail 2 SDL-LEA'!S9)</f>
        <v>1</v>
      </c>
      <c r="T9" s="33" t="str">
        <f>IF('Portail 2 SDL-LEA'!T9="","",'Portail 2 SDL-LEA'!T9)</f>
        <v>CC</v>
      </c>
      <c r="U9" s="33" t="str">
        <f>IF('Portail 2 SDL-LEA'!U9="","",'Portail 2 SDL-LEA'!U9)</f>
        <v>écrit et oral</v>
      </c>
      <c r="V9" s="33" t="str">
        <f>IF('Portail 2 SDL-LEA'!V9="","",'Portail 2 SDL-LEA'!V9)</f>
        <v/>
      </c>
      <c r="W9" s="34">
        <f>IF('Portail 2 SDL-LEA'!W9="","",'Portail 2 SDL-LEA'!W9)</f>
        <v>1</v>
      </c>
      <c r="X9" s="35" t="str">
        <f>IF('Portail 2 SDL-LEA'!X9="","",'Portail 2 SDL-LEA'!X9)</f>
        <v>CT</v>
      </c>
      <c r="Y9" s="35" t="str">
        <f>IF('Portail 2 SDL-LEA'!Y9="","",'Portail 2 SDL-LEA'!Y9)</f>
        <v>dossier</v>
      </c>
      <c r="Z9" s="582" t="str">
        <f>IF('Portail 2 SDL-LEA'!Z9="","",'Portail 2 SDL-LEA'!Z9)</f>
        <v>10 min.</v>
      </c>
      <c r="AA9" s="706" t="str">
        <f>IF('Portail 2 SDL-LEA'!AA9="","",'Portail 2 SDL-LEA'!AA9)</f>
        <v>Ecrit, 30 min</v>
      </c>
      <c r="AB9" s="702" t="str">
        <f>IF('Portail 2 SDL-LEA'!AB9="","",'Portail 2 SDL-LEA'!AB9)</f>
        <v>Ecrit, 30 min</v>
      </c>
      <c r="AC9" s="666">
        <f>IF('Portail 2 SDL-LEA'!AC9="","",'Portail 2 SDL-LEA'!AC9)</f>
        <v>164</v>
      </c>
      <c r="AD9" s="149">
        <f>IF('Portail 2 SDL-LEA'!AD9="","",'Portail 2 SDL-LEA'!AD9)</f>
        <v>1</v>
      </c>
      <c r="AE9" s="33" t="str">
        <f>IF('Portail 2 SDL-LEA'!AE9="","",'Portail 2 SDL-LEA'!AE9)</f>
        <v>CT</v>
      </c>
      <c r="AF9" s="33" t="str">
        <f>IF('Portail 2 SDL-LEA'!AF9="","",'Portail 2 SDL-LEA'!AF9)</f>
        <v>écrit</v>
      </c>
      <c r="AG9" s="33" t="str">
        <f>IF('Portail 2 SDL-LEA'!AG9="","",'Portail 2 SDL-LEA'!AG9)</f>
        <v>1h30</v>
      </c>
      <c r="AH9" s="37">
        <f>IF('Portail 2 SDL-LEA'!AH9="","",'Portail 2 SDL-LEA'!AH9)</f>
        <v>1</v>
      </c>
      <c r="AI9" s="35" t="str">
        <f>IF('Portail 2 SDL-LEA'!AI9="","",'Portail 2 SDL-LEA'!AI9)</f>
        <v>CT</v>
      </c>
      <c r="AJ9" s="35" t="str">
        <f>IF('Portail 2 SDL-LEA'!AJ9="","",'Portail 2 SDL-LEA'!AJ9)</f>
        <v>écrit</v>
      </c>
      <c r="AK9" s="35" t="str">
        <f>IF('Portail 2 SDL-LEA'!AK9="","",'Portail 2 SDL-LEA'!AK9)</f>
        <v>1h30</v>
      </c>
      <c r="AL9" s="28" t="str">
        <f>IF('Portail 2 SDL-LEA'!AL9="","",'Portail 2 SDL-LEA'!AL9)</f>
        <v/>
      </c>
    </row>
    <row r="10" spans="1:38">
      <c r="A10" s="61"/>
      <c r="B10" s="61"/>
      <c r="C10" s="62"/>
      <c r="D10" s="63"/>
      <c r="E10" s="64"/>
      <c r="F10" s="65"/>
      <c r="G10" s="64"/>
      <c r="H10" s="66"/>
      <c r="I10" s="67"/>
      <c r="J10" s="67"/>
      <c r="K10" s="67"/>
      <c r="L10" s="67"/>
      <c r="M10" s="67"/>
      <c r="N10" s="68"/>
      <c r="O10" s="28"/>
      <c r="P10" s="69"/>
      <c r="Q10" s="431"/>
      <c r="R10" s="432"/>
      <c r="S10" s="409"/>
      <c r="T10" s="70"/>
      <c r="U10" s="70"/>
      <c r="V10" s="70"/>
      <c r="W10" s="70"/>
      <c r="X10" s="70"/>
      <c r="Y10" s="70"/>
      <c r="Z10" s="61"/>
      <c r="AA10" s="615"/>
      <c r="AB10" s="70"/>
      <c r="AC10" s="616"/>
      <c r="AD10" s="409"/>
      <c r="AE10" s="70"/>
      <c r="AF10" s="63"/>
      <c r="AG10" s="70"/>
      <c r="AH10" s="70"/>
      <c r="AI10" s="70"/>
      <c r="AJ10" s="63"/>
      <c r="AK10" s="70"/>
      <c r="AL10" s="67"/>
    </row>
    <row r="11" spans="1:38" ht="21" customHeight="1">
      <c r="A11" s="71"/>
      <c r="B11" s="71"/>
      <c r="C11" s="72" t="s">
        <v>38</v>
      </c>
      <c r="D11" s="73"/>
      <c r="E11" s="74"/>
      <c r="F11" s="74"/>
      <c r="G11" s="74"/>
      <c r="H11" s="74"/>
      <c r="I11" s="73"/>
      <c r="J11" s="73"/>
      <c r="K11" s="73"/>
      <c r="L11" s="73"/>
      <c r="M11" s="73"/>
      <c r="N11" s="73"/>
      <c r="O11" s="73"/>
      <c r="P11" s="75"/>
      <c r="Q11" s="433"/>
      <c r="R11" s="434"/>
      <c r="S11" s="135"/>
      <c r="T11" s="76"/>
      <c r="U11" s="76"/>
      <c r="V11" s="76"/>
      <c r="W11" s="76"/>
      <c r="X11" s="76"/>
      <c r="Y11" s="76"/>
      <c r="Z11" s="76"/>
      <c r="AA11" s="447"/>
      <c r="AB11" s="76"/>
      <c r="AC11" s="448"/>
      <c r="AD11" s="135"/>
      <c r="AE11" s="76"/>
      <c r="AF11" s="76"/>
      <c r="AG11" s="76"/>
      <c r="AH11" s="76"/>
      <c r="AI11" s="76"/>
      <c r="AJ11" s="76"/>
      <c r="AK11" s="73"/>
      <c r="AL11" s="73"/>
    </row>
    <row r="12" spans="1:38" ht="21" customHeight="1">
      <c r="A12" s="77" t="s">
        <v>39</v>
      </c>
      <c r="B12" s="77" t="s">
        <v>40</v>
      </c>
      <c r="C12" s="78" t="s">
        <v>41</v>
      </c>
      <c r="D12" s="79"/>
      <c r="E12" s="80" t="s">
        <v>42</v>
      </c>
      <c r="F12" s="80"/>
      <c r="G12" s="80"/>
      <c r="H12" s="80"/>
      <c r="I12" s="80">
        <f>+I13+I18+I19+I20+I22+I$6</f>
        <v>30</v>
      </c>
      <c r="J12" s="80">
        <f>+J13+J18+J19+J20+J22+J$6</f>
        <v>30</v>
      </c>
      <c r="K12" s="79"/>
      <c r="L12" s="79"/>
      <c r="M12" s="79"/>
      <c r="N12" s="79"/>
      <c r="O12" s="79"/>
      <c r="P12" s="81"/>
      <c r="Q12" s="435"/>
      <c r="R12" s="436"/>
      <c r="S12" s="284"/>
      <c r="T12" s="82"/>
      <c r="U12" s="82"/>
      <c r="V12" s="82"/>
      <c r="W12" s="82"/>
      <c r="X12" s="82"/>
      <c r="Y12" s="82"/>
      <c r="Z12" s="82"/>
      <c r="AA12" s="624"/>
      <c r="AB12" s="82"/>
      <c r="AC12" s="625"/>
      <c r="AD12" s="284"/>
      <c r="AE12" s="82"/>
      <c r="AF12" s="82"/>
      <c r="AG12" s="82"/>
      <c r="AH12" s="82"/>
      <c r="AI12" s="82"/>
      <c r="AJ12" s="82"/>
      <c r="AK12" s="79"/>
      <c r="AL12" s="79"/>
    </row>
    <row r="13" spans="1:38" s="93" customFormat="1" ht="44.25" customHeight="1">
      <c r="A13" s="83" t="str">
        <f>IF('Portail 4 LLCER-LEA'!A7="","",'Portail 4 LLCER-LEA'!A7)</f>
        <v>LOLA1L10</v>
      </c>
      <c r="B13" s="83" t="str">
        <f>IF('Portail 4 LLCER-LEA'!B7="","",'Portail 4 LLCER-LEA'!B7)</f>
        <v>LLA1B10</v>
      </c>
      <c r="C13" s="84" t="str">
        <f>IF('Portail 4 LLCER-LEA'!C7="","",'Portail 4 LLCER-LEA'!C7)</f>
        <v>Pratique et structure de la langue : Anglais S1</v>
      </c>
      <c r="D13" s="85" t="str">
        <f>IF('Portail 4 LLCER-LEA'!D7="","",'Portail 4 LLCER-LEA'!D7)</f>
        <v/>
      </c>
      <c r="E13" s="85" t="str">
        <f>IF('Portail 4 LLCER-LEA'!E7="","",'Portail 4 LLCER-LEA'!E7)</f>
        <v>BLOC/CHAPEAU</v>
      </c>
      <c r="F13" s="85" t="str">
        <f>IF('Portail 4 LLCER-LEA'!F7="","",'Portail 4 LLCER-LEA'!F7)</f>
        <v/>
      </c>
      <c r="G13" s="85" t="str">
        <f>IF('Portail 4 LLCER-LEA'!G7="","",'Portail 4 LLCER-LEA'!G7)</f>
        <v/>
      </c>
      <c r="H13" s="86"/>
      <c r="I13" s="87">
        <f>+I14+I15+I16</f>
        <v>6</v>
      </c>
      <c r="J13" s="86">
        <v>6</v>
      </c>
      <c r="K13" s="87" t="str">
        <f>IF('Portail 4 LLCER-LEA'!K7="","",'Portail 4 LLCER-LEA'!K7)</f>
        <v/>
      </c>
      <c r="L13" s="86" t="str">
        <f>IF('Portail 4 LLCER-LEA'!L7="","",'Portail 4 LLCER-LEA'!L7)</f>
        <v/>
      </c>
      <c r="M13" s="87" t="str">
        <f>IF('Portail 4 LLCER-LEA'!M7="","",'Portail 4 LLCER-LEA'!M7)</f>
        <v/>
      </c>
      <c r="N13" s="86" t="str">
        <f>IF('Portail 4 LLCER-LEA'!N7="","",'Portail 4 LLCER-LEA'!N7)</f>
        <v/>
      </c>
      <c r="O13" s="88" t="str">
        <f>IF('Portail 4 LLCER-LEA'!O7="","",'Portail 4 LLCER-LEA'!O7)</f>
        <v/>
      </c>
      <c r="P13" s="373" t="str">
        <f>IF('Portail 4 LLCER-LEA'!P7="","",'Portail 4 LLCER-LEA'!P7)</f>
        <v/>
      </c>
      <c r="Q13" s="437"/>
      <c r="R13" s="438"/>
      <c r="S13" s="378" t="str">
        <f>IF('Portail 4 LLCER-LEA'!S7="","",'Portail 4 LLCER-LEA'!S7)</f>
        <v/>
      </c>
      <c r="T13" s="88" t="str">
        <f>IF('Portail 4 LLCER-LEA'!T7="","",'Portail 4 LLCER-LEA'!T7)</f>
        <v/>
      </c>
      <c r="U13" s="88" t="str">
        <f>IF('Portail 4 LLCER-LEA'!U7="","",'Portail 4 LLCER-LEA'!U7)</f>
        <v/>
      </c>
      <c r="V13" s="88" t="str">
        <f>IF('Portail 4 LLCER-LEA'!V7="","",'Portail 4 LLCER-LEA'!V7)</f>
        <v/>
      </c>
      <c r="W13" s="89" t="str">
        <f>IF('Portail 4 LLCER-LEA'!W7="","",'Portail 4 LLCER-LEA'!W7)</f>
        <v/>
      </c>
      <c r="X13" s="90" t="str">
        <f>IF('Portail 4 LLCER-LEA'!X7="","",'Portail 4 LLCER-LEA'!X7)</f>
        <v/>
      </c>
      <c r="Y13" s="90" t="str">
        <f>IF('Portail 4 LLCER-LEA'!Y7="","",'Portail 4 LLCER-LEA'!Y7)</f>
        <v/>
      </c>
      <c r="Z13" s="585" t="str">
        <f>IF('Portail 4 LLCER-LEA'!Z7="","",'Portail 4 LLCER-LEA'!Z7)</f>
        <v/>
      </c>
      <c r="AA13" s="603" t="str">
        <f>IF('Portail 4 LLCER-LEA'!AA7="","",'Portail 4 LLCER-LEA'!AA7)</f>
        <v/>
      </c>
      <c r="AB13" s="91" t="str">
        <f>IF('Portail 4 LLCER-LEA'!AB7="","",'Portail 4 LLCER-LEA'!AB7)</f>
        <v/>
      </c>
      <c r="AC13" s="604"/>
      <c r="AD13" s="89" t="str">
        <f>IF('Portail 4 LLCER-LEA'!AD7="","",'Portail 4 LLCER-LEA'!AD7)</f>
        <v/>
      </c>
      <c r="AE13" s="90" t="str">
        <f>IF('Portail 4 LLCER-LEA'!AE7="","",'Portail 4 LLCER-LEA'!AE7)</f>
        <v/>
      </c>
      <c r="AF13" s="90" t="str">
        <f>IF('Portail 4 LLCER-LEA'!AF7="","",'Portail 4 LLCER-LEA'!AF7)</f>
        <v/>
      </c>
      <c r="AG13" s="90" t="str">
        <f>IF('Portail 4 LLCER-LEA'!AG7="","",'Portail 4 LLCER-LEA'!AG7)</f>
        <v/>
      </c>
      <c r="AH13" s="91" t="str">
        <f>IF('Portail 4 LLCER-LEA'!AH7="","",'Portail 4 LLCER-LEA'!AH7)</f>
        <v/>
      </c>
      <c r="AI13" s="90" t="str">
        <f>IF('Portail 4 LLCER-LEA'!AI7="","",'Portail 4 LLCER-LEA'!AI7)</f>
        <v/>
      </c>
      <c r="AJ13" s="90" t="str">
        <f>IF('Portail 4 LLCER-LEA'!AJ7="","",'Portail 4 LLCER-LEA'!AJ7)</f>
        <v/>
      </c>
      <c r="AK13" s="90" t="str">
        <f>IF('Portail 4 LLCER-LEA'!AK7="","",'Portail 4 LLCER-LEA'!AK7)</f>
        <v/>
      </c>
      <c r="AL13" s="92" t="str">
        <f>IF('Portail 4 LLCER-LEA'!AL7="","",'Portail 4 LLCER-LEA'!AL7)</f>
        <v/>
      </c>
    </row>
    <row r="14" spans="1:38" ht="66" customHeight="1">
      <c r="A14" s="20" t="str">
        <f>IF('Portail 4 LLCER-LEA'!A8="","",'Portail 4 LLCER-LEA'!A8)</f>
        <v/>
      </c>
      <c r="B14" s="94" t="str">
        <f>IF('Portail 4 LLCER-LEA'!B8="","",'Portail 4 LLCER-LEA'!B8)</f>
        <v>LLA1B1A</v>
      </c>
      <c r="C14" s="95" t="str">
        <f>IF('Portail 4 LLCER-LEA'!C8="","",'Portail 4 LLCER-LEA'!C8)</f>
        <v>Linguistique Anglais S1</v>
      </c>
      <c r="D14" s="24" t="str">
        <f>IF('Portail 4 LLCER-LEA'!D8="","",'Portail 4 LLCER-LEA'!D8)</f>
        <v>LOL1B2E</v>
      </c>
      <c r="E14" s="24" t="str">
        <f>IF('Portail 4 LLCER-LEA'!E8="","",'Portail 4 LLCER-LEA'!E8)</f>
        <v>TRONC COMMUN</v>
      </c>
      <c r="F14" s="25" t="str">
        <f>IF('Portail 4 LLCER-LEA'!F8="","",'Portail 4 LLCER-LEA'!F8)</f>
        <v>Portails 1 (SDL-LLCER), 2 (SDL-LEA), 4 (LANGUES) et 5 (LETTRES-LLCER)</v>
      </c>
      <c r="G14" s="63" t="str">
        <f>IF('Portail 4 LLCER-LEA'!G8="","",'Portail 4 LLCER-LEA'!G8)</f>
        <v>LLCER</v>
      </c>
      <c r="H14" s="26"/>
      <c r="I14" s="28">
        <v>2</v>
      </c>
      <c r="J14" s="28">
        <v>2</v>
      </c>
      <c r="K14" s="28" t="str">
        <f>IF('Portail 4 LLCER-LEA'!K8="","",'Portail 4 LLCER-LEA'!K8)</f>
        <v>SERPOLLET Noëlle</v>
      </c>
      <c r="L14" s="28">
        <f>IF('Portail 4 LLCER-LEA'!L8="","",'Portail 4 LLCER-LEA'!L8)</f>
        <v>11</v>
      </c>
      <c r="M14" s="28" t="str">
        <f>IF('Portail 4 LLCER-LEA'!M8="","",'Portail 4 LLCER-LEA'!M8)</f>
        <v/>
      </c>
      <c r="N14" s="28">
        <f>IF('Portail 4 LLCER-LEA'!N8="","",'Portail 4 LLCER-LEA'!N8)</f>
        <v>6</v>
      </c>
      <c r="O14" s="30" t="str">
        <f>IF('Portail 4 LLCER-LEA'!O8="","",'Portail 4 LLCER-LEA'!O8)</f>
        <v/>
      </c>
      <c r="P14" s="31" t="str">
        <f>IF('Portail 4 LLCER-LEA'!P8="","",'Portail 4 LLCER-LEA'!P8)</f>
        <v/>
      </c>
      <c r="Q14" s="429"/>
      <c r="R14" s="430"/>
      <c r="S14" s="149">
        <f>IF('Portail 4 LLCER-LEA'!S8="","",'Portail 4 LLCER-LEA'!S8)</f>
        <v>1</v>
      </c>
      <c r="T14" s="33" t="str">
        <f>IF('Portail 4 LLCER-LEA'!T8="","",'Portail 4 LLCER-LEA'!T8)</f>
        <v>CT</v>
      </c>
      <c r="U14" s="33" t="str">
        <f>IF('Portail 4 LLCER-LEA'!U8="","",'Portail 4 LLCER-LEA'!U8)</f>
        <v>écrit</v>
      </c>
      <c r="V14" s="33" t="str">
        <f>IF('Portail 4 LLCER-LEA'!V8="","",'Portail 4 LLCER-LEA'!V8)</f>
        <v>1h00</v>
      </c>
      <c r="W14" s="34">
        <f>IF('Portail 4 LLCER-LEA'!W8="","",'Portail 4 LLCER-LEA'!W8)</f>
        <v>1</v>
      </c>
      <c r="X14" s="35" t="str">
        <f>IF('Portail 4 LLCER-LEA'!X8="","",'Portail 4 LLCER-LEA'!X8)</f>
        <v>CT</v>
      </c>
      <c r="Y14" s="35" t="str">
        <f>IF('Portail 4 LLCER-LEA'!Y8="","",'Portail 4 LLCER-LEA'!Y8)</f>
        <v>écrit</v>
      </c>
      <c r="Z14" s="582" t="str">
        <f>IF('Portail 4 LLCER-LEA'!Z8="","",'Portail 4 LLCER-LEA'!Z8)</f>
        <v>1h00</v>
      </c>
      <c r="AA14" s="706" t="str">
        <f>IF('Portail 4 LLCER-LEA'!AA8="","",'Portail 4 LLCER-LEA'!AA8)</f>
        <v>DM temps libre 16/06-18/06; sujet déposé sue Célène 16/06 9h et envoi des copies par e-mail jusqu'au 18/06 23h</v>
      </c>
      <c r="AB14" s="702" t="str">
        <f>IF('Portail 4 LLCER-LEA'!AB8="","",'Portail 4 LLCER-LEA'!AB8)</f>
        <v>DM temps libre 16/06-18/06; sujet déposé sue Célène 16/06 9h et envoi des copies par e-mail jusqu'au 18/06 23h</v>
      </c>
      <c r="AC14" s="666">
        <f>IF('Portail 4 LLCER-LEA'!AC8="","",'Portail 4 LLCER-LEA'!AC8)</f>
        <v>192</v>
      </c>
      <c r="AD14" s="149">
        <f>IF('Portail 4 LLCER-LEA'!AD8="","",'Portail 4 LLCER-LEA'!AD8)</f>
        <v>1</v>
      </c>
      <c r="AE14" s="33" t="str">
        <f>IF('Portail 4 LLCER-LEA'!AE8="","",'Portail 4 LLCER-LEA'!AE8)</f>
        <v>CT</v>
      </c>
      <c r="AF14" s="33" t="str">
        <f>IF('Portail 4 LLCER-LEA'!AF8="","",'Portail 4 LLCER-LEA'!AF8)</f>
        <v>écrit</v>
      </c>
      <c r="AG14" s="33" t="str">
        <f>IF('Portail 4 LLCER-LEA'!AG8="","",'Portail 4 LLCER-LEA'!AG8)</f>
        <v>1h00</v>
      </c>
      <c r="AH14" s="37">
        <f>IF('Portail 4 LLCER-LEA'!AH8="","",'Portail 4 LLCER-LEA'!AH8)</f>
        <v>1</v>
      </c>
      <c r="AI14" s="35" t="str">
        <f>IF('Portail 4 LLCER-LEA'!AI8="","",'Portail 4 LLCER-LEA'!AI8)</f>
        <v>CT</v>
      </c>
      <c r="AJ14" s="35" t="str">
        <f>IF('Portail 4 LLCER-LEA'!AJ8="","",'Portail 4 LLCER-LEA'!AJ8)</f>
        <v>écrit</v>
      </c>
      <c r="AK14" s="35" t="str">
        <f>IF('Portail 4 LLCER-LEA'!AK8="","",'Portail 4 LLCER-LEA'!AK8)</f>
        <v>1h00</v>
      </c>
      <c r="AL14" s="28" t="str">
        <f>IF('Portail 4 LLCER-LEA'!AL8="","",'Portail 4 LLCER-LEA'!AL8)</f>
        <v/>
      </c>
    </row>
    <row r="15" spans="1:38" ht="85.5" customHeight="1">
      <c r="A15" s="20" t="str">
        <f>IF('Portail 4 LLCER-LEA'!A9="","",'Portail 4 LLCER-LEA'!A9)</f>
        <v/>
      </c>
      <c r="B15" s="94" t="str">
        <f>IF('Portail 4 LLCER-LEA'!B9="","",'Portail 4 LLCER-LEA'!B9)</f>
        <v>LLA1B1B</v>
      </c>
      <c r="C15" s="95" t="str">
        <f>IF('Portail 4 LLCER-LEA'!C9="","",'Portail 4 LLCER-LEA'!C9)</f>
        <v>Grammaire anglaise S1</v>
      </c>
      <c r="D15" s="24" t="str">
        <f>IF('Portail 4 LLCER-LEA'!D9="","",'Portail 4 LLCER-LEA'!D9)</f>
        <v>LOL1B2A
LOL1J1A</v>
      </c>
      <c r="E15" s="24" t="str">
        <f>IF('Portail 4 LLCER-LEA'!E9="","",'Portail 4 LLCER-LEA'!E9)</f>
        <v>TRONC COMMUN</v>
      </c>
      <c r="F15" s="25" t="str">
        <f>IF('Portail 4 LLCER-LEA'!F9="","",'Portail 4 LLCER-LEA'!F9)</f>
        <v>Portails 1 (SDL-LLCER), 2 (SDL-LEA), 4 (LANGUES) et 5 (LETTRES-LLCER)</v>
      </c>
      <c r="G15" s="63" t="str">
        <f>IF('Portail 4 LLCER-LEA'!G9="","",'Portail 4 LLCER-LEA'!G9)</f>
        <v>LLCER</v>
      </c>
      <c r="H15" s="26"/>
      <c r="I15" s="28">
        <v>2</v>
      </c>
      <c r="J15" s="28">
        <v>2</v>
      </c>
      <c r="K15" s="28" t="str">
        <f>IF('Portail 4 LLCER-LEA'!K9="","",'Portail 4 LLCER-LEA'!K9)</f>
        <v>SCHMITT Pierre</v>
      </c>
      <c r="L15" s="28">
        <f>IF('Portail 4 LLCER-LEA'!L9="","",'Portail 4 LLCER-LEA'!L9)</f>
        <v>11</v>
      </c>
      <c r="M15" s="28" t="str">
        <f>IF('Portail 4 LLCER-LEA'!M9="","",'Portail 4 LLCER-LEA'!M9)</f>
        <v/>
      </c>
      <c r="N15" s="28">
        <f>IF('Portail 4 LLCER-LEA'!N9="","",'Portail 4 LLCER-LEA'!N9)</f>
        <v>6</v>
      </c>
      <c r="O15" s="30">
        <f>IF('Portail 4 LLCER-LEA'!O9="","",'Portail 4 LLCER-LEA'!O9)</f>
        <v>12</v>
      </c>
      <c r="P15" s="31" t="str">
        <f>IF('Portail 4 LLCER-LEA'!P9="","",'Portail 4 LLCER-LEA'!P9)</f>
        <v/>
      </c>
      <c r="Q15" s="429"/>
      <c r="R15" s="430"/>
      <c r="S15" s="149">
        <f>IF('Portail 4 LLCER-LEA'!S9="","",'Portail 4 LLCER-LEA'!S9)</f>
        <v>1</v>
      </c>
      <c r="T15" s="33" t="str">
        <f>IF('Portail 4 LLCER-LEA'!T9="","",'Portail 4 LLCER-LEA'!T9)</f>
        <v>CC</v>
      </c>
      <c r="U15" s="33" t="str">
        <f>IF('Portail 4 LLCER-LEA'!U9="","",'Portail 4 LLCER-LEA'!U9)</f>
        <v>écrit</v>
      </c>
      <c r="V15" s="33" t="str">
        <f>IF('Portail 4 LLCER-LEA'!V9="","",'Portail 4 LLCER-LEA'!V9)</f>
        <v>1h00</v>
      </c>
      <c r="W15" s="34">
        <f>IF('Portail 4 LLCER-LEA'!W9="","",'Portail 4 LLCER-LEA'!W9)</f>
        <v>1</v>
      </c>
      <c r="X15" s="35" t="str">
        <f>IF('Portail 4 LLCER-LEA'!X9="","",'Portail 4 LLCER-LEA'!X9)</f>
        <v>CT</v>
      </c>
      <c r="Y15" s="35" t="str">
        <f>IF('Portail 4 LLCER-LEA'!Y9="","",'Portail 4 LLCER-LEA'!Y9)</f>
        <v>écrit</v>
      </c>
      <c r="Z15" s="582" t="str">
        <f>IF('Portail 4 LLCER-LEA'!Z9="","",'Portail 4 LLCER-LEA'!Z9)</f>
        <v>1h00</v>
      </c>
      <c r="AA15" s="706" t="str">
        <f>IF('Portail 4 LLCER-LEA'!AA9="","",'Portail 4 LLCER-LEA'!AA9)</f>
        <v>DM Temps limité 16/06 10h30-12h; Sujet déposé sur célène 10h30 ET envoyé par mail. Remise des copies 12h00 par mail à emiliejanton@yahoo.fr</v>
      </c>
      <c r="AB15" s="702" t="str">
        <f>IF('Portail 4 LLCER-LEA'!AB9="","",'Portail 4 LLCER-LEA'!AB9)</f>
        <v>DM Temps limité 16/06 10h30-12h; Sujet déposé sur célène 10h30 ET envoyé par mail. Remise des copies 12h00 par mail à emiliejanton@yahoo.fr</v>
      </c>
      <c r="AC15" s="666">
        <f>IF('Portail 4 LLCER-LEA'!AC9="","",'Portail 4 LLCER-LEA'!AC9)</f>
        <v>283</v>
      </c>
      <c r="AD15" s="149">
        <f>IF('Portail 4 LLCER-LEA'!AD9="","",'Portail 4 LLCER-LEA'!AD9)</f>
        <v>1</v>
      </c>
      <c r="AE15" s="33" t="str">
        <f>IF('Portail 4 LLCER-LEA'!AE9="","",'Portail 4 LLCER-LEA'!AE9)</f>
        <v>CT</v>
      </c>
      <c r="AF15" s="33" t="str">
        <f>IF('Portail 4 LLCER-LEA'!AF9="","",'Portail 4 LLCER-LEA'!AF9)</f>
        <v>écrit</v>
      </c>
      <c r="AG15" s="33" t="str">
        <f>IF('Portail 4 LLCER-LEA'!AG9="","",'Portail 4 LLCER-LEA'!AG9)</f>
        <v>1h00</v>
      </c>
      <c r="AH15" s="37">
        <f>IF('Portail 4 LLCER-LEA'!AH9="","",'Portail 4 LLCER-LEA'!AH9)</f>
        <v>1</v>
      </c>
      <c r="AI15" s="35" t="str">
        <f>IF('Portail 4 LLCER-LEA'!AI9="","",'Portail 4 LLCER-LEA'!AI9)</f>
        <v>CT</v>
      </c>
      <c r="AJ15" s="35" t="str">
        <f>IF('Portail 4 LLCER-LEA'!AJ9="","",'Portail 4 LLCER-LEA'!AJ9)</f>
        <v>écrit</v>
      </c>
      <c r="AK15" s="35" t="str">
        <f>IF('Portail 4 LLCER-LEA'!AK9="","",'Portail 4 LLCER-LEA'!AK9)</f>
        <v>1h00</v>
      </c>
      <c r="AL15" s="28" t="str">
        <f>IF('Portail 4 LLCER-LEA'!AL9="","",'Portail 4 LLCER-LEA'!AL9)</f>
        <v/>
      </c>
    </row>
    <row r="16" spans="1:38" ht="83.25" customHeight="1">
      <c r="A16" s="20" t="str">
        <f>IF('Portail 4 LLCER-LEA'!A10="","",'Portail 4 LLCER-LEA'!A10)</f>
        <v/>
      </c>
      <c r="B16" s="20" t="str">
        <f>IF('Portail 4 LLCER-LEA'!B10="","",'Portail 4 LLCER-LEA'!B10)</f>
        <v>LLA1B1C</v>
      </c>
      <c r="C16" s="95" t="str">
        <f>IF('Portail 4 LLCER-LEA'!C10="","",'Portail 4 LLCER-LEA'!C10)</f>
        <v>Phonétique - expression et compréhension orales Anglais S1 (Libellé court = Phonétique Anglais S1)</v>
      </c>
      <c r="D16" s="24" t="str">
        <f>IF('Portail 4 LLCER-LEA'!D10="","",'Portail 4 LLCER-LEA'!D10)</f>
        <v>LOL1J2B
LOL1B11
ou/et
LOL1B1E
LOL1B1C
LOL1B1D</v>
      </c>
      <c r="E16" s="24" t="str">
        <f>IF('Portail 4 LLCER-LEA'!E10="","",'Portail 4 LLCER-LEA'!E10)</f>
        <v>TRONC COMMUN</v>
      </c>
      <c r="F16" s="25" t="str">
        <f>IF('Portail 4 LLCER-LEA'!F10="","",'Portail 4 LLCER-LEA'!F10)</f>
        <v>Portails 1 (SDL-LLCER), 2 (SDL-LEA), 4 (LANGUES) et 5 (LETTRES-LLCER)</v>
      </c>
      <c r="G16" s="63" t="str">
        <f>IF('Portail 4 LLCER-LEA'!G10="","",'Portail 4 LLCER-LEA'!G10)</f>
        <v>LLCER</v>
      </c>
      <c r="H16" s="26"/>
      <c r="I16" s="28">
        <v>2</v>
      </c>
      <c r="J16" s="28">
        <v>2</v>
      </c>
      <c r="K16" s="63" t="str">
        <f>IF('Portail 4 LLCER-LEA'!K10="","",'Portail 4 LLCER-LEA'!K10)</f>
        <v>SERPOLLET Noëlle</v>
      </c>
      <c r="L16" s="28">
        <f>IF('Portail 4 LLCER-LEA'!L10="","",'Portail 4 LLCER-LEA'!L10)</f>
        <v>11</v>
      </c>
      <c r="M16" s="28" t="str">
        <f>IF('Portail 4 LLCER-LEA'!M10="","",'Portail 4 LLCER-LEA'!M10)</f>
        <v/>
      </c>
      <c r="N16" s="28">
        <f>IF('Portail 4 LLCER-LEA'!N10="","",'Portail 4 LLCER-LEA'!N10)</f>
        <v>6</v>
      </c>
      <c r="O16" s="30" t="str">
        <f>IF('Portail 4 LLCER-LEA'!O10="","",'Portail 4 LLCER-LEA'!O10)</f>
        <v/>
      </c>
      <c r="P16" s="31">
        <f>IF('Portail 4 LLCER-LEA'!P10="","",'Portail 4 LLCER-LEA'!P10)</f>
        <v>12</v>
      </c>
      <c r="Q16" s="429"/>
      <c r="R16" s="430"/>
      <c r="S16" s="149" t="str">
        <f>IF('Portail 4 LLCER-LEA'!S10="","",'Portail 4 LLCER-LEA'!S10)</f>
        <v>40% Ecrit
40% Oral
20% participation</v>
      </c>
      <c r="T16" s="96" t="str">
        <f>IF('Portail 4 LLCER-LEA'!T10="","",'Portail 4 LLCER-LEA'!T10)</f>
        <v>CC</v>
      </c>
      <c r="U16" s="96" t="str">
        <f>IF('Portail 4 LLCER-LEA'!U10="","",'Portail 4 LLCER-LEA'!U10)</f>
        <v>écrit et oral</v>
      </c>
      <c r="V16" s="96" t="str">
        <f>IF('Portail 4 LLCER-LEA'!V10="","",'Portail 4 LLCER-LEA'!V10)</f>
        <v>1h00 écrit et 15 min. oral</v>
      </c>
      <c r="W16" s="34">
        <f>IF('Portail 4 LLCER-LEA'!W10="","",'Portail 4 LLCER-LEA'!W10)</f>
        <v>1</v>
      </c>
      <c r="X16" s="97" t="str">
        <f>IF('Portail 4 LLCER-LEA'!X10="","",'Portail 4 LLCER-LEA'!X10)</f>
        <v>CT</v>
      </c>
      <c r="Y16" s="97" t="str">
        <f>IF('Portail 4 LLCER-LEA'!Y10="","",'Portail 4 LLCER-LEA'!Y10)</f>
        <v>oral</v>
      </c>
      <c r="Z16" s="589" t="str">
        <f>IF('Portail 4 LLCER-LEA'!Z10="","",'Portail 4 LLCER-LEA'!Z10)</f>
        <v>15 min.</v>
      </c>
      <c r="AA16" s="707" t="str">
        <f>IF('Portail 4 LLCER-LEA'!AA10="","",'Portail 4 LLCER-LEA'!AA10)</f>
        <v>DM temps libre 15/06-18/06; envoi du sujet et remise des copies par mail</v>
      </c>
      <c r="AB16" s="700" t="str">
        <f>IF('Portail 4 LLCER-LEA'!AB10="","",'Portail 4 LLCER-LEA'!AB10)</f>
        <v>DM temps libre 15/06-18/06; envoi du sujet et remise des copies par mail</v>
      </c>
      <c r="AC16" s="666">
        <f>IF('Portail 4 LLCER-LEA'!AC10="","",'Portail 4 LLCER-LEA'!AC10)</f>
        <v>166</v>
      </c>
      <c r="AD16" s="379">
        <f>IF('Portail 4 LLCER-LEA'!AD10="","",'Portail 4 LLCER-LEA'!AD10)</f>
        <v>1</v>
      </c>
      <c r="AE16" s="96" t="str">
        <f>IF('Portail 4 LLCER-LEA'!AE10="","",'Portail 4 LLCER-LEA'!AE10)</f>
        <v>CT</v>
      </c>
      <c r="AF16" s="96" t="str">
        <f>IF('Portail 4 LLCER-LEA'!AF10="","",'Portail 4 LLCER-LEA'!AF10)</f>
        <v>oral</v>
      </c>
      <c r="AG16" s="96" t="str">
        <f>IF('Portail 4 LLCER-LEA'!AG10="","",'Portail 4 LLCER-LEA'!AG10)</f>
        <v>15 min.</v>
      </c>
      <c r="AH16" s="99">
        <f>IF('Portail 4 LLCER-LEA'!AH10="","",'Portail 4 LLCER-LEA'!AH10)</f>
        <v>1</v>
      </c>
      <c r="AI16" s="97" t="str">
        <f>IF('Portail 4 LLCER-LEA'!AI10="","",'Portail 4 LLCER-LEA'!AI10)</f>
        <v>CT</v>
      </c>
      <c r="AJ16" s="97" t="str">
        <f>IF('Portail 4 LLCER-LEA'!AJ10="","",'Portail 4 LLCER-LEA'!AJ10)</f>
        <v>oral</v>
      </c>
      <c r="AK16" s="97" t="str">
        <f>IF('Portail 4 LLCER-LEA'!AK10="","",'Portail 4 LLCER-LEA'!AK10)</f>
        <v>15 min.</v>
      </c>
      <c r="AL16" s="28" t="str">
        <f>IF('Portail 4 LLCER-LEA'!AL10="","",'Portail 4 LLCER-LEA'!AL10)</f>
        <v/>
      </c>
    </row>
    <row r="17" spans="1:38" s="93" customFormat="1" ht="19.5" customHeight="1">
      <c r="A17" s="83"/>
      <c r="B17" s="83"/>
      <c r="C17" s="84" t="s">
        <v>43</v>
      </c>
      <c r="D17" s="85"/>
      <c r="E17" s="85"/>
      <c r="F17" s="85"/>
      <c r="G17" s="85"/>
      <c r="H17" s="86"/>
      <c r="I17" s="87"/>
      <c r="J17" s="86"/>
      <c r="K17" s="87"/>
      <c r="L17" s="86"/>
      <c r="M17" s="87"/>
      <c r="N17" s="86"/>
      <c r="O17" s="88"/>
      <c r="P17" s="373"/>
      <c r="Q17" s="437"/>
      <c r="R17" s="438"/>
      <c r="S17" s="378"/>
      <c r="T17" s="88"/>
      <c r="U17" s="88"/>
      <c r="V17" s="88"/>
      <c r="W17" s="89"/>
      <c r="X17" s="90"/>
      <c r="Y17" s="90"/>
      <c r="Z17" s="585"/>
      <c r="AA17" s="437"/>
      <c r="AB17" s="438"/>
      <c r="AC17" s="438"/>
      <c r="AD17" s="89"/>
      <c r="AE17" s="90"/>
      <c r="AF17" s="90"/>
      <c r="AG17" s="90"/>
      <c r="AH17" s="91"/>
      <c r="AI17" s="90"/>
      <c r="AJ17" s="90"/>
      <c r="AK17" s="90"/>
      <c r="AL17" s="92"/>
    </row>
    <row r="18" spans="1:38" ht="69.75" customHeight="1">
      <c r="A18" s="20" t="str">
        <f>IF('Portail 4 LLCER-LEA'!A12="","",'Portail 4 LLCER-LEA'!A12)</f>
        <v/>
      </c>
      <c r="B18" s="94" t="str">
        <f>IF('Portail 4 LLCER-LEA'!B12="","",'Portail 4 LLCER-LEA'!B12)</f>
        <v>LLA1B20</v>
      </c>
      <c r="C18" s="95" t="str">
        <f>IF('Portail 4 LLCER-LEA'!C12="","",'Portail 4 LLCER-LEA'!C12)</f>
        <v>Méthodologie de la civilisation britannique et américaine (Libellé court = Méthodo civi GB et US)</v>
      </c>
      <c r="D18" s="24" t="str">
        <f>IF('Portail 4 LLCER-LEA'!D12="","",'Portail 4 LLCER-LEA'!D12)</f>
        <v>LOL1B3B
LOL1J5A</v>
      </c>
      <c r="E18" s="24" t="str">
        <f>IF('Portail 4 LLCER-LEA'!E12="","",'Portail 4 LLCER-LEA'!E12)</f>
        <v>TRONC COMMUN</v>
      </c>
      <c r="F18" s="25" t="str">
        <f>IF('Portail 4 LLCER-LEA'!F12="","",'Portail 4 LLCER-LEA'!F12)</f>
        <v>Portails 1 (SDL-LLCER), 4 (LANGUES) et 5 (LETTRES-LLCER)</v>
      </c>
      <c r="G18" s="63" t="str">
        <f>IF('Portail 4 LLCER-LEA'!G12="","",'Portail 4 LLCER-LEA'!G12)</f>
        <v>LLCER</v>
      </c>
      <c r="H18" s="26"/>
      <c r="I18" s="28">
        <v>3</v>
      </c>
      <c r="J18" s="28">
        <v>3</v>
      </c>
      <c r="K18" s="28" t="str">
        <f>IF('Portail 4 LLCER-LEA'!K12="","",'Portail 4 LLCER-LEA'!K12)</f>
        <v>LAINE Ariane</v>
      </c>
      <c r="L18" s="28">
        <f>IF('Portail 4 LLCER-LEA'!L12="","",'Portail 4 LLCER-LEA'!L12)</f>
        <v>11</v>
      </c>
      <c r="M18" s="28" t="str">
        <f>IF('Portail 4 LLCER-LEA'!M12="","",'Portail 4 LLCER-LEA'!M12)</f>
        <v/>
      </c>
      <c r="N18" s="28" t="str">
        <f>IF('Portail 4 LLCER-LEA'!N12="","",'Portail 4 LLCER-LEA'!N12)</f>
        <v/>
      </c>
      <c r="O18" s="30">
        <f>IF('Portail 4 LLCER-LEA'!O12="","",'Portail 4 LLCER-LEA'!O12)</f>
        <v>18</v>
      </c>
      <c r="P18" s="31" t="str">
        <f>IF('Portail 4 LLCER-LEA'!P12="","",'Portail 4 LLCER-LEA'!P12)</f>
        <v/>
      </c>
      <c r="Q18" s="429"/>
      <c r="R18" s="430"/>
      <c r="S18" s="149">
        <f>IF('Portail 4 LLCER-LEA'!S12="","",'Portail 4 LLCER-LEA'!S12)</f>
        <v>1</v>
      </c>
      <c r="T18" s="33" t="str">
        <f>IF('Portail 4 LLCER-LEA'!T12="","",'Portail 4 LLCER-LEA'!T12)</f>
        <v>CC</v>
      </c>
      <c r="U18" s="33" t="str">
        <f>IF('Portail 4 LLCER-LEA'!U12="","",'Portail 4 LLCER-LEA'!U12)</f>
        <v>écrit</v>
      </c>
      <c r="V18" s="33" t="str">
        <f>IF('Portail 4 LLCER-LEA'!V12="","",'Portail 4 LLCER-LEA'!V12)</f>
        <v>1h30</v>
      </c>
      <c r="W18" s="34">
        <f>IF('Portail 4 LLCER-LEA'!W12="","",'Portail 4 LLCER-LEA'!W12)</f>
        <v>1</v>
      </c>
      <c r="X18" s="35" t="str">
        <f>IF('Portail 4 LLCER-LEA'!X12="","",'Portail 4 LLCER-LEA'!X12)</f>
        <v>CT</v>
      </c>
      <c r="Y18" s="35" t="str">
        <f>IF('Portail 4 LLCER-LEA'!Y12="","",'Portail 4 LLCER-LEA'!Y12)</f>
        <v>écrit</v>
      </c>
      <c r="Z18" s="582" t="str">
        <f>IF('Portail 4 LLCER-LEA'!Z12="","",'Portail 4 LLCER-LEA'!Z12)</f>
        <v>1h30</v>
      </c>
      <c r="AA18" s="706" t="str">
        <f>IF('Portail 4 LLCER-LEA'!AA12="","",'Portail 4 LLCER-LEA'!AA12)</f>
        <v>DM temps libre 16/06-19/06; dépôt du sujet sur célène 16/06 8h et remise des DM-PDF jusq'au 19/06</v>
      </c>
      <c r="AB18" s="702" t="str">
        <f>IF('Portail 4 LLCER-LEA'!AB12="","",'Portail 4 LLCER-LEA'!AB12)</f>
        <v>DM temps libre 16/06-19/06; dépôt du sujet sur célène 16/06 8h et remise des DM-PDF jusq'au 19/06</v>
      </c>
      <c r="AC18" s="666">
        <f>IF('Portail 4 LLCER-LEA'!AC12="","",'Portail 4 LLCER-LEA'!AC12)</f>
        <v>227</v>
      </c>
      <c r="AD18" s="149">
        <f>IF('Portail 4 LLCER-LEA'!AD12="","",'Portail 4 LLCER-LEA'!AD12)</f>
        <v>1</v>
      </c>
      <c r="AE18" s="33" t="str">
        <f>IF('Portail 4 LLCER-LEA'!AE12="","",'Portail 4 LLCER-LEA'!AE12)</f>
        <v>CT</v>
      </c>
      <c r="AF18" s="33" t="str">
        <f>IF('Portail 4 LLCER-LEA'!AF12="","",'Portail 4 LLCER-LEA'!AF12)</f>
        <v>écrit</v>
      </c>
      <c r="AG18" s="33" t="str">
        <f>IF('Portail 4 LLCER-LEA'!AG12="","",'Portail 4 LLCER-LEA'!AG12)</f>
        <v>1h30</v>
      </c>
      <c r="AH18" s="37">
        <f>IF('Portail 4 LLCER-LEA'!AH12="","",'Portail 4 LLCER-LEA'!AH12)</f>
        <v>1</v>
      </c>
      <c r="AI18" s="35" t="str">
        <f>IF('Portail 4 LLCER-LEA'!AI12="","",'Portail 4 LLCER-LEA'!AI12)</f>
        <v>CT</v>
      </c>
      <c r="AJ18" s="35" t="str">
        <f>IF('Portail 4 LLCER-LEA'!AJ12="","",'Portail 4 LLCER-LEA'!AJ12)</f>
        <v>écrit</v>
      </c>
      <c r="AK18" s="35" t="str">
        <f>IF('Portail 4 LLCER-LEA'!AK12="","",'Portail 4 LLCER-LEA'!AK12)</f>
        <v>1h30</v>
      </c>
      <c r="AL18" s="28" t="str">
        <f>IF('Portail 4 LLCER-LEA'!AL12="","",'Portail 4 LLCER-LEA'!AL12)</f>
        <v/>
      </c>
    </row>
    <row r="19" spans="1:38" ht="69.75" customHeight="1">
      <c r="A19" s="20" t="str">
        <f>IF('Portail 4 LLCER-LEA'!A19="","",'Portail 4 LLCER-LEA'!A19)</f>
        <v/>
      </c>
      <c r="B19" s="94" t="str">
        <f>IF('Portail 4 LLCER-LEA'!B19="","",'Portail 4 LLCER-LEA'!B19)</f>
        <v>LLA1B3A</v>
      </c>
      <c r="C19" s="95" t="str">
        <f>IF('Portail 4 LLCER-LEA'!C19="","",'Portail 4 LLCER-LEA'!C19)</f>
        <v>Le monde anglophone dans les médias (obligatoire pour Langue B : Allemand, Japonais et Chinois)</v>
      </c>
      <c r="D19" s="24" t="str">
        <f>IF('Portail 4 LLCER-LEA'!D19="","",'Portail 4 LLCER-LEA'!D19)</f>
        <v>LOL1BB2
LOL1CB2
LOL1JB2</v>
      </c>
      <c r="E19" s="24" t="str">
        <f>IF('Portail 4 LLCER-LEA'!E19="","",'Portail 4 LLCER-LEA'!E19)</f>
        <v>CHOIX TRONC COMMUN</v>
      </c>
      <c r="F19" s="25" t="str">
        <f>IF('Portail 4 LLCER-LEA'!F19="","",'Portail 4 LLCER-LEA'!F19)</f>
        <v>Portails 1 (SDL-LLCER) et 4 (LANGUES)</v>
      </c>
      <c r="G19" s="63" t="str">
        <f>IF('Portail 4 LLCER-LEA'!G19="","",'Portail 4 LLCER-LEA'!G19)</f>
        <v>LLCER</v>
      </c>
      <c r="H19" s="26"/>
      <c r="I19" s="28">
        <v>2</v>
      </c>
      <c r="J19" s="28">
        <v>2</v>
      </c>
      <c r="K19" s="28" t="str">
        <f>IF('Portail 4 LLCER-LEA'!K19="","",'Portail 4 LLCER-LEA'!K19)</f>
        <v>FRENEE Samantha</v>
      </c>
      <c r="L19" s="28">
        <f>IF('Portail 4 LLCER-LEA'!L19="","",'Portail 4 LLCER-LEA'!L19)</f>
        <v>11</v>
      </c>
      <c r="M19" s="28" t="str">
        <f>IF('Portail 4 LLCER-LEA'!M19="","",'Portail 4 LLCER-LEA'!M19)</f>
        <v/>
      </c>
      <c r="N19" s="28" t="str">
        <f>IF('Portail 4 LLCER-LEA'!N19="","",'Portail 4 LLCER-LEA'!N19)</f>
        <v/>
      </c>
      <c r="O19" s="30">
        <f>IF('Portail 4 LLCER-LEA'!O19="","",'Portail 4 LLCER-LEA'!O19)</f>
        <v>18</v>
      </c>
      <c r="P19" s="31" t="str">
        <f>IF('Portail 4 LLCER-LEA'!P19="","",'Portail 4 LLCER-LEA'!P19)</f>
        <v/>
      </c>
      <c r="Q19" s="429"/>
      <c r="R19" s="430"/>
      <c r="S19" s="149">
        <f>IF('Portail 4 LLCER-LEA'!S19="","",'Portail 4 LLCER-LEA'!S19)</f>
        <v>1</v>
      </c>
      <c r="T19" s="33" t="str">
        <f>IF('Portail 4 LLCER-LEA'!T19="","",'Portail 4 LLCER-LEA'!T19)</f>
        <v>CC</v>
      </c>
      <c r="U19" s="33" t="str">
        <f>IF('Portail 4 LLCER-LEA'!U19="","",'Portail 4 LLCER-LEA'!U19)</f>
        <v>écrit et oral</v>
      </c>
      <c r="V19" s="33" t="str">
        <f>IF('Portail 4 LLCER-LEA'!V19="","",'Portail 4 LLCER-LEA'!V19)</f>
        <v/>
      </c>
      <c r="W19" s="34">
        <f>IF('Portail 4 LLCER-LEA'!W19="","",'Portail 4 LLCER-LEA'!W19)</f>
        <v>1</v>
      </c>
      <c r="X19" s="35" t="str">
        <f>IF('Portail 4 LLCER-LEA'!X19="","",'Portail 4 LLCER-LEA'!X19)</f>
        <v>CT</v>
      </c>
      <c r="Y19" s="35" t="str">
        <f>IF('Portail 4 LLCER-LEA'!Y19="","",'Portail 4 LLCER-LEA'!Y19)</f>
        <v>écrit</v>
      </c>
      <c r="Z19" s="582" t="str">
        <f>IF('Portail 4 LLCER-LEA'!Z19="","",'Portail 4 LLCER-LEA'!Z19)</f>
        <v>1h30</v>
      </c>
      <c r="AA19" s="706" t="str">
        <f>IF('Portail 4 LLCER-LEA'!AA19="","",'Portail 4 LLCER-LEA'!AA19)</f>
        <v>DM temps libre 15/06-19/06; sujet déposé sur célène 15/06 et remise des copies par e-mail à samantha.frenee@univ-orleans.fr</v>
      </c>
      <c r="AB19" s="702" t="str">
        <f>IF('Portail 4 LLCER-LEA'!AB19="","",'Portail 4 LLCER-LEA'!AB19)</f>
        <v>DM temps libre 15/06-19/06; sujet déposé sur célène 15/06 et remise des copies par e-mail à samantha.frenee@univ-orleans.fr</v>
      </c>
      <c r="AC19" s="666">
        <f>IF('Portail 4 LLCER-LEA'!AC19="","",'Portail 4 LLCER-LEA'!AC19)</f>
        <v>163</v>
      </c>
      <c r="AD19" s="149">
        <f>IF('Portail 4 LLCER-LEA'!AD19="","",'Portail 4 LLCER-LEA'!AD19)</f>
        <v>1</v>
      </c>
      <c r="AE19" s="33" t="str">
        <f>IF('Portail 4 LLCER-LEA'!AE19="","",'Portail 4 LLCER-LEA'!AE19)</f>
        <v>CT</v>
      </c>
      <c r="AF19" s="33" t="str">
        <f>IF('Portail 4 LLCER-LEA'!AF19="","",'Portail 4 LLCER-LEA'!AF19)</f>
        <v>écrit</v>
      </c>
      <c r="AG19" s="33" t="str">
        <f>IF('Portail 4 LLCER-LEA'!AG19="","",'Portail 4 LLCER-LEA'!AG19)</f>
        <v>1h30</v>
      </c>
      <c r="AH19" s="37">
        <f>IF('Portail 4 LLCER-LEA'!AH19="","",'Portail 4 LLCER-LEA'!AH19)</f>
        <v>1</v>
      </c>
      <c r="AI19" s="35" t="str">
        <f>IF('Portail 4 LLCER-LEA'!AI19="","",'Portail 4 LLCER-LEA'!AI19)</f>
        <v>CT</v>
      </c>
      <c r="AJ19" s="35" t="str">
        <f>IF('Portail 4 LLCER-LEA'!AJ19="","",'Portail 4 LLCER-LEA'!AJ19)</f>
        <v>écrit</v>
      </c>
      <c r="AK19" s="35" t="str">
        <f>IF('Portail 4 LLCER-LEA'!AK19="","",'Portail 4 LLCER-LEA'!AK19)</f>
        <v>1h30</v>
      </c>
      <c r="AL19" s="28" t="str">
        <f>IF('Portail 4 LLCER-LEA'!AL19="","",'Portail 4 LLCER-LEA'!AL19)</f>
        <v/>
      </c>
    </row>
    <row r="20" spans="1:38" ht="81" customHeight="1">
      <c r="A20" s="20" t="str">
        <f>IF('Portail 4 LLCER-LEA'!A38="","",'Portail 4 LLCER-LEA'!A38)</f>
        <v/>
      </c>
      <c r="B20" s="94" t="str">
        <f>IF('Portail 4 LLCER-LEA'!B38="","",'Portail 4 LLCER-LEA'!B38)</f>
        <v>LLA1B4A1</v>
      </c>
      <c r="C20" s="95" t="str">
        <f>IF('Portail 4 LLCER-LEA'!C38="","",'Portail 4 LLCER-LEA'!C38)</f>
        <v>Texte, scène, écran Anglais S1</v>
      </c>
      <c r="D20" s="24" t="str">
        <f>IF('Portail 4 LLCER-LEA'!D38="","",'Portail 4 LLCER-LEA'!D38)</f>
        <v/>
      </c>
      <c r="E20" s="24" t="str">
        <f>IF('Portail 4 LLCER-LEA'!E38="","",'Portail 4 LLCER-LEA'!E38)</f>
        <v>CHOIX TRONC COMMUN</v>
      </c>
      <c r="F20" s="25" t="str">
        <f>IF('Portail 4 LLCER-LEA'!F38="","",'Portail 4 LLCER-LEA'!F38)</f>
        <v>Portails 1 (SDL-LLCER), 4 (LANGUES) et 5 (LETTRES-LLCER)</v>
      </c>
      <c r="G20" s="63" t="str">
        <f>IF('Portail 4 LLCER-LEA'!G38="","",'Portail 4 LLCER-LEA'!G38)</f>
        <v>LLCER</v>
      </c>
      <c r="H20" s="26"/>
      <c r="I20" s="28">
        <v>2</v>
      </c>
      <c r="J20" s="28">
        <v>2</v>
      </c>
      <c r="K20" s="28" t="str">
        <f>IF('Portail 4 LLCER-LEA'!K38="","",'Portail 4 LLCER-LEA'!K38)</f>
        <v>SCAILLET Agnès</v>
      </c>
      <c r="L20" s="28">
        <f>IF('Portail 4 LLCER-LEA'!L38="","",'Portail 4 LLCER-LEA'!L38)</f>
        <v>11</v>
      </c>
      <c r="M20" s="28" t="str">
        <f>IF('Portail 4 LLCER-LEA'!M38="","",'Portail 4 LLCER-LEA'!M38)</f>
        <v/>
      </c>
      <c r="N20" s="28" t="str">
        <f>IF('Portail 4 LLCER-LEA'!N38="","",'Portail 4 LLCER-LEA'!N38)</f>
        <v/>
      </c>
      <c r="O20" s="30">
        <f>IF('Portail 4 LLCER-LEA'!O38="","",'Portail 4 LLCER-LEA'!O38)</f>
        <v>18</v>
      </c>
      <c r="P20" s="31" t="str">
        <f>IF('Portail 4 LLCER-LEA'!P38="","",'Portail 4 LLCER-LEA'!P38)</f>
        <v/>
      </c>
      <c r="Q20" s="429" t="str">
        <f>IF('Portail 4 LLCER-LEA'!Q38="","",'Portail 4 LLCER-LEA'!Q38)</f>
        <v/>
      </c>
      <c r="R20" s="430">
        <f>IF('Portail 4 LLCER-LEA'!R38="","",'Portail 4 LLCER-LEA'!R38)</f>
        <v>0</v>
      </c>
      <c r="S20" s="149">
        <f>IF('Portail 4 LLCER-LEA'!S38="","",'Portail 4 LLCER-LEA'!S38)</f>
        <v>1</v>
      </c>
      <c r="T20" s="33" t="str">
        <f>IF('Portail 4 LLCER-LEA'!T38="","",'Portail 4 LLCER-LEA'!T38)</f>
        <v>CC</v>
      </c>
      <c r="U20" s="33" t="str">
        <f>IF('Portail 4 LLCER-LEA'!U38="","",'Portail 4 LLCER-LEA'!U38)</f>
        <v>écrit</v>
      </c>
      <c r="V20" s="33" t="str">
        <f>IF('Portail 4 LLCER-LEA'!V38="","",'Portail 4 LLCER-LEA'!V38)</f>
        <v>1h30</v>
      </c>
      <c r="W20" s="34">
        <f>IF('Portail 4 LLCER-LEA'!W38="","",'Portail 4 LLCER-LEA'!W38)</f>
        <v>1</v>
      </c>
      <c r="X20" s="35" t="str">
        <f>IF('Portail 4 LLCER-LEA'!X38="","",'Portail 4 LLCER-LEA'!X38)</f>
        <v>CT</v>
      </c>
      <c r="Y20" s="35" t="str">
        <f>IF('Portail 4 LLCER-LEA'!Y38="","",'Portail 4 LLCER-LEA'!Y38)</f>
        <v>écrit</v>
      </c>
      <c r="Z20" s="582" t="str">
        <f>IF('Portail 4 LLCER-LEA'!Z38="","",'Portail 4 LLCER-LEA'!Z38)</f>
        <v>1h30</v>
      </c>
      <c r="AA20" s="706" t="str">
        <f>IF('Portail 4 LLCER-LEA'!AA38="","",'Portail 4 LLCER-LEA'!AA38)</f>
        <v>DM temps limité 22/06 10h-14h. Envoi des sujets par mail et remise des copies par mail à agnes.scaillet@univ-orleans.fr OU agnes.scaillet@xanadoo.fr</v>
      </c>
      <c r="AB20" s="702" t="str">
        <f>IF('Portail 4 LLCER-LEA'!AB38="","",'Portail 4 LLCER-LEA'!AB38)</f>
        <v>DM temps limité 22/06 10h-14h. Envoi des sujets par mail et remise des copies par mail à agnes.scaillet@univ-orleans.fr OU agnes.scaillet@xanadoo.fr</v>
      </c>
      <c r="AC20" s="666">
        <f>IF('Portail 4 LLCER-LEA'!AC38="","",'Portail 4 LLCER-LEA'!AC38)</f>
        <v>149</v>
      </c>
      <c r="AD20" s="149">
        <f>IF('Portail 4 LLCER-LEA'!AD38="","",'Portail 4 LLCER-LEA'!AD38)</f>
        <v>1</v>
      </c>
      <c r="AE20" s="33" t="str">
        <f>IF('Portail 4 LLCER-LEA'!AE38="","",'Portail 4 LLCER-LEA'!AE38)</f>
        <v>CT</v>
      </c>
      <c r="AF20" s="33" t="str">
        <f>IF('Portail 4 LLCER-LEA'!AF38="","",'Portail 4 LLCER-LEA'!AF38)</f>
        <v>écrit</v>
      </c>
      <c r="AG20" s="33" t="str">
        <f>IF('Portail 4 LLCER-LEA'!AG38="","",'Portail 4 LLCER-LEA'!AG38)</f>
        <v>2h00</v>
      </c>
      <c r="AH20" s="37">
        <f>IF('Portail 4 LLCER-LEA'!AH38="","",'Portail 4 LLCER-LEA'!AH38)</f>
        <v>1</v>
      </c>
      <c r="AI20" s="35" t="str">
        <f>IF('Portail 4 LLCER-LEA'!AI38="","",'Portail 4 LLCER-LEA'!AI38)</f>
        <v>CT</v>
      </c>
      <c r="AJ20" s="35" t="str">
        <f>IF('Portail 4 LLCER-LEA'!AJ38="","",'Portail 4 LLCER-LEA'!AJ38)</f>
        <v>écrit</v>
      </c>
      <c r="AK20" s="35" t="str">
        <f>IF('Portail 4 LLCER-LEA'!AK38="","",'Portail 4 LLCER-LEA'!AK38)</f>
        <v>2h00</v>
      </c>
      <c r="AL20" s="28" t="str">
        <f>IF('Portail 4 LLCER-LEA'!AL38="","",'Portail 4 LLCER-LEA'!AL38)</f>
        <v/>
      </c>
    </row>
    <row r="21" spans="1:38">
      <c r="A21" s="101"/>
      <c r="B21" s="101"/>
      <c r="C21" s="102"/>
      <c r="D21" s="103"/>
      <c r="E21" s="104"/>
      <c r="F21" s="105"/>
      <c r="G21" s="104"/>
      <c r="H21" s="106"/>
      <c r="I21" s="107"/>
      <c r="J21" s="107"/>
      <c r="K21" s="107"/>
      <c r="L21" s="107"/>
      <c r="M21" s="107"/>
      <c r="N21" s="108"/>
      <c r="O21" s="109"/>
      <c r="P21" s="110"/>
      <c r="Q21" s="431"/>
      <c r="R21" s="432"/>
      <c r="S21" s="410"/>
      <c r="T21" s="111"/>
      <c r="U21" s="111"/>
      <c r="V21" s="111"/>
      <c r="W21" s="111"/>
      <c r="X21" s="111"/>
      <c r="Y21" s="111"/>
      <c r="Z21" s="101"/>
      <c r="AA21" s="652"/>
      <c r="AB21" s="111"/>
      <c r="AC21" s="653"/>
      <c r="AD21" s="410"/>
      <c r="AE21" s="111"/>
      <c r="AF21" s="103"/>
      <c r="AG21" s="111"/>
      <c r="AH21" s="111"/>
      <c r="AI21" s="111"/>
      <c r="AJ21" s="103"/>
      <c r="AK21" s="111"/>
      <c r="AL21" s="107"/>
    </row>
    <row r="22" spans="1:38" s="93" customFormat="1" ht="48.75" customHeight="1">
      <c r="A22" s="83" t="s">
        <v>44</v>
      </c>
      <c r="B22" s="83" t="s">
        <v>45</v>
      </c>
      <c r="C22" s="84" t="s">
        <v>46</v>
      </c>
      <c r="D22" s="85"/>
      <c r="E22" s="85" t="s">
        <v>47</v>
      </c>
      <c r="F22" s="85"/>
      <c r="G22" s="85"/>
      <c r="H22" s="86" t="s">
        <v>48</v>
      </c>
      <c r="I22" s="87">
        <v>2</v>
      </c>
      <c r="J22" s="87">
        <v>2</v>
      </c>
      <c r="K22" s="87"/>
      <c r="L22" s="86"/>
      <c r="M22" s="87"/>
      <c r="N22" s="86"/>
      <c r="O22" s="88"/>
      <c r="P22" s="373"/>
      <c r="Q22" s="437"/>
      <c r="R22" s="438"/>
      <c r="S22" s="378"/>
      <c r="T22" s="88"/>
      <c r="U22" s="88"/>
      <c r="V22" s="88"/>
      <c r="W22" s="89"/>
      <c r="X22" s="90"/>
      <c r="Y22" s="90"/>
      <c r="Z22" s="585"/>
      <c r="AA22" s="603"/>
      <c r="AB22" s="91"/>
      <c r="AC22" s="604"/>
      <c r="AD22" s="89"/>
      <c r="AE22" s="90"/>
      <c r="AF22" s="90"/>
      <c r="AG22" s="90"/>
      <c r="AH22" s="91"/>
      <c r="AI22" s="90"/>
      <c r="AJ22" s="90"/>
      <c r="AK22" s="90"/>
      <c r="AL22" s="92"/>
    </row>
    <row r="23" spans="1:38" ht="80.25" customHeight="1">
      <c r="A23" s="20"/>
      <c r="B23" s="94" t="s">
        <v>49</v>
      </c>
      <c r="C23" s="95" t="s">
        <v>50</v>
      </c>
      <c r="D23" s="24" t="s">
        <v>51</v>
      </c>
      <c r="E23" s="24" t="str">
        <f>IF('Portail 4 LLCER-LEA'!E26="","",'Portail 4 LLCER-LEA'!E26)</f>
        <v>CHOIX TRONC COMMUN</v>
      </c>
      <c r="F23" s="25" t="s">
        <v>52</v>
      </c>
      <c r="G23" s="63" t="s">
        <v>53</v>
      </c>
      <c r="H23" s="26"/>
      <c r="I23" s="28">
        <v>2</v>
      </c>
      <c r="J23" s="28">
        <v>2</v>
      </c>
      <c r="K23" s="28" t="s">
        <v>54</v>
      </c>
      <c r="L23" s="28">
        <v>12</v>
      </c>
      <c r="M23" s="28"/>
      <c r="N23" s="28"/>
      <c r="O23" s="30">
        <v>18</v>
      </c>
      <c r="P23" s="31"/>
      <c r="Q23" s="429"/>
      <c r="R23" s="430"/>
      <c r="S23" s="149">
        <v>1</v>
      </c>
      <c r="T23" s="33" t="s">
        <v>55</v>
      </c>
      <c r="U23" s="33" t="s">
        <v>56</v>
      </c>
      <c r="V23" s="33" t="s">
        <v>57</v>
      </c>
      <c r="W23" s="34">
        <v>1</v>
      </c>
      <c r="X23" s="35" t="s">
        <v>58</v>
      </c>
      <c r="Y23" s="35" t="s">
        <v>59</v>
      </c>
      <c r="Z23" s="582" t="s">
        <v>60</v>
      </c>
      <c r="AA23" s="441" t="s">
        <v>61</v>
      </c>
      <c r="AB23" s="581" t="str">
        <f>+AA23</f>
        <v>oral 15 min par skype sur un sujet traité en cours.mercredi 27 juin de 10h00 à 18h00. Contacter enseignant au préalable par téléphone</v>
      </c>
      <c r="AC23" s="442">
        <v>3</v>
      </c>
      <c r="AD23" s="149">
        <v>1</v>
      </c>
      <c r="AE23" s="33" t="s">
        <v>58</v>
      </c>
      <c r="AF23" s="33" t="s">
        <v>62</v>
      </c>
      <c r="AG23" s="33" t="s">
        <v>63</v>
      </c>
      <c r="AH23" s="37">
        <v>1</v>
      </c>
      <c r="AI23" s="35" t="s">
        <v>58</v>
      </c>
      <c r="AJ23" s="35" t="s">
        <v>62</v>
      </c>
      <c r="AK23" s="35" t="s">
        <v>63</v>
      </c>
      <c r="AL23" s="28"/>
    </row>
    <row r="24" spans="1:38" ht="69.75" customHeight="1">
      <c r="A24" s="20"/>
      <c r="B24" s="94" t="s">
        <v>64</v>
      </c>
      <c r="C24" s="95" t="s">
        <v>65</v>
      </c>
      <c r="D24" s="24"/>
      <c r="E24" s="24" t="s">
        <v>66</v>
      </c>
      <c r="F24" s="25" t="s">
        <v>67</v>
      </c>
      <c r="G24" s="63" t="s">
        <v>68</v>
      </c>
      <c r="H24" s="26"/>
      <c r="I24" s="28">
        <v>2</v>
      </c>
      <c r="J24" s="28">
        <v>2</v>
      </c>
      <c r="K24" s="28" t="s">
        <v>69</v>
      </c>
      <c r="L24" s="28">
        <v>11</v>
      </c>
      <c r="M24" s="28"/>
      <c r="N24" s="28"/>
      <c r="O24" s="30"/>
      <c r="P24" s="31"/>
      <c r="Q24" s="429"/>
      <c r="R24" s="430"/>
      <c r="S24" s="149">
        <v>1</v>
      </c>
      <c r="T24" s="33" t="s">
        <v>55</v>
      </c>
      <c r="U24" s="33" t="s">
        <v>62</v>
      </c>
      <c r="V24" s="33"/>
      <c r="W24" s="34">
        <v>1</v>
      </c>
      <c r="X24" s="35" t="s">
        <v>58</v>
      </c>
      <c r="Y24" s="35" t="s">
        <v>62</v>
      </c>
      <c r="Z24" s="582"/>
      <c r="AA24" s="441" t="s">
        <v>70</v>
      </c>
      <c r="AB24" s="581" t="str">
        <f t="shared" ref="AB24:AB25" si="0">+AA24</f>
        <v>DM temps limité 16/06; Dépôt du sujet sur célène 08h et remise des DM-PDF jusqu'à 23h59 sur célène</v>
      </c>
      <c r="AC24" s="442">
        <v>43</v>
      </c>
      <c r="AD24" s="149">
        <v>1</v>
      </c>
      <c r="AE24" s="33" t="s">
        <v>58</v>
      </c>
      <c r="AF24" s="33" t="s">
        <v>62</v>
      </c>
      <c r="AG24" s="33"/>
      <c r="AH24" s="37">
        <v>1</v>
      </c>
      <c r="AI24" s="35" t="s">
        <v>58</v>
      </c>
      <c r="AJ24" s="35" t="s">
        <v>62</v>
      </c>
      <c r="AK24" s="35"/>
      <c r="AL24" s="28"/>
    </row>
    <row r="25" spans="1:38" ht="65.25" customHeight="1">
      <c r="A25" s="20"/>
      <c r="B25" s="94" t="s">
        <v>71</v>
      </c>
      <c r="C25" s="95" t="s">
        <v>72</v>
      </c>
      <c r="D25" s="24" t="s">
        <v>73</v>
      </c>
      <c r="E25" s="24" t="s">
        <v>66</v>
      </c>
      <c r="F25" s="25" t="s">
        <v>74</v>
      </c>
      <c r="G25" s="63" t="s">
        <v>68</v>
      </c>
      <c r="H25" s="26"/>
      <c r="I25" s="28">
        <v>2</v>
      </c>
      <c r="J25" s="28">
        <v>2</v>
      </c>
      <c r="K25" s="28" t="s">
        <v>75</v>
      </c>
      <c r="L25" s="28" t="s">
        <v>76</v>
      </c>
      <c r="M25" s="28"/>
      <c r="N25" s="28"/>
      <c r="O25" s="30">
        <v>18</v>
      </c>
      <c r="P25" s="31"/>
      <c r="Q25" s="429"/>
      <c r="R25" s="430"/>
      <c r="S25" s="149">
        <v>1</v>
      </c>
      <c r="T25" s="33" t="s">
        <v>55</v>
      </c>
      <c r="U25" s="33"/>
      <c r="V25" s="33"/>
      <c r="W25" s="34">
        <v>1</v>
      </c>
      <c r="X25" s="35" t="s">
        <v>58</v>
      </c>
      <c r="Y25" s="35" t="s">
        <v>59</v>
      </c>
      <c r="Z25" s="582" t="s">
        <v>60</v>
      </c>
      <c r="AA25" s="441" t="s">
        <v>77</v>
      </c>
      <c r="AB25" s="581" t="str">
        <f t="shared" si="0"/>
        <v>Oral par Skype, WhatsApp ou appel téléphonique dans une date à convenir avec votre enseignant référent.</v>
      </c>
      <c r="AC25" s="442">
        <v>34</v>
      </c>
      <c r="AD25" s="149">
        <v>1</v>
      </c>
      <c r="AE25" s="33" t="s">
        <v>58</v>
      </c>
      <c r="AF25" s="33" t="s">
        <v>59</v>
      </c>
      <c r="AG25" s="33" t="s">
        <v>60</v>
      </c>
      <c r="AH25" s="37">
        <v>1</v>
      </c>
      <c r="AI25" s="35" t="s">
        <v>58</v>
      </c>
      <c r="AJ25" s="35" t="s">
        <v>59</v>
      </c>
      <c r="AK25" s="35" t="s">
        <v>60</v>
      </c>
      <c r="AL25" s="28"/>
    </row>
    <row r="26" spans="1:38">
      <c r="A26" s="63"/>
      <c r="B26" s="63"/>
      <c r="C26" s="118"/>
      <c r="D26" s="118"/>
      <c r="E26" s="118"/>
      <c r="F26" s="118"/>
      <c r="G26" s="118"/>
      <c r="H26" s="118"/>
      <c r="I26" s="118"/>
      <c r="J26" s="118"/>
      <c r="K26" s="118"/>
      <c r="L26" s="118"/>
      <c r="M26" s="118"/>
      <c r="N26" s="118"/>
      <c r="O26" s="118"/>
      <c r="P26" s="271"/>
      <c r="Q26" s="439"/>
      <c r="R26" s="440"/>
      <c r="AA26" s="605"/>
      <c r="AB26" s="63"/>
      <c r="AC26" s="606"/>
      <c r="AD26" s="404"/>
      <c r="AL26" s="118"/>
    </row>
    <row r="27" spans="1:38" ht="25.5">
      <c r="A27" s="77" t="s">
        <v>78</v>
      </c>
      <c r="B27" s="77" t="s">
        <v>79</v>
      </c>
      <c r="C27" s="78" t="s">
        <v>80</v>
      </c>
      <c r="D27" s="79"/>
      <c r="E27" s="80" t="s">
        <v>42</v>
      </c>
      <c r="F27" s="80"/>
      <c r="G27" s="80"/>
      <c r="H27" s="80"/>
      <c r="I27" s="80">
        <f>+I28+I33+I34+I35+I37+I$6</f>
        <v>30</v>
      </c>
      <c r="J27" s="80">
        <f>+J28+J33+J34+J35+J37+J$6</f>
        <v>30</v>
      </c>
      <c r="K27" s="79"/>
      <c r="L27" s="79"/>
      <c r="M27" s="79"/>
      <c r="N27" s="79"/>
      <c r="O27" s="79"/>
      <c r="P27" s="81"/>
      <c r="Q27" s="435"/>
      <c r="R27" s="436"/>
      <c r="S27" s="284"/>
      <c r="T27" s="82"/>
      <c r="U27" s="82"/>
      <c r="V27" s="82"/>
      <c r="W27" s="82"/>
      <c r="X27" s="82"/>
      <c r="Y27" s="82"/>
      <c r="Z27" s="82"/>
      <c r="AA27" s="613"/>
      <c r="AB27" s="283"/>
      <c r="AC27" s="614"/>
      <c r="AD27" s="414"/>
      <c r="AE27" s="284"/>
      <c r="AF27" s="82"/>
      <c r="AG27" s="82"/>
      <c r="AH27" s="82"/>
      <c r="AI27" s="82"/>
      <c r="AJ27" s="82"/>
      <c r="AK27" s="79"/>
      <c r="AL27" s="79"/>
    </row>
    <row r="28" spans="1:38" s="93" customFormat="1" ht="19.5" customHeight="1">
      <c r="A28" s="83" t="str">
        <f>IF('Portail 4 LLCER-LEA'!A45="","",'Portail 4 LLCER-LEA'!A45)</f>
        <v>LOLA1L15</v>
      </c>
      <c r="B28" s="83" t="str">
        <f>IF('Portail 4 LLCER-LEA'!B45="","",'Portail 4 LLCER-LEA'!B45)</f>
        <v>LLA1C10</v>
      </c>
      <c r="C28" s="84" t="str">
        <f>IF('Portail 4 LLCER-LEA'!C45="","",'Portail 4 LLCER-LEA'!C45)</f>
        <v>Pratique et structure de la langue S1 : Espagnol</v>
      </c>
      <c r="D28" s="85" t="str">
        <f>IF('Portail 4 LLCER-LEA'!D45="","",'Portail 4 LLCER-LEA'!D45)</f>
        <v>LOL1C10 ?</v>
      </c>
      <c r="E28" s="85" t="str">
        <f>IF('Portail 4 LLCER-LEA'!E45="","",'Portail 4 LLCER-LEA'!E45)</f>
        <v>BLOC/CHAPEAU</v>
      </c>
      <c r="F28" s="85" t="str">
        <f>IF('Portail 4 LLCER-LEA'!F45="","",'Portail 4 LLCER-LEA'!F45)</f>
        <v/>
      </c>
      <c r="G28" s="85" t="str">
        <f>IF('Portail 4 LLCER-LEA'!G45="","",'Portail 4 LLCER-LEA'!G45)</f>
        <v/>
      </c>
      <c r="H28" s="86" t="str">
        <f>IF('Portail 4 LLCER-LEA'!H45="","",'Portail 4 LLCER-LEA'!H45)</f>
        <v/>
      </c>
      <c r="I28" s="87">
        <f>IF('Portail 4 LLCER-LEA'!I45="","",'Portail 4 LLCER-LEA'!I45)</f>
        <v>6</v>
      </c>
      <c r="J28" s="86">
        <f>IF('Portail 4 LLCER-LEA'!J45="","",'Portail 4 LLCER-LEA'!J45)</f>
        <v>6</v>
      </c>
      <c r="K28" s="87" t="str">
        <f>IF('Portail 4 LLCER-LEA'!K45="","",'Portail 4 LLCER-LEA'!K45)</f>
        <v/>
      </c>
      <c r="L28" s="86" t="str">
        <f>IF('Portail 4 LLCER-LEA'!L45="","",'Portail 4 LLCER-LEA'!L45)</f>
        <v/>
      </c>
      <c r="M28" s="87" t="str">
        <f>IF('Portail 4 LLCER-LEA'!M45="","",'Portail 4 LLCER-LEA'!M45)</f>
        <v/>
      </c>
      <c r="N28" s="86" t="str">
        <f>IF('Portail 4 LLCER-LEA'!N45="","",'Portail 4 LLCER-LEA'!N45)</f>
        <v/>
      </c>
      <c r="O28" s="88" t="str">
        <f>IF('Portail 4 LLCER-LEA'!O45="","",'Portail 4 LLCER-LEA'!O45)</f>
        <v/>
      </c>
      <c r="P28" s="373" t="str">
        <f>IF('Portail 4 LLCER-LEA'!P45="","",'Portail 4 LLCER-LEA'!P45)</f>
        <v/>
      </c>
      <c r="Q28" s="437"/>
      <c r="R28" s="438"/>
      <c r="S28" s="378" t="str">
        <f>IF('Portail 4 LLCER-LEA'!S45="","",'Portail 4 LLCER-LEA'!S45)</f>
        <v/>
      </c>
      <c r="T28" s="88" t="str">
        <f>IF('Portail 4 LLCER-LEA'!T45="","",'Portail 4 LLCER-LEA'!T45)</f>
        <v/>
      </c>
      <c r="U28" s="88" t="str">
        <f>IF('Portail 4 LLCER-LEA'!U45="","",'Portail 4 LLCER-LEA'!U45)</f>
        <v/>
      </c>
      <c r="V28" s="88" t="str">
        <f>IF('Portail 4 LLCER-LEA'!V45="","",'Portail 4 LLCER-LEA'!V45)</f>
        <v/>
      </c>
      <c r="W28" s="89" t="str">
        <f>IF('Portail 4 LLCER-LEA'!W45="","",'Portail 4 LLCER-LEA'!W45)</f>
        <v/>
      </c>
      <c r="X28" s="90" t="str">
        <f>IF('Portail 4 LLCER-LEA'!X45="","",'Portail 4 LLCER-LEA'!X45)</f>
        <v/>
      </c>
      <c r="Y28" s="90" t="str">
        <f>IF('Portail 4 LLCER-LEA'!Y45="","",'Portail 4 LLCER-LEA'!Y45)</f>
        <v/>
      </c>
      <c r="Z28" s="585" t="str">
        <f>IF('Portail 4 LLCER-LEA'!Z45="","",'Portail 4 LLCER-LEA'!Z45)</f>
        <v/>
      </c>
      <c r="AA28" s="603" t="str">
        <f>IF('Portail 4 LLCER-LEA'!AA45="","",'Portail 4 LLCER-LEA'!AA45)</f>
        <v/>
      </c>
      <c r="AB28" s="91" t="str">
        <f>IF('Portail 4 LLCER-LEA'!AB45="","",'Portail 4 LLCER-LEA'!AB45)</f>
        <v/>
      </c>
      <c r="AC28" s="604"/>
      <c r="AD28" s="89" t="str">
        <f>IF('Portail 4 LLCER-LEA'!AD45="","",'Portail 4 LLCER-LEA'!AD45)</f>
        <v/>
      </c>
      <c r="AE28" s="552" t="str">
        <f>IF('Portail 4 LLCER-LEA'!AE45="","",'Portail 4 LLCER-LEA'!AE45)</f>
        <v/>
      </c>
      <c r="AF28" s="90" t="str">
        <f>IF('Portail 4 LLCER-LEA'!AF45="","",'Portail 4 LLCER-LEA'!AF45)</f>
        <v/>
      </c>
      <c r="AG28" s="90" t="str">
        <f>IF('Portail 4 LLCER-LEA'!AG45="","",'Portail 4 LLCER-LEA'!AG45)</f>
        <v/>
      </c>
      <c r="AH28" s="91" t="str">
        <f>IF('Portail 4 LLCER-LEA'!AH45="","",'Portail 4 LLCER-LEA'!AH45)</f>
        <v/>
      </c>
      <c r="AI28" s="90" t="str">
        <f>IF('Portail 4 LLCER-LEA'!AI45="","",'Portail 4 LLCER-LEA'!AI45)</f>
        <v/>
      </c>
      <c r="AJ28" s="90" t="str">
        <f>IF('Portail 4 LLCER-LEA'!AJ45="","",'Portail 4 LLCER-LEA'!AJ45)</f>
        <v/>
      </c>
      <c r="AK28" s="90" t="str">
        <f>IF('Portail 4 LLCER-LEA'!AK45="","",'Portail 4 LLCER-LEA'!AK45)</f>
        <v/>
      </c>
      <c r="AL28" s="92" t="str">
        <f>IF('Portail 4 LLCER-LEA'!AL45="","",'Portail 4 LLCER-LEA'!AL45)</f>
        <v/>
      </c>
    </row>
    <row r="29" spans="1:38" ht="153.75" customHeight="1">
      <c r="A29" s="20" t="str">
        <f>IF('Portail 4 LLCER-LEA'!A47="","",'Portail 4 LLCER-LEA'!A47)</f>
        <v/>
      </c>
      <c r="B29" s="94" t="str">
        <f>IF('Portail 4 LLCER-LEA'!B47="","",'Portail 4 LLCER-LEA'!B47)</f>
        <v>LLA1C1B</v>
      </c>
      <c r="C29" s="95" t="str">
        <f>IF('Portail 4 LLCER-LEA'!C47="","",'Portail 4 LLCER-LEA'!C47)</f>
        <v>Grammaire espagnole S1</v>
      </c>
      <c r="D29" s="24" t="str">
        <f>IF('Portail 4 LLCER-LEA'!D47="","",'Portail 4 LLCER-LEA'!D47)</f>
        <v>LOL1C2D
LOL1J3B1</v>
      </c>
      <c r="E29" s="24" t="str">
        <f>IF('Portail 4 LLCER-LEA'!E47="","",'Portail 4 LLCER-LEA'!E47)</f>
        <v>CHOIX TRONC COMMUN</v>
      </c>
      <c r="F29" s="25" t="str">
        <f>IF('Portail 4 LLCER-LEA'!F47="","",'Portail 4 LLCER-LEA'!F47)</f>
        <v>Portails 1 (SDL-LLCER), 2 (SDL-LEA), 4 (LANGUES) et 5 (LETTRES-LLCER)</v>
      </c>
      <c r="G29" s="63" t="str">
        <f>IF('Portail 4 LLCER-LEA'!G47="","",'Portail 4 LLCER-LEA'!G47)</f>
        <v>LLCER</v>
      </c>
      <c r="H29" s="26" t="str">
        <f>IF('Portail 4 LLCER-LEA'!H47="","",'Portail 4 LLCER-LEA'!H47)</f>
        <v/>
      </c>
      <c r="I29" s="28">
        <f>IF('Portail 4 LLCER-LEA'!I47="","",'Portail 4 LLCER-LEA'!I47)</f>
        <v>2</v>
      </c>
      <c r="J29" s="28">
        <f>IF('Portail 4 LLCER-LEA'!J47="","",'Portail 4 LLCER-LEA'!J47)</f>
        <v>2</v>
      </c>
      <c r="K29" s="28" t="str">
        <f>IF('Portail 4 LLCER-LEA'!K47="","",'Portail 4 LLCER-LEA'!K47)</f>
        <v>GINESTA-MUNOZ Magali</v>
      </c>
      <c r="L29" s="28">
        <f>IF('Portail 4 LLCER-LEA'!L47="","",'Portail 4 LLCER-LEA'!L47)</f>
        <v>14</v>
      </c>
      <c r="M29" s="28" t="str">
        <f>IF('Portail 4 LLCER-LEA'!M47="","",'Portail 4 LLCER-LEA'!M47)</f>
        <v/>
      </c>
      <c r="N29" s="28" t="str">
        <f>IF('Portail 4 LLCER-LEA'!N47="","",'Portail 4 LLCER-LEA'!N47)</f>
        <v/>
      </c>
      <c r="O29" s="30">
        <f>IF('Portail 4 LLCER-LEA'!O47="","",'Portail 4 LLCER-LEA'!O47)</f>
        <v>18</v>
      </c>
      <c r="P29" s="31" t="str">
        <f>IF('Portail 4 LLCER-LEA'!P47="","",'Portail 4 LLCER-LEA'!P47)</f>
        <v/>
      </c>
      <c r="Q29" s="429"/>
      <c r="R29" s="430"/>
      <c r="S29" s="149">
        <f>IF('Portail 4 LLCER-LEA'!S47="","",'Portail 4 LLCER-LEA'!S47)</f>
        <v>1</v>
      </c>
      <c r="T29" s="33" t="str">
        <f>IF('Portail 4 LLCER-LEA'!T47="","",'Portail 4 LLCER-LEA'!T47)</f>
        <v>CC</v>
      </c>
      <c r="U29" s="33" t="str">
        <f>IF('Portail 4 LLCER-LEA'!U47="","",'Portail 4 LLCER-LEA'!U47)</f>
        <v>écrit</v>
      </c>
      <c r="V29" s="33" t="str">
        <f>IF('Portail 4 LLCER-LEA'!V47="","",'Portail 4 LLCER-LEA'!V47)</f>
        <v>1h30</v>
      </c>
      <c r="W29" s="34">
        <f>IF('Portail 4 LLCER-LEA'!W47="","",'Portail 4 LLCER-LEA'!W47)</f>
        <v>1</v>
      </c>
      <c r="X29" s="35" t="str">
        <f>IF('Portail 4 LLCER-LEA'!X47="","",'Portail 4 LLCER-LEA'!X47)</f>
        <v>CT</v>
      </c>
      <c r="Y29" s="35" t="str">
        <f>IF('Portail 4 LLCER-LEA'!Y47="","",'Portail 4 LLCER-LEA'!Y47)</f>
        <v>écrit</v>
      </c>
      <c r="Z29" s="582" t="str">
        <f>IF('Portail 4 LLCER-LEA'!Z47="","",'Portail 4 LLCER-LEA'!Z47)</f>
        <v>1h30</v>
      </c>
      <c r="AA29" s="706" t="str">
        <f>IF('Portail 4 LLCER-LEA'!AA47="","",'Portail 4 LLCER-LEA'!AA47)</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29" s="702" t="str">
        <f>IF('Portail 4 LLCER-LEA'!AB47="","",'Portail 4 LLCER-LEA'!AB47)</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29" s="666">
        <f>IF('Portail 4 LLCER-LEA'!AC47="","",'Portail 4 LLCER-LEA'!AC47)</f>
        <v>170</v>
      </c>
      <c r="AD29" s="149">
        <f>IF('Portail 4 LLCER-LEA'!AD47="","",'Portail 4 LLCER-LEA'!AD47)</f>
        <v>1</v>
      </c>
      <c r="AE29" s="33" t="str">
        <f>IF('Portail 4 LLCER-LEA'!AE47="","",'Portail 4 LLCER-LEA'!AE47)</f>
        <v>CT</v>
      </c>
      <c r="AF29" s="33" t="str">
        <f>IF('Portail 4 LLCER-LEA'!AF47="","",'Portail 4 LLCER-LEA'!AF47)</f>
        <v>écrit</v>
      </c>
      <c r="AG29" s="33" t="str">
        <f>IF('Portail 4 LLCER-LEA'!AG47="","",'Portail 4 LLCER-LEA'!AG47)</f>
        <v>1h30</v>
      </c>
      <c r="AH29" s="37">
        <f>IF('Portail 4 LLCER-LEA'!AH47="","",'Portail 4 LLCER-LEA'!AH47)</f>
        <v>1</v>
      </c>
      <c r="AI29" s="35" t="str">
        <f>IF('Portail 4 LLCER-LEA'!AI47="","",'Portail 4 LLCER-LEA'!AI47)</f>
        <v>CT</v>
      </c>
      <c r="AJ29" s="35" t="str">
        <f>IF('Portail 4 LLCER-LEA'!AJ47="","",'Portail 4 LLCER-LEA'!AJ47)</f>
        <v>écrit</v>
      </c>
      <c r="AK29" s="35" t="str">
        <f>IF('Portail 4 LLCER-LEA'!AK47="","",'Portail 4 LLCER-LEA'!AK47)</f>
        <v>1h30</v>
      </c>
      <c r="AL29" s="28"/>
    </row>
    <row r="30" spans="1:38" ht="153.75" customHeight="1">
      <c r="A30" s="20" t="str">
        <f>IF('Portail 4 LLCER-LEA'!A46="","",'Portail 4 LLCER-LEA'!A46)</f>
        <v/>
      </c>
      <c r="B30" s="94" t="str">
        <f>IF('Portail 4 LLCER-LEA'!B46="","",'Portail 4 LLCER-LEA'!B46)</f>
        <v>LLA1C1A</v>
      </c>
      <c r="C30" s="95" t="str">
        <f>IF('Portail 4 LLCER-LEA'!C46="","",'Portail 4 LLCER-LEA'!C46)</f>
        <v>Version Espagnol S1</v>
      </c>
      <c r="D30" s="24" t="str">
        <f>IF('Portail 4 LLCER-LEA'!D46="","",'Portail 4 LLCER-LEA'!D46)</f>
        <v>LOL1C2C
LOL1J3B2</v>
      </c>
      <c r="E30" s="24" t="str">
        <f>IF('Portail 4 LLCER-LEA'!E46="","",'Portail 4 LLCER-LEA'!E46)</f>
        <v>CHOIX TRONC COMMUN</v>
      </c>
      <c r="F30" s="25" t="str">
        <f>IF('Portail 4 LLCER-LEA'!F46="","",'Portail 4 LLCER-LEA'!F46)</f>
        <v>Portails 1 (SDL-LLCER), 2 (SDL-LEA), 4 (LANGUES) et 5 (LETTRES-LLCER)</v>
      </c>
      <c r="G30" s="63" t="str">
        <f>IF('Portail 4 LLCER-LEA'!G46="","",'Portail 4 LLCER-LEA'!G46)</f>
        <v>LLCER</v>
      </c>
      <c r="H30" s="26" t="str">
        <f>IF('Portail 4 LLCER-LEA'!H46="","",'Portail 4 LLCER-LEA'!H46)</f>
        <v/>
      </c>
      <c r="I30" s="28">
        <f>IF('Portail 4 LLCER-LEA'!I46="","",'Portail 4 LLCER-LEA'!I46)</f>
        <v>2</v>
      </c>
      <c r="J30" s="28">
        <f>IF('Portail 4 LLCER-LEA'!J46="","",'Portail 4 LLCER-LEA'!J46)</f>
        <v>2</v>
      </c>
      <c r="K30" s="28" t="str">
        <f>IF('Portail 4 LLCER-LEA'!K46="","",'Portail 4 LLCER-LEA'!K46)</f>
        <v>BACCON Annie</v>
      </c>
      <c r="L30" s="28">
        <f>IF('Portail 4 LLCER-LEA'!L46="","",'Portail 4 LLCER-LEA'!L46)</f>
        <v>14</v>
      </c>
      <c r="M30" s="28" t="str">
        <f>IF('Portail 4 LLCER-LEA'!M46="","",'Portail 4 LLCER-LEA'!M46)</f>
        <v/>
      </c>
      <c r="N30" s="28" t="str">
        <f>IF('Portail 4 LLCER-LEA'!N46="","",'Portail 4 LLCER-LEA'!N46)</f>
        <v/>
      </c>
      <c r="O30" s="30">
        <f>IF('Portail 4 LLCER-LEA'!O46="","",'Portail 4 LLCER-LEA'!O46)</f>
        <v>18</v>
      </c>
      <c r="P30" s="31" t="str">
        <f>IF('Portail 4 LLCER-LEA'!P46="","",'Portail 4 LLCER-LEA'!P46)</f>
        <v/>
      </c>
      <c r="Q30" s="429"/>
      <c r="R30" s="430"/>
      <c r="S30" s="149">
        <f>IF('Portail 4 LLCER-LEA'!S46="","",'Portail 4 LLCER-LEA'!S46)</f>
        <v>1</v>
      </c>
      <c r="T30" s="33" t="str">
        <f>IF('Portail 4 LLCER-LEA'!T46="","",'Portail 4 LLCER-LEA'!T46)</f>
        <v>CC</v>
      </c>
      <c r="U30" s="33" t="str">
        <f>IF('Portail 4 LLCER-LEA'!U46="","",'Portail 4 LLCER-LEA'!U46)</f>
        <v>écrit</v>
      </c>
      <c r="V30" s="33" t="str">
        <f>IF('Portail 4 LLCER-LEA'!V46="","",'Portail 4 LLCER-LEA'!V46)</f>
        <v>1h00</v>
      </c>
      <c r="W30" s="34">
        <f>IF('Portail 4 LLCER-LEA'!W46="","",'Portail 4 LLCER-LEA'!W46)</f>
        <v>1</v>
      </c>
      <c r="X30" s="35" t="str">
        <f>IF('Portail 4 LLCER-LEA'!X46="","",'Portail 4 LLCER-LEA'!X46)</f>
        <v>CT</v>
      </c>
      <c r="Y30" s="35" t="str">
        <f>IF('Portail 4 LLCER-LEA'!Y46="","",'Portail 4 LLCER-LEA'!Y46)</f>
        <v>écrit</v>
      </c>
      <c r="Z30" s="582" t="str">
        <f>IF('Portail 4 LLCER-LEA'!Z46="","",'Portail 4 LLCER-LEA'!Z46)</f>
        <v>1h30</v>
      </c>
      <c r="AA30" s="706" t="str">
        <f>IF('Portail 4 LLCER-LEA'!AA46="","",'Portail 4 LLCER-LEA'!AA46)</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30" s="702" t="str">
        <f>IF('Portail 4 LLCER-LEA'!AB46="","",'Portail 4 LLCER-LEA'!AB46)</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30" s="666">
        <f>IF('Portail 4 LLCER-LEA'!AC46="","",'Portail 4 LLCER-LEA'!AC46)</f>
        <v>164</v>
      </c>
      <c r="AD30" s="149">
        <f>IF('Portail 4 LLCER-LEA'!AD46="","",'Portail 4 LLCER-LEA'!AD46)</f>
        <v>1</v>
      </c>
      <c r="AE30" s="33" t="str">
        <f>IF('Portail 4 LLCER-LEA'!AE46="","",'Portail 4 LLCER-LEA'!AE46)</f>
        <v>CT</v>
      </c>
      <c r="AF30" s="33" t="str">
        <f>IF('Portail 4 LLCER-LEA'!AF46="","",'Portail 4 LLCER-LEA'!AF46)</f>
        <v>écrit</v>
      </c>
      <c r="AG30" s="33" t="str">
        <f>IF('Portail 4 LLCER-LEA'!AG46="","",'Portail 4 LLCER-LEA'!AG46)</f>
        <v>1h30</v>
      </c>
      <c r="AH30" s="37">
        <f>IF('Portail 4 LLCER-LEA'!AH46="","",'Portail 4 LLCER-LEA'!AH46)</f>
        <v>1</v>
      </c>
      <c r="AI30" s="35" t="str">
        <f>IF('Portail 4 LLCER-LEA'!AI46="","",'Portail 4 LLCER-LEA'!AI46)</f>
        <v>CT</v>
      </c>
      <c r="AJ30" s="35" t="str">
        <f>IF('Portail 4 LLCER-LEA'!AJ46="","",'Portail 4 LLCER-LEA'!AJ46)</f>
        <v>écrit</v>
      </c>
      <c r="AK30" s="35" t="str">
        <f>IF('Portail 4 LLCER-LEA'!AK46="","",'Portail 4 LLCER-LEA'!AK46)</f>
        <v>1h30</v>
      </c>
      <c r="AL30" s="28"/>
    </row>
    <row r="31" spans="1:38" ht="153.75" customHeight="1">
      <c r="A31" s="20" t="str">
        <f>IF('Portail 4 LLCER-LEA'!A48="","",'Portail 4 LLCER-LEA'!A48)</f>
        <v/>
      </c>
      <c r="B31" s="94" t="str">
        <f>IF('Portail 4 LLCER-LEA'!B48="","",'Portail 4 LLCER-LEA'!B48)</f>
        <v>LLA1C1C</v>
      </c>
      <c r="C31" s="95" t="str">
        <f>IF('Portail 4 LLCER-LEA'!C48="","",'Portail 4 LLCER-LEA'!C48)</f>
        <v>Expression et compréhension orales Espagnol S1 (Libellé court = Ecoute &amp; oral Espagnol S1)</v>
      </c>
      <c r="D31" s="24" t="str">
        <f>IF('Portail 4 LLCER-LEA'!D48="","",'Portail 4 LLCER-LEA'!D48)</f>
        <v>LOL1C10 ?
LOL1J4B1</v>
      </c>
      <c r="E31" s="24" t="str">
        <f>IF('Portail 4 LLCER-LEA'!E48="","",'Portail 4 LLCER-LEA'!E48)</f>
        <v>CHOIX TRONC COMMUN</v>
      </c>
      <c r="F31" s="25" t="str">
        <f>IF('Portail 4 LLCER-LEA'!F48="","",'Portail 4 LLCER-LEA'!F48)</f>
        <v>Portails 1 (SDL-LLCER), 2 (SDL-LEA), 4 (LANGUES) et 5 (LETTRES-LLCER)</v>
      </c>
      <c r="G31" s="63" t="str">
        <f>IF('Portail 4 LLCER-LEA'!G48="","",'Portail 4 LLCER-LEA'!G48)</f>
        <v>LLCER</v>
      </c>
      <c r="H31" s="26" t="str">
        <f>IF('Portail 4 LLCER-LEA'!H48="","",'Portail 4 LLCER-LEA'!H48)</f>
        <v/>
      </c>
      <c r="I31" s="28">
        <f>IF('Portail 4 LLCER-LEA'!I48="","",'Portail 4 LLCER-LEA'!I48)</f>
        <v>2</v>
      </c>
      <c r="J31" s="28">
        <f>IF('Portail 4 LLCER-LEA'!J48="","",'Portail 4 LLCER-LEA'!J48)</f>
        <v>2</v>
      </c>
      <c r="K31" s="28" t="str">
        <f>IF('Portail 4 LLCER-LEA'!K48="","",'Portail 4 LLCER-LEA'!K48)</f>
        <v>NATANSON Brigitte</v>
      </c>
      <c r="L31" s="28">
        <f>IF('Portail 4 LLCER-LEA'!L48="","",'Portail 4 LLCER-LEA'!L48)</f>
        <v>14</v>
      </c>
      <c r="M31" s="28" t="str">
        <f>IF('Portail 4 LLCER-LEA'!M48="","",'Portail 4 LLCER-LEA'!M48)</f>
        <v/>
      </c>
      <c r="N31" s="28" t="str">
        <f>IF('Portail 4 LLCER-LEA'!N48="","",'Portail 4 LLCER-LEA'!N48)</f>
        <v/>
      </c>
      <c r="O31" s="30" t="str">
        <f>IF('Portail 4 LLCER-LEA'!O48="","",'Portail 4 LLCER-LEA'!O48)</f>
        <v/>
      </c>
      <c r="P31" s="31">
        <f>IF('Portail 4 LLCER-LEA'!P48="","",'Portail 4 LLCER-LEA'!P48)</f>
        <v>18</v>
      </c>
      <c r="Q31" s="429"/>
      <c r="R31" s="430"/>
      <c r="S31" s="149">
        <f>IF('Portail 4 LLCER-LEA'!S48="","",'Portail 4 LLCER-LEA'!S48)</f>
        <v>1</v>
      </c>
      <c r="T31" s="33" t="str">
        <f>IF('Portail 4 LLCER-LEA'!T48="","",'Portail 4 LLCER-LEA'!T48)</f>
        <v>CC</v>
      </c>
      <c r="U31" s="33" t="str">
        <f>IF('Portail 4 LLCER-LEA'!U48="","",'Portail 4 LLCER-LEA'!U48)</f>
        <v>oral</v>
      </c>
      <c r="V31" s="33" t="str">
        <f>IF('Portail 4 LLCER-LEA'!V48="","",'Portail 4 LLCER-LEA'!V48)</f>
        <v/>
      </c>
      <c r="W31" s="34">
        <f>IF('Portail 4 LLCER-LEA'!W48="","",'Portail 4 LLCER-LEA'!W48)</f>
        <v>1</v>
      </c>
      <c r="X31" s="35" t="str">
        <f>IF('Portail 4 LLCER-LEA'!X48="","",'Portail 4 LLCER-LEA'!X48)</f>
        <v>CC</v>
      </c>
      <c r="Y31" s="35" t="str">
        <f>IF('Portail 4 LLCER-LEA'!Y48="","",'Portail 4 LLCER-LEA'!Y48)</f>
        <v>oral</v>
      </c>
      <c r="Z31" s="582" t="str">
        <f>IF('Portail 4 LLCER-LEA'!Z48="","",'Portail 4 LLCER-LEA'!Z48)</f>
        <v>15 min.</v>
      </c>
      <c r="AA31" s="706" t="str">
        <f>IF('Portail 4 LLCER-LEA'!AA48="","",'Portail 4 LLCER-LEA'!AA48)</f>
        <v>Jeudi 18 juin,  entretien de 10 minutes (présentation du parcours académique et de l'expérience professionnelle), par Skype ou Whatsapp de 09h à 18h. écrire à david_arbulu@hotmail.com pour déterminer l'heure de passage et le choix du support. David ARBULU.</v>
      </c>
      <c r="AB31" s="702" t="str">
        <f>IF('Portail 4 LLCER-LEA'!AB48="","",'Portail 4 LLCER-LEA'!AB48)</f>
        <v>Jeudi 18 juin,  entretien de 10 minutes (présentation du parcours académique et de l'expérience professionnelle), par Skype ou Whatsapp de 09h à 18h. écrire à david_arbulu@hotmail.com pour déterminer l'heure de passage et le choix du support. David ARBULU.</v>
      </c>
      <c r="AC31" s="666">
        <f>IF('Portail 4 LLCER-LEA'!AC48="","",'Portail 4 LLCER-LEA'!AC48)</f>
        <v>115</v>
      </c>
      <c r="AD31" s="149">
        <f>IF('Portail 4 LLCER-LEA'!AD48="","",'Portail 4 LLCER-LEA'!AD48)</f>
        <v>1</v>
      </c>
      <c r="AE31" s="33" t="str">
        <f>IF('Portail 4 LLCER-LEA'!AE48="","",'Portail 4 LLCER-LEA'!AE48)</f>
        <v>CT</v>
      </c>
      <c r="AF31" s="33" t="str">
        <f>IF('Portail 4 LLCER-LEA'!AF48="","",'Portail 4 LLCER-LEA'!AF48)</f>
        <v>oral</v>
      </c>
      <c r="AG31" s="33" t="str">
        <f>IF('Portail 4 LLCER-LEA'!AG48="","",'Portail 4 LLCER-LEA'!AG48)</f>
        <v>15 min.</v>
      </c>
      <c r="AH31" s="37">
        <f>IF('Portail 4 LLCER-LEA'!AH48="","",'Portail 4 LLCER-LEA'!AH48)</f>
        <v>1</v>
      </c>
      <c r="AI31" s="35" t="str">
        <f>IF('Portail 4 LLCER-LEA'!AI48="","",'Portail 4 LLCER-LEA'!AI48)</f>
        <v>CT</v>
      </c>
      <c r="AJ31" s="35" t="str">
        <f>IF('Portail 4 LLCER-LEA'!AJ48="","",'Portail 4 LLCER-LEA'!AJ48)</f>
        <v>oral</v>
      </c>
      <c r="AK31" s="35" t="str">
        <f>IF('Portail 4 LLCER-LEA'!AK48="","",'Portail 4 LLCER-LEA'!AK48)</f>
        <v>15 min.</v>
      </c>
      <c r="AL31" s="28"/>
    </row>
    <row r="32" spans="1:38" s="93" customFormat="1" ht="19.5" customHeight="1">
      <c r="A32" s="83"/>
      <c r="B32" s="83"/>
      <c r="C32" s="84" t="s">
        <v>43</v>
      </c>
      <c r="D32" s="85"/>
      <c r="E32" s="85"/>
      <c r="F32" s="85"/>
      <c r="G32" s="85"/>
      <c r="H32" s="86"/>
      <c r="I32" s="87"/>
      <c r="J32" s="86"/>
      <c r="K32" s="87"/>
      <c r="L32" s="86"/>
      <c r="M32" s="87"/>
      <c r="N32" s="86"/>
      <c r="O32" s="88"/>
      <c r="P32" s="373"/>
      <c r="Q32" s="437"/>
      <c r="R32" s="438"/>
      <c r="S32" s="378"/>
      <c r="T32" s="88"/>
      <c r="U32" s="88"/>
      <c r="V32" s="88"/>
      <c r="W32" s="89"/>
      <c r="X32" s="90"/>
      <c r="Y32" s="90"/>
      <c r="Z32" s="585"/>
      <c r="AA32" s="603"/>
      <c r="AB32" s="91"/>
      <c r="AC32" s="604"/>
      <c r="AD32" s="89"/>
      <c r="AE32" s="90"/>
      <c r="AF32" s="90"/>
      <c r="AG32" s="90"/>
      <c r="AH32" s="91"/>
      <c r="AI32" s="90"/>
      <c r="AJ32" s="90"/>
      <c r="AK32" s="90"/>
      <c r="AL32" s="92"/>
    </row>
    <row r="33" spans="1:38" ht="101.25" customHeight="1">
      <c r="A33" s="20" t="str">
        <f>IF('Portail 4 LLCER-LEA'!A50="","",'Portail 4 LLCER-LEA'!A50)</f>
        <v/>
      </c>
      <c r="B33" s="94" t="str">
        <f>IF('Portail 4 LLCER-LEA'!B50="","",'Portail 4 LLCER-LEA'!B50)</f>
        <v>LLA1C20</v>
      </c>
      <c r="C33" s="95" t="str">
        <f>IF('Portail 4 LLCER-LEA'!C50="","",'Portail 4 LLCER-LEA'!C50)</f>
        <v xml:space="preserve"> Introduction à la civilisation  de l'Amérique Latine</v>
      </c>
      <c r="D33" s="24" t="str">
        <f>IF('Portail 4 LLCER-LEA'!D50="","",'Portail 4 LLCER-LEA'!D50)</f>
        <v>LOL1CC1
LOL1BJ1
LOL1JJ1</v>
      </c>
      <c r="E33" s="24" t="str">
        <f>IF('Portail 4 LLCER-LEA'!E50="","",'Portail 4 LLCER-LEA'!E50)</f>
        <v>CHOIX TRONC COMMUN</v>
      </c>
      <c r="F33" s="25" t="str">
        <f>IF('Portail 4 LLCER-LEA'!F50="","",'Portail 4 LLCER-LEA'!F50)</f>
        <v>Portails 1 (SDL-LLCER), 4 (LANGUES) et 5 (LETTRES-LLCER)</v>
      </c>
      <c r="G33" s="63" t="str">
        <f>IF('Portail 4 LLCER-LEA'!G50="","",'Portail 4 LLCER-LEA'!G50)</f>
        <v>LLCER</v>
      </c>
      <c r="H33" s="26" t="str">
        <f>IF('Portail 4 LLCER-LEA'!H50="","",'Portail 4 LLCER-LEA'!H50)</f>
        <v/>
      </c>
      <c r="I33" s="28">
        <f>IF('Portail 4 LLCER-LEA'!I50="","",'Portail 4 LLCER-LEA'!I50)</f>
        <v>3</v>
      </c>
      <c r="J33" s="28">
        <f>IF('Portail 4 LLCER-LEA'!J50="","",'Portail 4 LLCER-LEA'!J50)</f>
        <v>3</v>
      </c>
      <c r="K33" s="28" t="str">
        <f>IF('Portail 4 LLCER-LEA'!K50="","",'Portail 4 LLCER-LEA'!K50)</f>
        <v>DECOBERT Claire</v>
      </c>
      <c r="L33" s="28">
        <f>IF('Portail 4 LLCER-LEA'!L50="","",'Portail 4 LLCER-LEA'!L50)</f>
        <v>14</v>
      </c>
      <c r="M33" s="28" t="str">
        <f>IF('Portail 4 LLCER-LEA'!M50="","",'Portail 4 LLCER-LEA'!M50)</f>
        <v/>
      </c>
      <c r="N33" s="28" t="str">
        <f>IF('Portail 4 LLCER-LEA'!N50="","",'Portail 4 LLCER-LEA'!N50)</f>
        <v/>
      </c>
      <c r="O33" s="30">
        <f>IF('Portail 4 LLCER-LEA'!O50="","",'Portail 4 LLCER-LEA'!O50)</f>
        <v>18</v>
      </c>
      <c r="P33" s="31" t="str">
        <f>IF('Portail 4 LLCER-LEA'!P50="","",'Portail 4 LLCER-LEA'!P50)</f>
        <v/>
      </c>
      <c r="Q33" s="429"/>
      <c r="R33" s="430"/>
      <c r="S33" s="149">
        <f>IF('Portail 4 LLCER-LEA'!S50="","",'Portail 4 LLCER-LEA'!S50)</f>
        <v>1</v>
      </c>
      <c r="T33" s="33" t="str">
        <f>IF('Portail 4 LLCER-LEA'!T50="","",'Portail 4 LLCER-LEA'!T50)</f>
        <v>CT</v>
      </c>
      <c r="U33" s="33" t="str">
        <f>IF('Portail 4 LLCER-LEA'!U50="","",'Portail 4 LLCER-LEA'!U50)</f>
        <v>écrit</v>
      </c>
      <c r="V33" s="33" t="str">
        <f>IF('Portail 4 LLCER-LEA'!V50="","",'Portail 4 LLCER-LEA'!V50)</f>
        <v>1h30</v>
      </c>
      <c r="W33" s="34">
        <f>IF('Portail 4 LLCER-LEA'!W50="","",'Portail 4 LLCER-LEA'!W50)</f>
        <v>1</v>
      </c>
      <c r="X33" s="35" t="str">
        <f>IF('Portail 4 LLCER-LEA'!X50="","",'Portail 4 LLCER-LEA'!X50)</f>
        <v>CT</v>
      </c>
      <c r="Y33" s="35" t="str">
        <f>IF('Portail 4 LLCER-LEA'!Y50="","",'Portail 4 LLCER-LEA'!Y50)</f>
        <v>écrit</v>
      </c>
      <c r="Z33" s="582" t="str">
        <f>IF('Portail 4 LLCER-LEA'!Z50="","",'Portail 4 LLCER-LEA'!Z50)</f>
        <v>1h30</v>
      </c>
      <c r="AA33" s="706" t="str">
        <f>IF('Portail 4 LLCER-LEA'!AA50="","",'Portail 4 LLCER-LEA'!AA50)</f>
        <v>Devoir maison.  Sujet transmis le 15 juin par mail. Copie à renvoyer par mail  le 22 juin à l'enseignant ayant assuré le TD au premier semestre : catherine.pelage@univ-orleans.fr ou david_arbulu@hotmail.com</v>
      </c>
      <c r="AB33" s="702" t="str">
        <f>IF('Portail 4 LLCER-LEA'!AB50="","",'Portail 4 LLCER-LEA'!AB50)</f>
        <v>Devoir maison.  Sujet transmis le 15 juin par mail. Copie à renvoyer par mail  le 22 juin à l'enseignant ayant assuré le TD au premier semestre : catherine.pelage@univ-orleans.fr ou david_arbulu@hotmail.com</v>
      </c>
      <c r="AC33" s="666">
        <f>IF('Portail 4 LLCER-LEA'!AC50="","",'Portail 4 LLCER-LEA'!AC50)</f>
        <v>120</v>
      </c>
      <c r="AD33" s="149">
        <f>IF('Portail 4 LLCER-LEA'!AD50="","",'Portail 4 LLCER-LEA'!AD50)</f>
        <v>1</v>
      </c>
      <c r="AE33" s="33" t="str">
        <f>IF('Portail 4 LLCER-LEA'!AE50="","",'Portail 4 LLCER-LEA'!AE50)</f>
        <v>CT</v>
      </c>
      <c r="AF33" s="33" t="str">
        <f>IF('Portail 4 LLCER-LEA'!AF50="","",'Portail 4 LLCER-LEA'!AF50)</f>
        <v>écrit</v>
      </c>
      <c r="AG33" s="33" t="str">
        <f>IF('Portail 4 LLCER-LEA'!AG50="","",'Portail 4 LLCER-LEA'!AG50)</f>
        <v>1h30</v>
      </c>
      <c r="AH33" s="37">
        <f>IF('Portail 4 LLCER-LEA'!AH50="","",'Portail 4 LLCER-LEA'!AH50)</f>
        <v>1</v>
      </c>
      <c r="AI33" s="35" t="str">
        <f>IF('Portail 4 LLCER-LEA'!AI50="","",'Portail 4 LLCER-LEA'!AI50)</f>
        <v>CT</v>
      </c>
      <c r="AJ33" s="35" t="str">
        <f>IF('Portail 4 LLCER-LEA'!AJ50="","",'Portail 4 LLCER-LEA'!AJ50)</f>
        <v>écrit</v>
      </c>
      <c r="AK33" s="35" t="str">
        <f>IF('Portail 4 LLCER-LEA'!AK50="","",'Portail 4 LLCER-LEA'!AK50)</f>
        <v>1h30</v>
      </c>
      <c r="AL33" s="28"/>
    </row>
    <row r="34" spans="1:38" ht="52.5" customHeight="1">
      <c r="A34" s="20" t="str">
        <f>IF('Portail 4 LLCER-LEA'!A20="","",'Portail 4 LLCER-LEA'!A20)</f>
        <v/>
      </c>
      <c r="B34" s="94" t="str">
        <f>IF('Portail 4 LLCER-LEA'!B20="","",'Portail 4 LLCER-LEA'!B20)</f>
        <v>LLA1C3A</v>
      </c>
      <c r="C34" s="95" t="str">
        <f>IF('Portail 4 LLCER-LEA'!C20="","",'Portail 4 LLCER-LEA'!C20)</f>
        <v>Le monde hispanophone à travers les médias</v>
      </c>
      <c r="D34" s="24" t="str">
        <f>IF('Portail 4 LLCER-LEA'!D20="","",'Portail 4 LLCER-LEA'!D20)</f>
        <v>LOL2CC1
LOL2BC1
LOL2JC1</v>
      </c>
      <c r="E34" s="24" t="str">
        <f>IF('Portail 4 LLCER-LEA'!E20="","",'Portail 4 LLCER-LEA'!E20)</f>
        <v>CHOIX TRONC COMMUN</v>
      </c>
      <c r="F34" s="25" t="str">
        <f>IF('Portail 4 LLCER-LEA'!F20="","",'Portail 4 LLCER-LEA'!F20)</f>
        <v>Portails 1 (SDL-LLCER) et 4 (LANGUES)</v>
      </c>
      <c r="G34" s="63" t="str">
        <f>IF('Portail 4 LLCER-LEA'!G20="","",'Portail 4 LLCER-LEA'!G20)</f>
        <v>LLCER</v>
      </c>
      <c r="H34" s="26"/>
      <c r="I34" s="28">
        <v>2</v>
      </c>
      <c r="J34" s="28">
        <v>2</v>
      </c>
      <c r="K34" s="28" t="str">
        <f>IF('Portail 4 LLCER-LEA'!K20="","",'Portail 4 LLCER-LEA'!K20)</f>
        <v>DECOBERT Claire</v>
      </c>
      <c r="L34" s="28">
        <f>IF('Portail 4 LLCER-LEA'!L20="","",'Portail 4 LLCER-LEA'!L20)</f>
        <v>14</v>
      </c>
      <c r="M34" s="28" t="str">
        <f>IF('Portail 4 LLCER-LEA'!M20="","",'Portail 4 LLCER-LEA'!M20)</f>
        <v/>
      </c>
      <c r="N34" s="28" t="str">
        <f>IF('Portail 4 LLCER-LEA'!N20="","",'Portail 4 LLCER-LEA'!N20)</f>
        <v/>
      </c>
      <c r="O34" s="30">
        <f>IF('Portail 4 LLCER-LEA'!O20="","",'Portail 4 LLCER-LEA'!O20)</f>
        <v>18</v>
      </c>
      <c r="P34" s="31" t="str">
        <f>IF('Portail 4 LLCER-LEA'!P20="","",'Portail 4 LLCER-LEA'!P20)</f>
        <v/>
      </c>
      <c r="Q34" s="429"/>
      <c r="R34" s="430"/>
      <c r="S34" s="149">
        <f>IF('Portail 4 LLCER-LEA'!S20="","",'Portail 4 LLCER-LEA'!S20)</f>
        <v>1</v>
      </c>
      <c r="T34" s="33" t="str">
        <f>IF('Portail 4 LLCER-LEA'!T20="","",'Portail 4 LLCER-LEA'!T20)</f>
        <v>CC</v>
      </c>
      <c r="U34" s="33" t="str">
        <f>IF('Portail 4 LLCER-LEA'!U20="","",'Portail 4 LLCER-LEA'!U20)</f>
        <v>écrit et oral</v>
      </c>
      <c r="V34" s="33" t="str">
        <f>IF('Portail 4 LLCER-LEA'!V20="","",'Portail 4 LLCER-LEA'!V20)</f>
        <v>1h30</v>
      </c>
      <c r="W34" s="34">
        <f>IF('Portail 4 LLCER-LEA'!W20="","",'Portail 4 LLCER-LEA'!W20)</f>
        <v>1</v>
      </c>
      <c r="X34" s="35" t="str">
        <f>IF('Portail 4 LLCER-LEA'!X20="","",'Portail 4 LLCER-LEA'!X20)</f>
        <v>CT</v>
      </c>
      <c r="Y34" s="35" t="str">
        <f>IF('Portail 4 LLCER-LEA'!Y20="","",'Portail 4 LLCER-LEA'!Y20)</f>
        <v>oral</v>
      </c>
      <c r="Z34" s="582" t="str">
        <f>IF('Portail 4 LLCER-LEA'!Z20="","",'Portail 4 LLCER-LEA'!Z20)</f>
        <v/>
      </c>
      <c r="AA34" s="706" t="str">
        <f>IF('Portail 4 LLCER-LEA'!AA20="","",'Portail 4 LLCER-LEA'!AA20)</f>
        <v>lundi 15 juin    15h-17h , document + question
NESRINE OUAHDANI</v>
      </c>
      <c r="AB34" s="702" t="str">
        <f>IF('Portail 4 LLCER-LEA'!AB20="","",'Portail 4 LLCER-LEA'!AB20)</f>
        <v>lundi 15 juin    15h-17h , document + questionNESRINE OUAHDANI</v>
      </c>
      <c r="AC34" s="666">
        <f>IF('Portail 4 LLCER-LEA'!AC20="","",'Portail 4 LLCER-LEA'!AC20)</f>
        <v>17</v>
      </c>
      <c r="AD34" s="149">
        <f>IF('Portail 4 LLCER-LEA'!AD20="","",'Portail 4 LLCER-LEA'!AD20)</f>
        <v>1</v>
      </c>
      <c r="AE34" s="33" t="str">
        <f>IF('Portail 4 LLCER-LEA'!AE20="","",'Portail 4 LLCER-LEA'!AE20)</f>
        <v>CT</v>
      </c>
      <c r="AF34" s="33" t="str">
        <f>IF('Portail 4 LLCER-LEA'!AF20="","",'Portail 4 LLCER-LEA'!AF20)</f>
        <v>oral</v>
      </c>
      <c r="AG34" s="33" t="str">
        <f>IF('Portail 4 LLCER-LEA'!AG20="","",'Portail 4 LLCER-LEA'!AG20)</f>
        <v/>
      </c>
      <c r="AH34" s="37">
        <f>IF('Portail 4 LLCER-LEA'!AH20="","",'Portail 4 LLCER-LEA'!AH20)</f>
        <v>1</v>
      </c>
      <c r="AI34" s="35" t="str">
        <f>IF('Portail 4 LLCER-LEA'!AI20="","",'Portail 4 LLCER-LEA'!AI20)</f>
        <v>CT</v>
      </c>
      <c r="AJ34" s="35" t="str">
        <f>IF('Portail 4 LLCER-LEA'!AJ20="","",'Portail 4 LLCER-LEA'!AJ20)</f>
        <v>oral</v>
      </c>
      <c r="AK34" s="35" t="str">
        <f>IF('Portail 4 LLCER-LEA'!AK20="","",'Portail 4 LLCER-LEA'!AK20)</f>
        <v/>
      </c>
      <c r="AL34" s="28" t="str">
        <f>IF('Portail 4 LLCER-LEA'!AL20="","",'Portail 4 LLCER-LEA'!AL20)</f>
        <v/>
      </c>
    </row>
    <row r="35" spans="1:38" ht="93.75" customHeight="1">
      <c r="A35" s="20" t="str">
        <f>IF('Portail 4 LLCER-LEA'!A40="","",'Portail 4 LLCER-LEA'!A40)</f>
        <v/>
      </c>
      <c r="B35" s="94" t="str">
        <f>IF('Portail 4 LLCER-LEA'!B40="","",'Portail 4 LLCER-LEA'!B40)</f>
        <v>LLA1C4A1</v>
      </c>
      <c r="C35" s="95" t="str">
        <f>IF('Portail 4 LLCER-LEA'!C40="","",'Portail 4 LLCER-LEA'!C40)</f>
        <v>Texte, scène, écran Espagnol S1</v>
      </c>
      <c r="D35" s="24" t="str">
        <f>IF('Portail 4 LLCER-LEA'!D40="","",'Portail 4 LLCER-LEA'!D40)</f>
        <v/>
      </c>
      <c r="E35" s="24" t="str">
        <f>IF('Portail 4 LLCER-LEA'!E40="","",'Portail 4 LLCER-LEA'!E40)</f>
        <v>CHOIX TRONC COMMUN</v>
      </c>
      <c r="F35" s="25" t="str">
        <f>IF('Portail 4 LLCER-LEA'!F40="","",'Portail 4 LLCER-LEA'!F40)</f>
        <v>Portails 1 (SDL-LLCER), 4 (LANGUES) et 5 (LETTRES-LLCER)</v>
      </c>
      <c r="G35" s="63" t="str">
        <f>IF('Portail 4 LLCER-LEA'!G40="","",'Portail 4 LLCER-LEA'!G40)</f>
        <v>LLCER</v>
      </c>
      <c r="H35" s="26"/>
      <c r="I35" s="28">
        <v>2</v>
      </c>
      <c r="J35" s="28">
        <v>2</v>
      </c>
      <c r="K35" s="28" t="str">
        <f>IF('Portail 4 LLCER-LEA'!K40="","",'Portail 4 LLCER-LEA'!K40)</f>
        <v>EYMAR Marcos</v>
      </c>
      <c r="L35" s="28">
        <f>IF('Portail 4 LLCER-LEA'!L40="","",'Portail 4 LLCER-LEA'!L40)</f>
        <v>14</v>
      </c>
      <c r="M35" s="28" t="str">
        <f>IF('Portail 4 LLCER-LEA'!M40="","",'Portail 4 LLCER-LEA'!M40)</f>
        <v/>
      </c>
      <c r="N35" s="28" t="str">
        <f>IF('Portail 4 LLCER-LEA'!N40="","",'Portail 4 LLCER-LEA'!N40)</f>
        <v/>
      </c>
      <c r="O35" s="30">
        <f>IF('Portail 4 LLCER-LEA'!O40="","",'Portail 4 LLCER-LEA'!O40)</f>
        <v>18</v>
      </c>
      <c r="P35" s="31" t="str">
        <f>IF('Portail 4 LLCER-LEA'!P40="","",'Portail 4 LLCER-LEA'!P40)</f>
        <v/>
      </c>
      <c r="Q35" s="429"/>
      <c r="R35" s="430"/>
      <c r="S35" s="149">
        <f>IF('Portail 4 LLCER-LEA'!S40="","",'Portail 4 LLCER-LEA'!S40)</f>
        <v>1</v>
      </c>
      <c r="T35" s="33" t="str">
        <f>IF('Portail 4 LLCER-LEA'!T40="","",'Portail 4 LLCER-LEA'!T40)</f>
        <v>CC</v>
      </c>
      <c r="U35" s="33" t="str">
        <f>IF('Portail 4 LLCER-LEA'!U40="","",'Portail 4 LLCER-LEA'!U40)</f>
        <v>écrit et oral</v>
      </c>
      <c r="V35" s="33" t="str">
        <f>IF('Portail 4 LLCER-LEA'!V40="","",'Portail 4 LLCER-LEA'!V40)</f>
        <v>1h30</v>
      </c>
      <c r="W35" s="34">
        <f>IF('Portail 4 LLCER-LEA'!W40="","",'Portail 4 LLCER-LEA'!W40)</f>
        <v>1</v>
      </c>
      <c r="X35" s="35" t="str">
        <f>IF('Portail 4 LLCER-LEA'!X40="","",'Portail 4 LLCER-LEA'!X40)</f>
        <v>CT</v>
      </c>
      <c r="Y35" s="35" t="str">
        <f>IF('Portail 4 LLCER-LEA'!Y40="","",'Portail 4 LLCER-LEA'!Y40)</f>
        <v>oral</v>
      </c>
      <c r="Z35" s="582" t="str">
        <f>IF('Portail 4 LLCER-LEA'!Z40="","",'Portail 4 LLCER-LEA'!Z40)</f>
        <v/>
      </c>
      <c r="AA35" s="706" t="str">
        <f>IF('Portail 4 LLCER-LEA'!AA40="","",'Portail 4 LLCER-LEA'!AA40)</f>
        <v>ORAL, à partir du 15 juin, 9h30 : durée de préparation: 30 mn, durée de l'oral: 30 mn, par Skype ou whats'App ou autre, selon étudiants, sujet donné le jour-même. C. GUILLAUME</v>
      </c>
      <c r="AB35" s="702" t="str">
        <f>IF('Portail 4 LLCER-LEA'!AB40="","",'Portail 4 LLCER-LEA'!AB40)</f>
        <v>ORAL, à partir du 15 juin, 9h30 : durée de préparation: 30 mn, durée de l'oral: 30 mn, par Skype ou whats'App ou autre, selon étudiants, sujet donné le jour-même. C. GUILLAUME</v>
      </c>
      <c r="AC35" s="666">
        <f>IF('Portail 4 LLCER-LEA'!AC40="","",'Portail 4 LLCER-LEA'!AC40)</f>
        <v>58</v>
      </c>
      <c r="AD35" s="149">
        <f>IF('Portail 4 LLCER-LEA'!AD40="","",'Portail 4 LLCER-LEA'!AD40)</f>
        <v>1</v>
      </c>
      <c r="AE35" s="33" t="str">
        <f>IF('Portail 4 LLCER-LEA'!AE40="","",'Portail 4 LLCER-LEA'!AE40)</f>
        <v>CT</v>
      </c>
      <c r="AF35" s="33" t="str">
        <f>IF('Portail 4 LLCER-LEA'!AF40="","",'Portail 4 LLCER-LEA'!AF40)</f>
        <v>oral</v>
      </c>
      <c r="AG35" s="33" t="str">
        <f>IF('Portail 4 LLCER-LEA'!AG40="","",'Portail 4 LLCER-LEA'!AG40)</f>
        <v/>
      </c>
      <c r="AH35" s="37">
        <f>IF('Portail 4 LLCER-LEA'!AH40="","",'Portail 4 LLCER-LEA'!AH40)</f>
        <v>1</v>
      </c>
      <c r="AI35" s="35" t="str">
        <f>IF('Portail 4 LLCER-LEA'!AI40="","",'Portail 4 LLCER-LEA'!AI40)</f>
        <v>CT</v>
      </c>
      <c r="AJ35" s="35" t="str">
        <f>IF('Portail 4 LLCER-LEA'!AJ40="","",'Portail 4 LLCER-LEA'!AJ40)</f>
        <v>oral</v>
      </c>
      <c r="AK35" s="35" t="str">
        <f>IF('Portail 4 LLCER-LEA'!AK40="","",'Portail 4 LLCER-LEA'!AK40)</f>
        <v/>
      </c>
      <c r="AL35" s="28" t="str">
        <f>IF('Portail 4 LLCER-LEA'!AL40="","",'Portail 4 LLCER-LEA'!AL40)</f>
        <v/>
      </c>
    </row>
    <row r="36" spans="1:38">
      <c r="A36" s="101"/>
      <c r="B36" s="101"/>
      <c r="C36" s="102"/>
      <c r="D36" s="103"/>
      <c r="E36" s="104"/>
      <c r="F36" s="105"/>
      <c r="G36" s="104"/>
      <c r="H36" s="106"/>
      <c r="I36" s="107"/>
      <c r="J36" s="107"/>
      <c r="K36" s="107"/>
      <c r="L36" s="107"/>
      <c r="M36" s="107"/>
      <c r="N36" s="108"/>
      <c r="O36" s="109"/>
      <c r="P36" s="110"/>
      <c r="Q36" s="431"/>
      <c r="R36" s="432"/>
      <c r="S36" s="410"/>
      <c r="T36" s="111"/>
      <c r="U36" s="111"/>
      <c r="V36" s="111"/>
      <c r="W36" s="111"/>
      <c r="X36" s="111"/>
      <c r="Y36" s="111"/>
      <c r="Z36" s="101"/>
      <c r="AA36" s="615"/>
      <c r="AB36" s="70"/>
      <c r="AC36" s="616"/>
      <c r="AD36" s="410"/>
      <c r="AE36" s="111"/>
      <c r="AF36" s="103"/>
      <c r="AG36" s="111"/>
      <c r="AH36" s="111"/>
      <c r="AI36" s="111"/>
      <c r="AJ36" s="103"/>
      <c r="AK36" s="111"/>
      <c r="AL36" s="107"/>
    </row>
    <row r="37" spans="1:38" s="3" customFormat="1" ht="23.25" customHeight="1">
      <c r="A37" s="83" t="s">
        <v>81</v>
      </c>
      <c r="B37" s="83" t="s">
        <v>82</v>
      </c>
      <c r="C37" s="84" t="s">
        <v>83</v>
      </c>
      <c r="D37" s="85"/>
      <c r="E37" s="85" t="s">
        <v>47</v>
      </c>
      <c r="F37" s="85"/>
      <c r="G37" s="85"/>
      <c r="H37" s="86" t="s">
        <v>48</v>
      </c>
      <c r="I37" s="87">
        <v>2</v>
      </c>
      <c r="J37" s="86">
        <v>2</v>
      </c>
      <c r="K37" s="87"/>
      <c r="L37" s="86"/>
      <c r="M37" s="87"/>
      <c r="N37" s="86"/>
      <c r="O37" s="313"/>
      <c r="P37" s="407"/>
      <c r="Q37" s="441"/>
      <c r="R37" s="442"/>
      <c r="S37" s="378"/>
      <c r="T37" s="313"/>
      <c r="U37" s="313"/>
      <c r="V37" s="313"/>
      <c r="W37" s="314"/>
      <c r="X37" s="315"/>
      <c r="Y37" s="315"/>
      <c r="Z37" s="315"/>
      <c r="AA37" s="316"/>
      <c r="AB37" s="316"/>
      <c r="AC37" s="316"/>
      <c r="AD37" s="316"/>
      <c r="AE37" s="315"/>
      <c r="AF37" s="315"/>
      <c r="AG37" s="315"/>
      <c r="AH37" s="316"/>
      <c r="AI37" s="315"/>
      <c r="AJ37" s="315"/>
      <c r="AK37" s="315"/>
      <c r="AL37" s="317"/>
    </row>
    <row r="38" spans="1:38" ht="78" customHeight="1">
      <c r="A38" s="20" t="str">
        <f t="shared" ref="A38:G38" si="1">IF(A23="","",A23)</f>
        <v/>
      </c>
      <c r="B38" s="94" t="str">
        <f t="shared" si="1"/>
        <v>LLA1ALL</v>
      </c>
      <c r="C38" s="95" t="str">
        <f t="shared" si="1"/>
        <v>Allemand S1</v>
      </c>
      <c r="D38" s="24" t="str">
        <f t="shared" si="1"/>
        <v>LOL1H4ALOL1B6ALOL1C7A</v>
      </c>
      <c r="E38" s="24" t="str">
        <f t="shared" si="1"/>
        <v>CHOIX TRONC COMMUN</v>
      </c>
      <c r="F38" s="25" t="str">
        <f t="shared" si="1"/>
        <v>Portails 1 (SDL-LLCER), 3 (SDL-LETTRES), 5 (LETTRES-LLCER), 6 (HISTOIRE-LETTRES), 7 (HISTOIRE-GEO) et 8 (HISTOIRE-DROIT)</v>
      </c>
      <c r="G38" s="63" t="str">
        <f t="shared" si="1"/>
        <v>LEA</v>
      </c>
      <c r="H38" s="26"/>
      <c r="I38" s="28">
        <v>2</v>
      </c>
      <c r="J38" s="28">
        <v>2</v>
      </c>
      <c r="K38" s="28" t="str">
        <f t="shared" ref="K38:AL38" si="2">IF(K23="","",K23)</f>
        <v>FLEURY Alain</v>
      </c>
      <c r="L38" s="28">
        <f t="shared" si="2"/>
        <v>12</v>
      </c>
      <c r="M38" s="28" t="str">
        <f t="shared" si="2"/>
        <v/>
      </c>
      <c r="N38" s="28" t="str">
        <f t="shared" si="2"/>
        <v/>
      </c>
      <c r="O38" s="30">
        <f t="shared" si="2"/>
        <v>18</v>
      </c>
      <c r="P38" s="31" t="str">
        <f t="shared" si="2"/>
        <v/>
      </c>
      <c r="Q38" s="429"/>
      <c r="R38" s="430"/>
      <c r="S38" s="149">
        <f t="shared" si="2"/>
        <v>1</v>
      </c>
      <c r="T38" s="33" t="str">
        <f t="shared" si="2"/>
        <v>CC</v>
      </c>
      <c r="U38" s="33" t="str">
        <f t="shared" si="2"/>
        <v>écrit et oral</v>
      </c>
      <c r="V38" s="33" t="str">
        <f t="shared" si="2"/>
        <v>1h30</v>
      </c>
      <c r="W38" s="34">
        <f t="shared" si="2"/>
        <v>1</v>
      </c>
      <c r="X38" s="35" t="str">
        <f t="shared" si="2"/>
        <v>CT</v>
      </c>
      <c r="Y38" s="35" t="str">
        <f t="shared" si="2"/>
        <v>écrit</v>
      </c>
      <c r="Z38" s="35" t="str">
        <f t="shared" si="2"/>
        <v>2h00</v>
      </c>
      <c r="AA38" s="702" t="str">
        <f t="shared" ref="AA38:AB38" si="3">IF(AA23="","",AA23)</f>
        <v>oral 15 min par skype sur un sujet traité en cours.mercredi 27 juin de 10h00 à 18h00. Contacter enseignant au préalable par téléphone</v>
      </c>
      <c r="AB38" s="702" t="str">
        <f t="shared" si="3"/>
        <v>oral 15 min par skype sur un sujet traité en cours.mercredi 27 juin de 10h00 à 18h00. Contacter enseignant au préalable par téléphone</v>
      </c>
      <c r="AC38" s="666">
        <f t="shared" ref="AC38" si="4">IF(AC23="","",AC23)</f>
        <v>3</v>
      </c>
      <c r="AD38" s="36">
        <f t="shared" si="2"/>
        <v>1</v>
      </c>
      <c r="AE38" s="33" t="str">
        <f t="shared" si="2"/>
        <v>CT</v>
      </c>
      <c r="AF38" s="33" t="str">
        <f t="shared" si="2"/>
        <v>oral</v>
      </c>
      <c r="AG38" s="33" t="str">
        <f t="shared" si="2"/>
        <v>15 min.</v>
      </c>
      <c r="AH38" s="37">
        <f t="shared" si="2"/>
        <v>1</v>
      </c>
      <c r="AI38" s="35" t="str">
        <f t="shared" si="2"/>
        <v>CT</v>
      </c>
      <c r="AJ38" s="35" t="str">
        <f t="shared" si="2"/>
        <v>oral</v>
      </c>
      <c r="AK38" s="35" t="str">
        <f t="shared" si="2"/>
        <v>15 min.</v>
      </c>
      <c r="AL38" s="28" t="str">
        <f t="shared" si="2"/>
        <v/>
      </c>
    </row>
    <row r="39" spans="1:38" ht="52.5" customHeight="1">
      <c r="A39" s="20" t="s">
        <v>84</v>
      </c>
      <c r="B39" s="94" t="s">
        <v>85</v>
      </c>
      <c r="C39" s="95" t="s">
        <v>86</v>
      </c>
      <c r="D39" s="24" t="s">
        <v>84</v>
      </c>
      <c r="E39" s="24" t="s">
        <v>66</v>
      </c>
      <c r="F39" s="25" t="s">
        <v>67</v>
      </c>
      <c r="G39" s="63" t="s">
        <v>68</v>
      </c>
      <c r="H39" s="26"/>
      <c r="I39" s="28">
        <v>2</v>
      </c>
      <c r="J39" s="28">
        <v>2</v>
      </c>
      <c r="K39" s="28" t="s">
        <v>87</v>
      </c>
      <c r="L39" s="28">
        <v>14</v>
      </c>
      <c r="M39" s="28" t="s">
        <v>84</v>
      </c>
      <c r="N39" s="28" t="s">
        <v>84</v>
      </c>
      <c r="O39" s="30" t="s">
        <v>84</v>
      </c>
      <c r="P39" s="31" t="s">
        <v>84</v>
      </c>
      <c r="Q39" s="429"/>
      <c r="R39" s="430"/>
      <c r="S39" s="149">
        <v>1</v>
      </c>
      <c r="T39" s="33" t="s">
        <v>55</v>
      </c>
      <c r="U39" s="33" t="s">
        <v>84</v>
      </c>
      <c r="V39" s="33" t="s">
        <v>84</v>
      </c>
      <c r="W39" s="34">
        <v>1</v>
      </c>
      <c r="X39" s="35" t="s">
        <v>58</v>
      </c>
      <c r="Y39" s="35" t="s">
        <v>88</v>
      </c>
      <c r="Z39" s="35" t="s">
        <v>84</v>
      </c>
      <c r="AA39" s="702" t="s">
        <v>89</v>
      </c>
      <c r="AB39" s="581" t="str">
        <f>+AA39</f>
        <v>PAS DE CHANGEMENT</v>
      </c>
      <c r="AC39" s="442">
        <v>15</v>
      </c>
      <c r="AD39" s="36">
        <v>1</v>
      </c>
      <c r="AE39" s="33" t="s">
        <v>58</v>
      </c>
      <c r="AF39" s="33" t="s">
        <v>88</v>
      </c>
      <c r="AG39" s="33" t="s">
        <v>84</v>
      </c>
      <c r="AH39" s="37">
        <v>1</v>
      </c>
      <c r="AI39" s="35" t="s">
        <v>58</v>
      </c>
      <c r="AJ39" s="35" t="s">
        <v>88</v>
      </c>
      <c r="AK39" s="35" t="s">
        <v>84</v>
      </c>
      <c r="AL39" s="28" t="s">
        <v>84</v>
      </c>
    </row>
    <row r="40" spans="1:38" ht="96" customHeight="1">
      <c r="A40" s="20" t="str">
        <f>IF('Portail 3 SDL-LETTRES'!A18="","",'Portail 3 SDL-LETTRES'!A18)</f>
        <v/>
      </c>
      <c r="B40" s="94" t="str">
        <f>IF('Portail 3 SDL-LETTRES'!B18="","",'Portail 3 SDL-LETTRES'!B18)</f>
        <v>LLA1ANG</v>
      </c>
      <c r="C40" s="95" t="str">
        <f>IF('Portail 3 SDL-LETTRES'!C18="","",'Portail 3 SDL-LETTRES'!C18)</f>
        <v>Anglais S1</v>
      </c>
      <c r="D40" s="24" t="str">
        <f>IF('Portail 3 SDL-LETTRES'!D18="","",'Portail 3 SDL-LETTRES'!D18)</f>
        <v>LOL1D7B
LOL1H4B
LOL1G7B</v>
      </c>
      <c r="E40" s="24" t="str">
        <f>IF('Portail 3 SDL-LETTRES'!E18="","",'Portail 3 SDL-LETTRES'!E18)</f>
        <v>CHOIX TRONC COMMUN</v>
      </c>
      <c r="F40" s="25" t="str">
        <f>IF('Portail 3 SDL-LETTRES'!F18="","",'Portail 3 SDL-LETTRES'!F18)</f>
        <v>Portails 3 (SDL-LETTRES), 5 (LETTRES-LLCER ), 6 (HISTOIRE-LETTRES), 7 (HISTOIRE-GEO) et 8 (HISTOIRE-DROIT)</v>
      </c>
      <c r="G40" s="63" t="str">
        <f>IF('Portail 3 SDL-LETTRES'!G18="","",'Portail 3 SDL-LETTRES'!G18)</f>
        <v>LLCER</v>
      </c>
      <c r="H40" s="26" t="str">
        <f>IF('Portail 3 SDL-LETTRES'!H18="","",'Portail 3 SDL-LETTRES'!H18)</f>
        <v/>
      </c>
      <c r="I40" s="28">
        <f>IF('Portail 3 SDL-LETTRES'!I18="","",'Portail 3 SDL-LETTRES'!I18)</f>
        <v>2</v>
      </c>
      <c r="J40" s="28">
        <f>IF('Portail 3 SDL-LETTRES'!J18="","",'Portail 3 SDL-LETTRES'!J18)</f>
        <v>2</v>
      </c>
      <c r="K40" s="28" t="str">
        <f>IF('Portail 3 SDL-LETTRES'!K18="","",'Portail 3 SDL-LETTRES'!K18)</f>
        <v>SOTTEAU Emilie</v>
      </c>
      <c r="L40" s="28" t="str">
        <f>IF('Portail 3 SDL-LETTRES'!L18="","",'Portail 3 SDL-LETTRES'!L18)</f>
        <v>11</v>
      </c>
      <c r="M40" s="28" t="str">
        <f>IF('Portail 3 SDL-LETTRES'!M18="","",'Portail 3 SDL-LETTRES'!M18)</f>
        <v/>
      </c>
      <c r="N40" s="28" t="str">
        <f>IF('Portail 3 SDL-LETTRES'!N18="","",'Portail 3 SDL-LETTRES'!N18)</f>
        <v/>
      </c>
      <c r="O40" s="30">
        <f>IF('Portail 3 SDL-LETTRES'!O18="","",'Portail 3 SDL-LETTRES'!O18)</f>
        <v>18</v>
      </c>
      <c r="P40" s="31" t="str">
        <f>IF('Portail 3 SDL-LETTRES'!P18="","",'Portail 3 SDL-LETTRES'!P18)</f>
        <v/>
      </c>
      <c r="Q40" s="429"/>
      <c r="R40" s="430"/>
      <c r="S40" s="149">
        <f>IF('Portail 3 SDL-LETTRES'!S18="","",'Portail 3 SDL-LETTRES'!S18)</f>
        <v>1</v>
      </c>
      <c r="T40" s="33" t="str">
        <f>IF('Portail 3 SDL-LETTRES'!T18="","",'Portail 3 SDL-LETTRES'!T18)</f>
        <v>CC</v>
      </c>
      <c r="U40" s="33" t="str">
        <f>IF('Portail 3 SDL-LETTRES'!U18="","",'Portail 3 SDL-LETTRES'!U18)</f>
        <v/>
      </c>
      <c r="V40" s="33" t="str">
        <f>IF('Portail 3 SDL-LETTRES'!V18="","",'Portail 3 SDL-LETTRES'!V18)</f>
        <v/>
      </c>
      <c r="W40" s="34">
        <f>IF('Portail 3 SDL-LETTRES'!W18="","",'Portail 3 SDL-LETTRES'!W18)</f>
        <v>1</v>
      </c>
      <c r="X40" s="35" t="str">
        <f>IF('Portail 3 SDL-LETTRES'!X18="","",'Portail 3 SDL-LETTRES'!X18)</f>
        <v>CT</v>
      </c>
      <c r="Y40" s="35" t="str">
        <f>IF('Portail 3 SDL-LETTRES'!Y18="","",'Portail 3 SDL-LETTRES'!Y18)</f>
        <v>écrit</v>
      </c>
      <c r="Z40" s="35" t="str">
        <f>IF('Portail 3 SDL-LETTRES'!Z18="","",'Portail 3 SDL-LETTRES'!Z18)</f>
        <v>2h00</v>
      </c>
      <c r="AA40" s="702" t="str">
        <f>IF('Portail 3 SDL-LETTRES'!AA18="","",'Portail 3 SDL-LETTRES'!AA18)</f>
        <v>DM sans temps limité, 
dépôt sujet sur CELENE le 15/06,
copie à rendre au plus tard le 22/06 sur mon adresse email emiliejanton@yahoo.fr</v>
      </c>
      <c r="AB40" s="702" t="str">
        <f>IF('Portail 3 SDL-LETTRES'!AB18="","",'Portail 3 SDL-LETTRES'!AB18)</f>
        <v>DM sans temps limité, dépôt sujet sur CELENE le 15/06,copie à rendre au plus tard le 22/06 sur mon adresse email emiliejanton@yahoo.fr</v>
      </c>
      <c r="AC40" s="666">
        <f>IF('Portail 3 SDL-LETTRES'!AC18="","",'Portail 3 SDL-LETTRES'!AC18)</f>
        <v>124</v>
      </c>
      <c r="AD40" s="36">
        <f>IF('Portail 3 SDL-LETTRES'!AD18="","",'Portail 3 SDL-LETTRES'!AD18)</f>
        <v>1</v>
      </c>
      <c r="AE40" s="33" t="str">
        <f>IF('Portail 3 SDL-LETTRES'!AE18="","",'Portail 3 SDL-LETTRES'!AE18)</f>
        <v>CT</v>
      </c>
      <c r="AF40" s="33" t="str">
        <f>IF('Portail 3 SDL-LETTRES'!AF18="","",'Portail 3 SDL-LETTRES'!AF18)</f>
        <v>écrit</v>
      </c>
      <c r="AG40" s="33" t="str">
        <f>IF('Portail 3 SDL-LETTRES'!AG18="","",'Portail 3 SDL-LETTRES'!AG18)</f>
        <v>2h00</v>
      </c>
      <c r="AH40" s="37">
        <f>IF('Portail 3 SDL-LETTRES'!AH18="","",'Portail 3 SDL-LETTRES'!AH18)</f>
        <v>1</v>
      </c>
      <c r="AI40" s="35" t="str">
        <f>IF('Portail 3 SDL-LETTRES'!AI18="","",'Portail 3 SDL-LETTRES'!AI18)</f>
        <v>CT</v>
      </c>
      <c r="AJ40" s="35" t="str">
        <f>IF('Portail 3 SDL-LETTRES'!AJ18="","",'Portail 3 SDL-LETTRES'!AJ18)</f>
        <v>écrit</v>
      </c>
      <c r="AK40" s="35" t="str">
        <f>IF('Portail 3 SDL-LETTRES'!AK18="","",'Portail 3 SDL-LETTRES'!AK18)</f>
        <v>2h00</v>
      </c>
      <c r="AL40" s="28" t="str">
        <f>IF('Portail 3 SDL-LETTRES'!AL18="","",'Portail 3 SDL-LETTRES'!AL18)</f>
        <v/>
      </c>
    </row>
    <row r="41" spans="1:38">
      <c r="A41" s="63"/>
      <c r="B41" s="63"/>
      <c r="C41" s="118"/>
      <c r="D41" s="118"/>
      <c r="E41" s="118"/>
      <c r="F41" s="22"/>
      <c r="G41" s="22"/>
      <c r="H41" s="22"/>
      <c r="I41" s="22"/>
      <c r="J41" s="22"/>
      <c r="K41" s="22"/>
      <c r="L41" s="22"/>
      <c r="M41" s="22"/>
      <c r="N41" s="22"/>
      <c r="O41" s="22"/>
      <c r="P41" s="277"/>
      <c r="Q41" s="443"/>
      <c r="R41" s="444"/>
      <c r="AA41" s="63"/>
      <c r="AB41" s="63"/>
      <c r="AC41" s="63"/>
      <c r="AD41" s="63"/>
      <c r="AL41" s="22"/>
    </row>
    <row r="42" spans="1:38" s="3" customFormat="1" ht="12.75">
      <c r="A42" s="121"/>
      <c r="B42" s="121"/>
      <c r="C42" s="122"/>
      <c r="D42" s="122"/>
      <c r="E42" s="122"/>
      <c r="F42" s="122"/>
      <c r="G42" s="122"/>
      <c r="H42" s="741"/>
      <c r="I42" s="741"/>
      <c r="J42" s="741"/>
      <c r="N42" s="122"/>
      <c r="O42" s="122"/>
      <c r="P42" s="206"/>
      <c r="Q42" s="445"/>
      <c r="R42" s="446"/>
      <c r="S42" s="123"/>
      <c r="T42" s="123"/>
      <c r="U42" s="123"/>
      <c r="V42" s="123"/>
      <c r="W42" s="123"/>
      <c r="X42" s="123"/>
      <c r="Y42" s="123"/>
      <c r="Z42" s="123"/>
      <c r="AA42" s="551"/>
      <c r="AB42" s="551"/>
      <c r="AC42" s="551"/>
      <c r="AD42" s="551"/>
      <c r="AE42" s="123"/>
      <c r="AF42" s="123"/>
      <c r="AG42" s="123"/>
      <c r="AH42" s="123"/>
      <c r="AI42" s="123"/>
      <c r="AJ42" s="123"/>
      <c r="AK42" s="124"/>
    </row>
    <row r="43" spans="1:38" ht="22.5" customHeight="1">
      <c r="A43" s="4" t="s">
        <v>90</v>
      </c>
      <c r="B43" s="4" t="s">
        <v>91</v>
      </c>
      <c r="C43" s="5" t="s">
        <v>92</v>
      </c>
      <c r="D43" s="125"/>
      <c r="E43" s="4" t="s">
        <v>36</v>
      </c>
      <c r="F43" s="4"/>
      <c r="G43" s="4"/>
      <c r="H43" s="4"/>
      <c r="I43" s="12"/>
      <c r="J43" s="12"/>
      <c r="K43" s="12"/>
      <c r="L43" s="12"/>
      <c r="M43" s="12"/>
      <c r="N43" s="12"/>
      <c r="O43" s="12"/>
      <c r="P43" s="8"/>
      <c r="Q43" s="423"/>
      <c r="R43" s="424"/>
      <c r="S43" s="377"/>
      <c r="T43" s="8"/>
      <c r="U43" s="8"/>
      <c r="V43" s="8"/>
      <c r="W43" s="8"/>
      <c r="X43" s="8"/>
      <c r="Y43" s="8"/>
      <c r="Z43" s="8"/>
      <c r="AA43" s="12"/>
      <c r="AB43" s="12"/>
      <c r="AC43" s="12"/>
      <c r="AD43" s="12"/>
      <c r="AE43" s="377"/>
      <c r="AF43" s="8"/>
      <c r="AG43" s="8"/>
      <c r="AH43" s="8"/>
      <c r="AI43" s="8"/>
      <c r="AJ43" s="8"/>
      <c r="AK43" s="12"/>
      <c r="AL43" s="12"/>
    </row>
    <row r="44" spans="1:38" ht="22.5" customHeight="1">
      <c r="A44" s="13"/>
      <c r="B44" s="13"/>
      <c r="C44" s="15" t="s">
        <v>93</v>
      </c>
      <c r="D44" s="16"/>
      <c r="E44" s="13"/>
      <c r="F44" s="13"/>
      <c r="G44" s="13"/>
      <c r="H44" s="13"/>
      <c r="I44" s="13">
        <f>+I47+I49+I50+I51</f>
        <v>33</v>
      </c>
      <c r="J44" s="13" t="e">
        <f>+J47+J49+J50+J51</f>
        <v>#REF!</v>
      </c>
      <c r="K44" s="16"/>
      <c r="L44" s="16"/>
      <c r="M44" s="16"/>
      <c r="N44" s="16"/>
      <c r="O44" s="16"/>
      <c r="P44" s="227"/>
      <c r="Q44" s="449"/>
      <c r="R44" s="450"/>
      <c r="S44" s="398"/>
      <c r="T44" s="16"/>
      <c r="U44" s="17"/>
      <c r="V44" s="18"/>
      <c r="W44" s="18"/>
      <c r="X44" s="18"/>
      <c r="Y44" s="18"/>
      <c r="Z44" s="18"/>
      <c r="AA44" s="18"/>
      <c r="AB44" s="18"/>
      <c r="AC44" s="18"/>
      <c r="AD44" s="16"/>
      <c r="AE44" s="16"/>
      <c r="AF44" s="16"/>
      <c r="AG44" s="16"/>
      <c r="AH44" s="16"/>
      <c r="AI44" s="16"/>
      <c r="AJ44" s="16"/>
      <c r="AK44" s="16"/>
      <c r="AL44" s="19"/>
    </row>
    <row r="45" spans="1:38" ht="44.25" customHeight="1">
      <c r="B45" s="94" t="str">
        <f>IF('Portail 2 SDL-LEA'!B36="","",'Portail 2 SDL-LEA'!B36)</f>
        <v>LLA2H20</v>
      </c>
      <c r="C45" s="22" t="str">
        <f>IF('Portail 2 SDL-LEA'!C36="","",'Portail 2 SDL-LEA'!C36)</f>
        <v>Linguistique et diversité des langues</v>
      </c>
      <c r="D45" s="63" t="str">
        <f>IF('Portail 2 SDL-LEA'!D36="","",'Portail 2 SDL-LEA'!D36)</f>
        <v>LOL2H70</v>
      </c>
      <c r="E45" s="24" t="str">
        <f>IF('Portail 2 SDL-LEA'!E36="","",'Portail 2 SDL-LEA'!E36)</f>
        <v>TRONC COMMUN</v>
      </c>
      <c r="F45" s="25" t="str">
        <f>IF('Portail 2 SDL-LEA'!F36="","",'Portail 2 SDL-LEA'!F36)</f>
        <v>Portails 1 (SDL-LLCER majeure SDL), 2 (SDL-LEA majeure SDL) et 3 (SDL-Lettres majeure SDL)</v>
      </c>
      <c r="G45" s="63" t="str">
        <f>IF('Portail 2 SDL-LEA'!G36="","",'Portail 2 SDL-LEA'!G36)</f>
        <v>SDL</v>
      </c>
      <c r="H45" s="66" t="str">
        <f>IF('Portail 2 SDL-LEA'!H36="","",'Portail 2 SDL-LEA'!H36)</f>
        <v/>
      </c>
      <c r="I45" s="67">
        <f>IF('Portail 2 SDL-LEA'!I36="","",'Portail 2 SDL-LEA'!I36)</f>
        <v>5</v>
      </c>
      <c r="J45" s="67">
        <f>IF('Portail 2 SDL-LEA'!J36="","",'Portail 2 SDL-LEA'!J36)</f>
        <v>5</v>
      </c>
      <c r="K45" s="67" t="str">
        <f>IF('Portail 2 SDL-LEA'!K36="","",'Portail 2 SDL-LEA'!K36)</f>
        <v>PLOOG Katja</v>
      </c>
      <c r="L45" s="29" t="str">
        <f>IF('Portail 2 SDL-LEA'!L36="","",'Portail 2 SDL-LEA'!L36)</f>
        <v>07</v>
      </c>
      <c r="M45" s="67" t="str">
        <f>IF('Portail 2 SDL-LEA'!M36="","",'Portail 2 SDL-LEA'!M36)</f>
        <v/>
      </c>
      <c r="N45" s="67">
        <f>IF('Portail 2 SDL-LEA'!N36="","",'Portail 2 SDL-LEA'!N36)</f>
        <v>18</v>
      </c>
      <c r="O45" s="129">
        <f>IF('Portail 2 SDL-LEA'!O36="","",'Portail 2 SDL-LEA'!O36)</f>
        <v>18</v>
      </c>
      <c r="P45" s="222" t="str">
        <f>IF('Portail 2 SDL-LEA'!P36="","",'Portail 2 SDL-LEA'!P36)</f>
        <v/>
      </c>
      <c r="Q45" s="429" t="str">
        <f>IF('Portail 2 SDL-LEA'!Q36="","",'Portail 2 SDL-LEA'!Q36)</f>
        <v>100 % CC</v>
      </c>
      <c r="R45" s="430" t="str">
        <f>IF('Portail 2 SDL-LEA'!R36="","",'Portail 2 SDL-LEA'!R36)</f>
        <v>100 % CT Oral</v>
      </c>
      <c r="S45" s="149">
        <f>IF('Portail 2 SDL-LEA'!S36="","",'Portail 2 SDL-LEA'!S36)</f>
        <v>1</v>
      </c>
      <c r="T45" s="33" t="str">
        <f>IF('Portail 2 SDL-LEA'!T36="","",'Portail 2 SDL-LEA'!T36)</f>
        <v>CC</v>
      </c>
      <c r="U45" s="33" t="str">
        <f>IF('Portail 2 SDL-LEA'!U36="","",'Portail 2 SDL-LEA'!U36)</f>
        <v>écrit</v>
      </c>
      <c r="V45" s="33" t="str">
        <f>IF('Portail 2 SDL-LEA'!V36="","",'Portail 2 SDL-LEA'!V36)</f>
        <v/>
      </c>
      <c r="W45" s="34">
        <f>IF('Portail 2 SDL-LEA'!W36="","",'Portail 2 SDL-LEA'!W36)</f>
        <v>1</v>
      </c>
      <c r="X45" s="35" t="str">
        <f>IF('Portail 2 SDL-LEA'!X36="","",'Portail 2 SDL-LEA'!X36)</f>
        <v>CT</v>
      </c>
      <c r="Y45" s="35" t="str">
        <f>IF('Portail 2 SDL-LEA'!Y36="","",'Portail 2 SDL-LEA'!Y36)</f>
        <v>écrit</v>
      </c>
      <c r="Z45" s="582" t="str">
        <f>IF('Portail 2 SDL-LEA'!Z36="","",'Portail 2 SDL-LEA'!Z36)</f>
        <v>2h00</v>
      </c>
      <c r="AA45" s="708" t="str">
        <f>IF('Portail 2 SDL-LEA'!AA36="","",'Portail 2 SDL-LEA'!AA36)</f>
        <v>Ecrit, 1h</v>
      </c>
      <c r="AB45" s="708" t="str">
        <f>IF('Portail 2 SDL-LEA'!AB36="","",'Portail 2 SDL-LEA'!AB36)</f>
        <v>Ecrit, 1h</v>
      </c>
      <c r="AC45" s="666" t="str">
        <f>IF('Portail 2 SDL-LEA'!AC36="","",'Portail 2 SDL-LEA'!AC36)</f>
        <v/>
      </c>
      <c r="AD45" s="36">
        <f>IF('Portail 2 SDL-LEA'!AD36="","",'Portail 2 SDL-LEA'!AD36)</f>
        <v>1</v>
      </c>
      <c r="AE45" s="33" t="str">
        <f>IF('Portail 2 SDL-LEA'!AE36="","",'Portail 2 SDL-LEA'!AE36)</f>
        <v>CT</v>
      </c>
      <c r="AF45" s="33" t="str">
        <f>IF('Portail 2 SDL-LEA'!AF36="","",'Portail 2 SDL-LEA'!AF36)</f>
        <v>écrit</v>
      </c>
      <c r="AG45" s="33" t="str">
        <f>IF('Portail 2 SDL-LEA'!AG36="","",'Portail 2 SDL-LEA'!AG36)</f>
        <v>2h00</v>
      </c>
      <c r="AH45" s="37">
        <f>IF('Portail 2 SDL-LEA'!AH36="","",'Portail 2 SDL-LEA'!AH36)</f>
        <v>1</v>
      </c>
      <c r="AI45" s="35" t="str">
        <f>IF('Portail 2 SDL-LEA'!AI36="","",'Portail 2 SDL-LEA'!AI36)</f>
        <v>CT</v>
      </c>
      <c r="AJ45" s="35" t="str">
        <f>IF('Portail 2 SDL-LEA'!AJ36="","",'Portail 2 SDL-LEA'!AJ36)</f>
        <v>écrit</v>
      </c>
      <c r="AK45" s="35" t="str">
        <f>IF('Portail 2 SDL-LEA'!AK36="","",'Portail 2 SDL-LEA'!AK36)</f>
        <v>2h00</v>
      </c>
      <c r="AL45" s="28" t="str">
        <f>IF('Portail 2 SDL-LEA'!AL36="","",'Portail 2 SDL-LEA'!AL36)</f>
        <v/>
      </c>
    </row>
    <row r="46" spans="1:38" ht="42" customHeight="1">
      <c r="A46" s="126"/>
      <c r="B46" s="126"/>
      <c r="C46" s="72" t="s">
        <v>94</v>
      </c>
      <c r="D46" s="73"/>
      <c r="E46" s="74" t="s">
        <v>42</v>
      </c>
      <c r="F46" s="74"/>
      <c r="G46" s="74"/>
      <c r="H46" s="126"/>
      <c r="I46" s="663">
        <f>+I47+I45+I57+I58</f>
        <v>30</v>
      </c>
      <c r="J46" s="663" t="e">
        <f>+J47+J45+J57+J58</f>
        <v>#REF!</v>
      </c>
      <c r="K46" s="73"/>
      <c r="L46" s="73"/>
      <c r="M46" s="73"/>
      <c r="N46" s="73"/>
      <c r="O46" s="73"/>
      <c r="P46" s="76"/>
      <c r="Q46" s="447"/>
      <c r="R46" s="448"/>
      <c r="S46" s="135"/>
      <c r="T46" s="76"/>
      <c r="U46" s="76"/>
      <c r="V46" s="76"/>
      <c r="W46" s="76"/>
      <c r="X46" s="76"/>
      <c r="Y46" s="76"/>
      <c r="Z46" s="76"/>
      <c r="AA46" s="133"/>
      <c r="AB46" s="133"/>
      <c r="AC46" s="133"/>
      <c r="AD46" s="133"/>
      <c r="AE46" s="135"/>
      <c r="AF46" s="76"/>
      <c r="AG46" s="76"/>
      <c r="AH46" s="76"/>
      <c r="AI46" s="76"/>
      <c r="AJ46" s="76"/>
      <c r="AK46" s="73"/>
      <c r="AL46" s="73"/>
    </row>
    <row r="47" spans="1:38" ht="41.25" customHeight="1">
      <c r="A47" s="13"/>
      <c r="B47" s="13"/>
      <c r="C47" s="15" t="s">
        <v>95</v>
      </c>
      <c r="D47" s="16"/>
      <c r="E47" s="13"/>
      <c r="F47" s="13"/>
      <c r="G47" s="13"/>
      <c r="H47" s="13"/>
      <c r="I47" s="13">
        <f>SUM(I48:I52)</f>
        <v>20</v>
      </c>
      <c r="J47" s="13" t="e">
        <f>SUM(J48:J52)</f>
        <v>#REF!</v>
      </c>
      <c r="K47" s="16"/>
      <c r="L47" s="16"/>
      <c r="M47" s="16"/>
      <c r="N47" s="16"/>
      <c r="O47" s="16"/>
      <c r="P47" s="227"/>
      <c r="Q47" s="449"/>
      <c r="R47" s="450"/>
      <c r="S47" s="398"/>
      <c r="T47" s="16"/>
      <c r="U47" s="17"/>
      <c r="V47" s="18"/>
      <c r="W47" s="18"/>
      <c r="X47" s="18"/>
      <c r="Y47" s="18"/>
      <c r="Z47" s="18"/>
      <c r="AA47" s="18"/>
      <c r="AB47" s="18"/>
      <c r="AC47" s="18"/>
      <c r="AD47" s="18"/>
      <c r="AE47" s="18"/>
      <c r="AF47" s="18"/>
      <c r="AG47" s="18"/>
      <c r="AH47" s="18"/>
      <c r="AI47" s="18"/>
      <c r="AJ47" s="18"/>
      <c r="AK47" s="19"/>
      <c r="AL47" s="19"/>
    </row>
    <row r="48" spans="1:38" ht="44.25" customHeight="1">
      <c r="A48" s="1" t="str">
        <f>IF('Portail 2 SDL-LEA'!A39="","",'Portail 2 SDL-LEA'!A39)</f>
        <v/>
      </c>
      <c r="B48" s="94" t="str">
        <f>IF('Portail 2 SDL-LEA'!B39="","",'Portail 2 SDL-LEA'!B39)</f>
        <v>LLA2H11</v>
      </c>
      <c r="C48" s="22" t="str">
        <f>IF('Portail 2 SDL-LEA'!C39="","",'Portail 2 SDL-LEA'!C39)</f>
        <v>Phonétique articulatoire et acoustique</v>
      </c>
      <c r="D48" s="63" t="str">
        <f>IF('Portail 2 SDL-LEA'!D39="","",'Portail 2 SDL-LEA'!D39)</f>
        <v>LOL2H10</v>
      </c>
      <c r="E48" s="24" t="str">
        <f>IF('Portail 2 SDL-LEA'!E39="","",'Portail 2 SDL-LEA'!E39)</f>
        <v>TRONC COMMUN</v>
      </c>
      <c r="F48" s="25" t="str">
        <f>IF('Portail 2 SDL-LEA'!F39="","",'Portail 2 SDL-LEA'!F39)</f>
        <v>Portails 1 (SDL-LLCER), 2 (SDL-LEA) et 3 (SDL-Lettres)</v>
      </c>
      <c r="G48" s="63" t="str">
        <f>IF('Portail 2 SDL-LEA'!G39="","",'Portail 2 SDL-LEA'!G39)</f>
        <v>SDL</v>
      </c>
      <c r="H48" s="66" t="str">
        <f>IF('Portail 2 SDL-LEA'!H39="","",'Portail 2 SDL-LEA'!H39)</f>
        <v/>
      </c>
      <c r="I48" s="67">
        <v>5</v>
      </c>
      <c r="J48" s="67">
        <f>IF('Portail 2 SDL-LEA'!J39="","",'Portail 2 SDL-LEA'!J39)</f>
        <v>5</v>
      </c>
      <c r="K48" s="67" t="str">
        <f>IF('Portail 2 SDL-LEA'!K39="","",'Portail 2 SDL-LEA'!K39)</f>
        <v>ENGUEHARD Guillaume</v>
      </c>
      <c r="L48" s="29" t="str">
        <f>IF('Portail 2 SDL-LEA'!L39="","",'Portail 2 SDL-LEA'!L39)</f>
        <v>07</v>
      </c>
      <c r="M48" s="67" t="str">
        <f>IF('Portail 2 SDL-LEA'!M39="","",'Portail 2 SDL-LEA'!M39)</f>
        <v/>
      </c>
      <c r="N48" s="67">
        <f>IF('Portail 2 SDL-LEA'!N39="","",'Portail 2 SDL-LEA'!N39)</f>
        <v>18</v>
      </c>
      <c r="O48" s="129">
        <f>IF('Portail 2 SDL-LEA'!O39="","",'Portail 2 SDL-LEA'!O39)</f>
        <v>24</v>
      </c>
      <c r="P48" s="222" t="str">
        <f>IF('Portail 2 SDL-LEA'!P39="","",'Portail 2 SDL-LEA'!P39)</f>
        <v/>
      </c>
      <c r="Q48" s="429" t="str">
        <f>IF('Portail 2 SDL-LEA'!Q39="","",'Portail 2 SDL-LEA'!Q39)</f>
        <v>100 % CC</v>
      </c>
      <c r="R48" s="430" t="str">
        <f>IF('Portail 2 SDL-LEA'!R39="","",'Portail 2 SDL-LEA'!R39)</f>
        <v>100 % CT Oral</v>
      </c>
      <c r="S48" s="149">
        <f>IF('Portail 2 SDL-LEA'!S39="","",'Portail 2 SDL-LEA'!S39)</f>
        <v>1</v>
      </c>
      <c r="T48" s="33" t="str">
        <f>IF('Portail 2 SDL-LEA'!T39="","",'Portail 2 SDL-LEA'!T39)</f>
        <v>CC</v>
      </c>
      <c r="U48" s="33" t="str">
        <f>IF('Portail 2 SDL-LEA'!U39="","",'Portail 2 SDL-LEA'!U39)</f>
        <v>écrit</v>
      </c>
      <c r="V48" s="33" t="str">
        <f>IF('Portail 2 SDL-LEA'!V39="","",'Portail 2 SDL-LEA'!V39)</f>
        <v/>
      </c>
      <c r="W48" s="34">
        <f>IF('Portail 2 SDL-LEA'!W39="","",'Portail 2 SDL-LEA'!W39)</f>
        <v>1</v>
      </c>
      <c r="X48" s="35" t="str">
        <f>IF('Portail 2 SDL-LEA'!X39="","",'Portail 2 SDL-LEA'!X39)</f>
        <v>CT</v>
      </c>
      <c r="Y48" s="35" t="str">
        <f>IF('Portail 2 SDL-LEA'!Y39="","",'Portail 2 SDL-LEA'!Y39)</f>
        <v>oral</v>
      </c>
      <c r="Z48" s="582" t="str">
        <f>IF('Portail 2 SDL-LEA'!Z39="","",'Portail 2 SDL-LEA'!Z39)</f>
        <v>20 min.</v>
      </c>
      <c r="AA48" s="708" t="str">
        <f>IF('Portail 2 SDL-LEA'!AA39="","",'Portail 2 SDL-LEA'!AA39)</f>
        <v>Test Célène, 1h</v>
      </c>
      <c r="AB48" s="708" t="str">
        <f>IF('Portail 2 SDL-LEA'!AB39="","",'Portail 2 SDL-LEA'!AB39)</f>
        <v>Test Célène, 1h</v>
      </c>
      <c r="AC48" s="666" t="str">
        <f>IF('Portail 2 SDL-LEA'!AC39="","",'Portail 2 SDL-LEA'!AC39)</f>
        <v/>
      </c>
      <c r="AD48" s="36">
        <f>IF('Portail 2 SDL-LEA'!AD39="","",'Portail 2 SDL-LEA'!AD39)</f>
        <v>1</v>
      </c>
      <c r="AE48" s="33" t="str">
        <f>IF('Portail 2 SDL-LEA'!AE39="","",'Portail 2 SDL-LEA'!AE39)</f>
        <v>CT</v>
      </c>
      <c r="AF48" s="33" t="str">
        <f>IF('Portail 2 SDL-LEA'!AF39="","",'Portail 2 SDL-LEA'!AF39)</f>
        <v>écrit</v>
      </c>
      <c r="AG48" s="33" t="str">
        <f>IF('Portail 2 SDL-LEA'!AG39="","",'Portail 2 SDL-LEA'!AG39)</f>
        <v>2h00</v>
      </c>
      <c r="AH48" s="37">
        <f>IF('Portail 2 SDL-LEA'!AH39="","",'Portail 2 SDL-LEA'!AH39)</f>
        <v>1</v>
      </c>
      <c r="AI48" s="35" t="str">
        <f>IF('Portail 2 SDL-LEA'!AI39="","",'Portail 2 SDL-LEA'!AI39)</f>
        <v>CT</v>
      </c>
      <c r="AJ48" s="35" t="str">
        <f>IF('Portail 2 SDL-LEA'!AJ39="","",'Portail 2 SDL-LEA'!AJ39)</f>
        <v>écrit</v>
      </c>
      <c r="AK48" s="35" t="str">
        <f>IF('Portail 2 SDL-LEA'!AK39="","",'Portail 2 SDL-LEA'!AK39)</f>
        <v>2h00</v>
      </c>
      <c r="AL48" s="28" t="str">
        <f>IF('Portail 2 SDL-LEA'!AL39="","",'Portail 2 SDL-LEA'!AL39)</f>
        <v/>
      </c>
    </row>
    <row r="49" spans="1:38" ht="44.25" customHeight="1">
      <c r="A49" s="20" t="str">
        <f>IF('Portail 2 SDL-LEA'!A40="","",'Portail 2 SDL-LEA'!A40)</f>
        <v/>
      </c>
      <c r="B49" s="94" t="str">
        <f>IF('Portail 2 SDL-LEA'!B40="","",'Portail 2 SDL-LEA'!B40)</f>
        <v>LLA2H51</v>
      </c>
      <c r="C49" s="95" t="str">
        <f>IF('Portail 2 SDL-LEA'!C40="","",'Portail 2 SDL-LEA'!C40)</f>
        <v xml:space="preserve">Orthophonie  </v>
      </c>
      <c r="D49" s="24" t="str">
        <f>IF('Portail 2 SDL-LEA'!D40="","",'Portail 2 SDL-LEA'!D40)</f>
        <v>LOL1H20</v>
      </c>
      <c r="E49" s="24" t="str">
        <f>IF('Portail 2 SDL-LEA'!E40="","",'Portail 2 SDL-LEA'!E40)</f>
        <v>TRONC COMMUN</v>
      </c>
      <c r="F49" s="25" t="str">
        <f>IF('Portail 2 SDL-LEA'!F40="","",'Portail 2 SDL-LEA'!F40)</f>
        <v>Portails 1 (SDL-LLCER), 2 (SDL-LEA) et 3 (SDL-Lettres)</v>
      </c>
      <c r="G49" s="63" t="str">
        <f>IF('Portail 2 SDL-LEA'!G40="","",'Portail 2 SDL-LEA'!G40)</f>
        <v>SDL</v>
      </c>
      <c r="H49" s="26" t="str">
        <f>IF('Portail 2 SDL-LEA'!H40="","",'Portail 2 SDL-LEA'!H40)</f>
        <v/>
      </c>
      <c r="I49" s="27">
        <v>4</v>
      </c>
      <c r="J49" s="27" t="e">
        <f>IF('Portail 2 SDL-LEA'!#REF!="","",'Portail 2 SDL-LEA'!#REF!)</f>
        <v>#REF!</v>
      </c>
      <c r="K49" s="67" t="str">
        <f>IF('Portail 2 SDL-LEA'!K40="","",'Portail 2 SDL-LEA'!K40)</f>
        <v>ENGUEHARD Guillaume</v>
      </c>
      <c r="L49" s="29" t="str">
        <f>IF('Portail 2 SDL-LEA'!L40="","",'Portail 2 SDL-LEA'!L40)</f>
        <v>07</v>
      </c>
      <c r="M49" s="28" t="str">
        <f>IF('Portail 2 SDL-LEA'!M40="","",'Portail 2 SDL-LEA'!M40)</f>
        <v/>
      </c>
      <c r="N49" s="28">
        <f>IF('Portail 2 SDL-LEA'!N40="","",'Portail 2 SDL-LEA'!N40)</f>
        <v>24</v>
      </c>
      <c r="O49" s="30" t="str">
        <f>IF('Portail 2 SDL-LEA'!O40="","",'Portail 2 SDL-LEA'!O40)</f>
        <v/>
      </c>
      <c r="P49" s="31" t="str">
        <f>IF('Portail 2 SDL-LEA'!P40="","",'Portail 2 SDL-LEA'!P40)</f>
        <v/>
      </c>
      <c r="Q49" s="429" t="str">
        <f>IF('Portail 2 SDL-LEA'!Q40="","",'Portail 2 SDL-LEA'!Q40)</f>
        <v>100 % CC</v>
      </c>
      <c r="R49" s="430" t="str">
        <f>IF('Portail 2 SDL-LEA'!R40="","",'Portail 2 SDL-LEA'!R40)</f>
        <v>100 % CT Oral</v>
      </c>
      <c r="S49" s="149">
        <f>IF('Portail 2 SDL-LEA'!S40="","",'Portail 2 SDL-LEA'!S40)</f>
        <v>1</v>
      </c>
      <c r="T49" s="33" t="str">
        <f>IF('Portail 2 SDL-LEA'!T40="","",'Portail 2 SDL-LEA'!T40)</f>
        <v>CC</v>
      </c>
      <c r="U49" s="33" t="str">
        <f>IF('Portail 2 SDL-LEA'!U40="","",'Portail 2 SDL-LEA'!U40)</f>
        <v>écrit</v>
      </c>
      <c r="V49" s="33" t="str">
        <f>IF('Portail 2 SDL-LEA'!V40="","",'Portail 2 SDL-LEA'!V40)</f>
        <v/>
      </c>
      <c r="W49" s="34">
        <f>IF('Portail 2 SDL-LEA'!W40="","",'Portail 2 SDL-LEA'!W40)</f>
        <v>1</v>
      </c>
      <c r="X49" s="35" t="str">
        <f>IF('Portail 2 SDL-LEA'!X40="","",'Portail 2 SDL-LEA'!X40)</f>
        <v>CT</v>
      </c>
      <c r="Y49" s="35" t="str">
        <f>IF('Portail 2 SDL-LEA'!Y40="","",'Portail 2 SDL-LEA'!Y40)</f>
        <v>oral</v>
      </c>
      <c r="Z49" s="35" t="str">
        <f>IF('Portail 2 SDL-LEA'!Z40="","",'Portail 2 SDL-LEA'!Z40)</f>
        <v>20 min.</v>
      </c>
      <c r="AA49" s="708" t="str">
        <f>IF('Portail 2 SDL-LEA'!AA40="","",'Portail 2 SDL-LEA'!AA40)</f>
        <v>Ecrit, 1h30</v>
      </c>
      <c r="AB49" s="708" t="str">
        <f>IF('Portail 2 SDL-LEA'!AB40="","",'Portail 2 SDL-LEA'!AB40)</f>
        <v>Ecrit, 1h30</v>
      </c>
      <c r="AC49" s="666" t="str">
        <f>IF('Portail 2 SDL-LEA'!AC40="","",'Portail 2 SDL-LEA'!AC40)</f>
        <v/>
      </c>
      <c r="AD49" s="36">
        <f>IF('Portail 2 SDL-LEA'!AD40="","",'Portail 2 SDL-LEA'!AD40)</f>
        <v>1</v>
      </c>
      <c r="AE49" s="33" t="str">
        <f>IF('Portail 2 SDL-LEA'!AE40="","",'Portail 2 SDL-LEA'!AE40)</f>
        <v>CT</v>
      </c>
      <c r="AF49" s="33" t="str">
        <f>IF('Portail 2 SDL-LEA'!AF40="","",'Portail 2 SDL-LEA'!AF40)</f>
        <v>oral</v>
      </c>
      <c r="AG49" s="33" t="str">
        <f>IF('Portail 2 SDL-LEA'!AG40="","",'Portail 2 SDL-LEA'!AG40)</f>
        <v>20 min.</v>
      </c>
      <c r="AH49" s="37">
        <f>IF('Portail 2 SDL-LEA'!AH40="","",'Portail 2 SDL-LEA'!AH40)</f>
        <v>1</v>
      </c>
      <c r="AI49" s="97" t="str">
        <f>IF('Portail 2 SDL-LEA'!AI40="","",'Portail 2 SDL-LEA'!AI40)</f>
        <v>CT</v>
      </c>
      <c r="AJ49" s="97" t="str">
        <f>IF('Portail 2 SDL-LEA'!AJ40="","",'Portail 2 SDL-LEA'!AJ40)</f>
        <v>oral</v>
      </c>
      <c r="AK49" s="97" t="str">
        <f>IF('Portail 2 SDL-LEA'!AK40="","",'Portail 2 SDL-LEA'!AK40)</f>
        <v>20 min.</v>
      </c>
      <c r="AL49" s="28" t="str">
        <f>IF('Portail 2 SDL-LEA'!AL40="","",'Portail 2 SDL-LEA'!AL40)</f>
        <v/>
      </c>
    </row>
    <row r="50" spans="1:38" s="49" customFormat="1" ht="44.25" customHeight="1">
      <c r="A50" s="50" t="str">
        <f>IF('Portail 2 SDL-LEA'!A41="","",'Portail 2 SDL-LEA'!A41)</f>
        <v/>
      </c>
      <c r="B50" s="39" t="str">
        <f>IF('Portail 2 SDL-LEA'!B41="","",'Portail 2 SDL-LEA'!B41)</f>
        <v>LLA2H80</v>
      </c>
      <c r="C50" s="40" t="str">
        <f>IF('Portail 2 SDL-LEA'!C41="","",'Portail 2 SDL-LEA'!C41)</f>
        <v>Introduction à la syntaxe S1 SDL</v>
      </c>
      <c r="D50" s="41" t="str">
        <f>IF('Portail 2 SDL-LEA'!D41="","",'Portail 2 SDL-LEA'!D41)</f>
        <v>LOL1H11</v>
      </c>
      <c r="E50" s="41" t="str">
        <f>IF('Portail 2 SDL-LEA'!E41="","",'Portail 2 SDL-LEA'!E41)</f>
        <v>TRONC COMMUN</v>
      </c>
      <c r="F50" s="42" t="str">
        <f>IF('Portail 2 SDL-LEA'!F41="","",'Portail 2 SDL-LEA'!F41)</f>
        <v>Portails 1 (SDL-LLCER), 2 (SDL-LEA) et 3 (SDL-Lettres)</v>
      </c>
      <c r="G50" s="46" t="str">
        <f>IF('Portail 2 SDL-LEA'!G41="","",'Portail 2 SDL-LEA'!G41)</f>
        <v>SDL</v>
      </c>
      <c r="H50" s="38" t="str">
        <f>IF('Portail 2 SDL-LEA'!H41="","",'Portail 2 SDL-LEA'!H41)</f>
        <v/>
      </c>
      <c r="I50" s="27">
        <v>6</v>
      </c>
      <c r="J50" s="27">
        <v>6</v>
      </c>
      <c r="K50" s="27" t="str">
        <f>IF('Portail 2 SDL-LEA'!K41="","",'Portail 2 SDL-LEA'!K41)</f>
        <v>ABOUDA Lotfi</v>
      </c>
      <c r="L50" s="43" t="str">
        <f>IF('Portail 2 SDL-LEA'!L41="","",'Portail 2 SDL-LEA'!L41)</f>
        <v>07</v>
      </c>
      <c r="M50" s="27" t="str">
        <f>IF('Portail 2 SDL-LEA'!M41="","",'Portail 2 SDL-LEA'!M41)</f>
        <v/>
      </c>
      <c r="N50" s="27">
        <f>IF('Portail 2 SDL-LEA'!N41="","",'Portail 2 SDL-LEA'!N41)</f>
        <v>24</v>
      </c>
      <c r="O50" s="27">
        <f>IF('Portail 2 SDL-LEA'!O41="","",'Portail 2 SDL-LEA'!O41)</f>
        <v>24</v>
      </c>
      <c r="P50" s="44" t="str">
        <f>IF('Portail 2 SDL-LEA'!P41="","",'Portail 2 SDL-LEA'!P41)</f>
        <v/>
      </c>
      <c r="Q50" s="429" t="str">
        <f>IF('Portail 2 SDL-LEA'!Q41="","",'Portail 2 SDL-LEA'!Q41)</f>
        <v>100 % CC</v>
      </c>
      <c r="R50" s="430" t="str">
        <f>IF('Portail 2 SDL-LEA'!R41="","",'Portail 2 SDL-LEA'!R41)</f>
        <v>100 % CT Oral</v>
      </c>
      <c r="S50" s="400">
        <f>IF('Portail 2 SDL-LEA'!S41="","",'Portail 2 SDL-LEA'!S41)</f>
        <v>1</v>
      </c>
      <c r="T50" s="46" t="str">
        <f>IF('Portail 2 SDL-LEA'!T41="","",'Portail 2 SDL-LEA'!T41)</f>
        <v>CC</v>
      </c>
      <c r="U50" s="46" t="str">
        <f>IF('Portail 2 SDL-LEA'!U41="","",'Portail 2 SDL-LEA'!U41)</f>
        <v>écrit</v>
      </c>
      <c r="V50" s="46" t="str">
        <f>IF('Portail 2 SDL-LEA'!V41="","",'Portail 2 SDL-LEA'!V41)</f>
        <v/>
      </c>
      <c r="W50" s="51">
        <f>IF('Portail 2 SDL-LEA'!W41="","",'Portail 2 SDL-LEA'!W41)</f>
        <v>1</v>
      </c>
      <c r="X50" s="46" t="str">
        <f>IF('Portail 2 SDL-LEA'!X41="","",'Portail 2 SDL-LEA'!X41)</f>
        <v>CT</v>
      </c>
      <c r="Y50" s="46" t="str">
        <f>IF('Portail 2 SDL-LEA'!Y41="","",'Portail 2 SDL-LEA'!Y41)</f>
        <v>oral</v>
      </c>
      <c r="Z50" s="46" t="str">
        <f>IF('Portail 2 SDL-LEA'!Z41="","",'Portail 2 SDL-LEA'!Z41)</f>
        <v>20 min.</v>
      </c>
      <c r="AA50" s="708" t="str">
        <f>IF('Portail 2 SDL-LEA'!AA41="","",'Portail 2 SDL-LEA'!AA41)</f>
        <v>Ecrit, DM, 2h</v>
      </c>
      <c r="AB50" s="708" t="str">
        <f>IF('Portail 2 SDL-LEA'!AB41="","",'Portail 2 SDL-LEA'!AB41)</f>
        <v>Ecrit, DM, 2h</v>
      </c>
      <c r="AC50" s="666" t="str">
        <f>IF('Portail 2 SDL-LEA'!AC41="","",'Portail 2 SDL-LEA'!AC41)</f>
        <v/>
      </c>
      <c r="AD50" s="48">
        <f>IF('Portail 2 SDL-LEA'!AD41="","",'Portail 2 SDL-LEA'!AD41)</f>
        <v>1</v>
      </c>
      <c r="AE50" s="46" t="str">
        <f>IF('Portail 2 SDL-LEA'!AE41="","",'Portail 2 SDL-LEA'!AE41)</f>
        <v>CT</v>
      </c>
      <c r="AF50" s="46" t="str">
        <f>IF('Portail 2 SDL-LEA'!AF41="","",'Portail 2 SDL-LEA'!AF41)</f>
        <v>écrit</v>
      </c>
      <c r="AG50" s="46" t="str">
        <f>IF('Portail 2 SDL-LEA'!AG41="","",'Portail 2 SDL-LEA'!AG41)</f>
        <v>2h00</v>
      </c>
      <c r="AH50" s="48">
        <f>IF('Portail 2 SDL-LEA'!AH41="","",'Portail 2 SDL-LEA'!AH41)</f>
        <v>1</v>
      </c>
      <c r="AI50" s="41" t="str">
        <f>IF('Portail 2 SDL-LEA'!AI41="","",'Portail 2 SDL-LEA'!AI41)</f>
        <v/>
      </c>
      <c r="AJ50" s="46" t="str">
        <f>IF('Portail 2 SDL-LEA'!AJ41="","",'Portail 2 SDL-LEA'!AJ41)</f>
        <v>écrit</v>
      </c>
      <c r="AK50" s="46" t="str">
        <f>IF('Portail 2 SDL-LEA'!AK41="","",'Portail 2 SDL-LEA'!AK41)</f>
        <v>2h00</v>
      </c>
      <c r="AL50" s="27" t="str">
        <f>IF('Portail 2 SDL-LEA'!AL41="","",'Portail 2 SDL-LEA'!AL41)</f>
        <v/>
      </c>
    </row>
    <row r="51" spans="1:38" s="117" customFormat="1" ht="44.25" customHeight="1">
      <c r="A51" s="50" t="str">
        <f>IF('Portail 2 SDL-LEA'!A42="","",'Portail 2 SDL-LEA'!A42)</f>
        <v/>
      </c>
      <c r="B51" s="39" t="str">
        <f>IF('Portail 2 SDL-LEA'!B42="","",'Portail 2 SDL-LEA'!B42)</f>
        <v>LLA2H90</v>
      </c>
      <c r="C51" s="40" t="str">
        <f>IF('Portail 2 SDL-LEA'!C42="","",'Portail 2 SDL-LEA'!C42)</f>
        <v>Lexicologie  S1 SDL</v>
      </c>
      <c r="D51" s="41" t="str">
        <f>IF('Portail 2 SDL-LEA'!D42="","",'Portail 2 SDL-LEA'!D42)</f>
        <v>LOL2H20</v>
      </c>
      <c r="E51" s="41" t="str">
        <f>IF('Portail 2 SDL-LEA'!E42="","",'Portail 2 SDL-LEA'!E42)</f>
        <v>TRONC COMMUN</v>
      </c>
      <c r="F51" s="42" t="str">
        <f>IF('Portail 2 SDL-LEA'!F42="","",'Portail 2 SDL-LEA'!F42)</f>
        <v>Portails 1 (SDL-LLCER), 2 (SDL-LEA) et 3 (SDL-Lettres)</v>
      </c>
      <c r="G51" s="46" t="str">
        <f>IF('Portail 2 SDL-LEA'!G42="","",'Portail 2 SDL-LEA'!G42)</f>
        <v>SDL</v>
      </c>
      <c r="H51" s="38" t="str">
        <f>IF('Portail 2 SDL-LEA'!H42="","",'Portail 2 SDL-LEA'!H42)</f>
        <v/>
      </c>
      <c r="I51" s="27">
        <v>3</v>
      </c>
      <c r="J51" s="27">
        <v>3</v>
      </c>
      <c r="K51" s="27" t="str">
        <f>IF('Portail 2 SDL-LEA'!K42="","",'Portail 2 SDL-LEA'!K42)</f>
        <v>HAMMA Badreddine</v>
      </c>
      <c r="L51" s="43" t="str">
        <f>IF('Portail 2 SDL-LEA'!L42="","",'Portail 2 SDL-LEA'!L42)</f>
        <v>07</v>
      </c>
      <c r="M51" s="27" t="str">
        <f>IF('Portail 2 SDL-LEA'!M42="","",'Portail 2 SDL-LEA'!M42)</f>
        <v/>
      </c>
      <c r="N51" s="27">
        <f>IF('Portail 2 SDL-LEA'!N42="","",'Portail 2 SDL-LEA'!N42)</f>
        <v>15</v>
      </c>
      <c r="O51" s="27">
        <f>IF('Portail 2 SDL-LEA'!O42="","",'Portail 2 SDL-LEA'!O42)</f>
        <v>15</v>
      </c>
      <c r="P51" s="44" t="str">
        <f>IF('Portail 2 SDL-LEA'!P42="","",'Portail 2 SDL-LEA'!P42)</f>
        <v/>
      </c>
      <c r="Q51" s="429" t="str">
        <f>IF('Portail 2 SDL-LEA'!Q42="","",'Portail 2 SDL-LEA'!Q42)</f>
        <v>100 % CC</v>
      </c>
      <c r="R51" s="430" t="str">
        <f>IF('Portail 2 SDL-LEA'!R42="","",'Portail 2 SDL-LEA'!R42)</f>
        <v>100 % CT Oral</v>
      </c>
      <c r="S51" s="400">
        <f>IF('Portail 2 SDL-LEA'!S42="","",'Portail 2 SDL-LEA'!S42)</f>
        <v>1</v>
      </c>
      <c r="T51" s="46" t="str">
        <f>IF('Portail 2 SDL-LEA'!T42="","",'Portail 2 SDL-LEA'!T42)</f>
        <v>CC</v>
      </c>
      <c r="U51" s="46" t="str">
        <f>IF('Portail 2 SDL-LEA'!U42="","",'Portail 2 SDL-LEA'!U42)</f>
        <v>écrit</v>
      </c>
      <c r="V51" s="41" t="str">
        <f>IF('Portail 2 SDL-LEA'!V42="","",'Portail 2 SDL-LEA'!V42)</f>
        <v/>
      </c>
      <c r="W51" s="51">
        <f>IF('Portail 2 SDL-LEA'!W42="","",'Portail 2 SDL-LEA'!W42)</f>
        <v>1</v>
      </c>
      <c r="X51" s="41" t="str">
        <f>IF('Portail 2 SDL-LEA'!X42="","",'Portail 2 SDL-LEA'!X42)</f>
        <v>CT</v>
      </c>
      <c r="Y51" s="41" t="str">
        <f>IF('Portail 2 SDL-LEA'!Y42="","",'Portail 2 SDL-LEA'!Y42)</f>
        <v>oral</v>
      </c>
      <c r="Z51" s="41" t="str">
        <f>IF('Portail 2 SDL-LEA'!Z42="","",'Portail 2 SDL-LEA'!Z42)</f>
        <v>20 min.</v>
      </c>
      <c r="AA51" s="708" t="str">
        <f>IF('Portail 2 SDL-LEA'!AA42="","",'Portail 2 SDL-LEA'!AA42)</f>
        <v>Ecrit, 1h</v>
      </c>
      <c r="AB51" s="708" t="str">
        <f>IF('Portail 2 SDL-LEA'!AB42="","",'Portail 2 SDL-LEA'!AB42)</f>
        <v>Ecrit, 1h</v>
      </c>
      <c r="AC51" s="666" t="str">
        <f>IF('Portail 2 SDL-LEA'!AC42="","",'Portail 2 SDL-LEA'!AC42)</f>
        <v/>
      </c>
      <c r="AD51" s="48">
        <f>IF('Portail 2 SDL-LEA'!AD42="","",'Portail 2 SDL-LEA'!AD42)</f>
        <v>1</v>
      </c>
      <c r="AE51" s="46" t="str">
        <f>IF('Portail 2 SDL-LEA'!AE42="","",'Portail 2 SDL-LEA'!AE42)</f>
        <v>CT</v>
      </c>
      <c r="AF51" s="46" t="str">
        <f>IF('Portail 2 SDL-LEA'!AF42="","",'Portail 2 SDL-LEA'!AF42)</f>
        <v>oral</v>
      </c>
      <c r="AG51" s="46" t="str">
        <f>IF('Portail 2 SDL-LEA'!AG42="","",'Portail 2 SDL-LEA'!AG42)</f>
        <v>20 min.</v>
      </c>
      <c r="AH51" s="48">
        <f>IF('Portail 2 SDL-LEA'!AH42="","",'Portail 2 SDL-LEA'!AH42)</f>
        <v>1</v>
      </c>
      <c r="AI51" s="46" t="str">
        <f>IF('Portail 2 SDL-LEA'!AI42="","",'Portail 2 SDL-LEA'!AI42)</f>
        <v>CT</v>
      </c>
      <c r="AJ51" s="46" t="str">
        <f>IF('Portail 2 SDL-LEA'!AJ42="","",'Portail 2 SDL-LEA'!AJ42)</f>
        <v>oral</v>
      </c>
      <c r="AK51" s="46" t="str">
        <f>IF('Portail 2 SDL-LEA'!AK42="","",'Portail 2 SDL-LEA'!AK42)</f>
        <v>20 min.</v>
      </c>
      <c r="AL51" s="27" t="str">
        <f>IF('Portail 2 SDL-LEA'!AL42="","",'Portail 2 SDL-LEA'!AL42)</f>
        <v/>
      </c>
    </row>
    <row r="52" spans="1:38" s="93" customFormat="1" ht="19.5" customHeight="1">
      <c r="A52" s="83"/>
      <c r="B52" s="83" t="str">
        <f>IF('Portail 2 SDL-LEA'!B43="","",'Portail 2 SDL-LEA'!B43)</f>
        <v>LLA2H60</v>
      </c>
      <c r="C52" s="84" t="str">
        <f>IF('Portail 2 SDL-LEA'!C43="","",'Portail 2 SDL-LEA'!C43)</f>
        <v>Choix Atelier d'écriture / LSF (sélection)</v>
      </c>
      <c r="D52" s="85" t="str">
        <f>IF('Portail 2 SDL-LEA'!D43="","",'Portail 2 SDL-LEA'!D43)</f>
        <v/>
      </c>
      <c r="E52" s="85" t="str">
        <f>IF('Portail 2 SDL-LEA'!E43="","",'Portail 2 SDL-LEA'!E43)</f>
        <v>BLOC</v>
      </c>
      <c r="F52" s="85" t="str">
        <f>IF('Portail 2 SDL-LEA'!F43="","",'Portail 2 SDL-LEA'!F43)</f>
        <v/>
      </c>
      <c r="G52" s="85" t="str">
        <f>IF('Portail 2 SDL-LEA'!G43="","",'Portail 2 SDL-LEA'!G43)</f>
        <v/>
      </c>
      <c r="H52" s="86" t="str">
        <f>IF('Portail 2 SDL-LEA'!H43="","",'Portail 2 SDL-LEA'!H43)</f>
        <v>1 UE / 3 ECTS</v>
      </c>
      <c r="I52" s="163">
        <v>2</v>
      </c>
      <c r="J52" s="162">
        <f>IF('Portail 2 SDL-LEA'!J43="","",'Portail 2 SDL-LEA'!J43)</f>
        <v>2</v>
      </c>
      <c r="K52" s="87" t="str">
        <f>IF('Portail 2 SDL-LEA'!K43="","",'Portail 2 SDL-LEA'!K43)</f>
        <v/>
      </c>
      <c r="L52" s="86" t="str">
        <f>IF('Portail 2 SDL-LEA'!L43="","",'Portail 2 SDL-LEA'!L43)</f>
        <v/>
      </c>
      <c r="M52" s="87" t="str">
        <f>IF('Portail 2 SDL-LEA'!M43="","",'Portail 2 SDL-LEA'!M43)</f>
        <v/>
      </c>
      <c r="N52" s="86" t="str">
        <f>IF('Portail 2 SDL-LEA'!N43="","",'Portail 2 SDL-LEA'!N43)</f>
        <v/>
      </c>
      <c r="O52" s="88" t="str">
        <f>IF('Portail 2 SDL-LEA'!O43="","",'Portail 2 SDL-LEA'!O43)</f>
        <v/>
      </c>
      <c r="P52" s="373" t="str">
        <f>IF('Portail 2 SDL-LEA'!P43="","",'Portail 2 SDL-LEA'!P43)</f>
        <v/>
      </c>
      <c r="Q52" s="437" t="str">
        <f>IF('Portail 2 SDL-LEA'!Q43="","",'Portail 2 SDL-LEA'!Q43)</f>
        <v/>
      </c>
      <c r="R52" s="438" t="str">
        <f>IF('Portail 2 SDL-LEA'!R43="","",'Portail 2 SDL-LEA'!R43)</f>
        <v/>
      </c>
      <c r="S52" s="378" t="str">
        <f>IF('Portail 2 SDL-LEA'!S43="","",'Portail 2 SDL-LEA'!S43)</f>
        <v/>
      </c>
      <c r="T52" s="88" t="str">
        <f>IF('Portail 2 SDL-LEA'!T43="","",'Portail 2 SDL-LEA'!T43)</f>
        <v/>
      </c>
      <c r="U52" s="88" t="str">
        <f>IF('Portail 2 SDL-LEA'!U43="","",'Portail 2 SDL-LEA'!U43)</f>
        <v/>
      </c>
      <c r="V52" s="189" t="str">
        <f>IF('Portail 2 SDL-LEA'!V43="","",'Portail 2 SDL-LEA'!V43)</f>
        <v/>
      </c>
      <c r="W52" s="190" t="str">
        <f>IF('Portail 2 SDL-LEA'!W43="","",'Portail 2 SDL-LEA'!W43)</f>
        <v/>
      </c>
      <c r="X52" s="191" t="str">
        <f>IF('Portail 2 SDL-LEA'!X43="","",'Portail 2 SDL-LEA'!X43)</f>
        <v/>
      </c>
      <c r="Y52" s="191" t="str">
        <f>IF('Portail 2 SDL-LEA'!Y43="","",'Portail 2 SDL-LEA'!Y43)</f>
        <v/>
      </c>
      <c r="Z52" s="191" t="str">
        <f>IF('Portail 2 SDL-LEA'!Z43="","",'Portail 2 SDL-LEA'!Z43)</f>
        <v/>
      </c>
      <c r="AA52" s="91" t="str">
        <f>IF('Portail 2 SDL-LEA'!AA43="","",'Portail 2 SDL-LEA'!AA43)</f>
        <v/>
      </c>
      <c r="AB52" s="91" t="str">
        <f>IF('Portail 2 SDL-LEA'!AB43="","",'Portail 2 SDL-LEA'!AB43)</f>
        <v/>
      </c>
      <c r="AC52" s="91" t="str">
        <f>IF('Portail 2 SDL-LEA'!AC43="","",'Portail 2 SDL-LEA'!AC43)</f>
        <v/>
      </c>
      <c r="AD52" s="91" t="str">
        <f>IF('Portail 2 SDL-LEA'!AD43="","",'Portail 2 SDL-LEA'!AD43)</f>
        <v/>
      </c>
      <c r="AE52" s="90" t="str">
        <f>IF('Portail 2 SDL-LEA'!AE43="","",'Portail 2 SDL-LEA'!AE43)</f>
        <v/>
      </c>
      <c r="AF52" s="90" t="str">
        <f>IF('Portail 2 SDL-LEA'!AF43="","",'Portail 2 SDL-LEA'!AF43)</f>
        <v/>
      </c>
      <c r="AG52" s="90" t="str">
        <f>IF('Portail 2 SDL-LEA'!AG43="","",'Portail 2 SDL-LEA'!AG43)</f>
        <v/>
      </c>
      <c r="AH52" s="91" t="str">
        <f>IF('Portail 2 SDL-LEA'!AH43="","",'Portail 2 SDL-LEA'!AH43)</f>
        <v/>
      </c>
      <c r="AI52" s="90" t="str">
        <f>IF('Portail 2 SDL-LEA'!AI43="","",'Portail 2 SDL-LEA'!AI43)</f>
        <v/>
      </c>
      <c r="AJ52" s="90" t="str">
        <f>IF('Portail 2 SDL-LEA'!AJ43="","",'Portail 2 SDL-LEA'!AJ43)</f>
        <v/>
      </c>
      <c r="AK52" s="90" t="str">
        <f>IF('Portail 2 SDL-LEA'!AK43="","",'Portail 2 SDL-LEA'!AK43)</f>
        <v/>
      </c>
      <c r="AL52" s="92" t="str">
        <f>IF('Portail 2 SDL-LEA'!AL43="","",'Portail 2 SDL-LEA'!AL43)</f>
        <v/>
      </c>
    </row>
    <row r="53" spans="1:38" ht="44.25" customHeight="1">
      <c r="A53" s="20" t="str">
        <f>IF('Portail 2 SDL-LEA'!A44="","",'Portail 2 SDL-LEA'!A44)</f>
        <v/>
      </c>
      <c r="B53" s="94" t="str">
        <f>IF('Portail 2 SDL-LEA'!B44="","",'Portail 2 SDL-LEA'!B44)</f>
        <v>LLA2G8C</v>
      </c>
      <c r="C53" s="95" t="str">
        <f>IF('Portail 2 SDL-LEA'!C44="","",'Portail 2 SDL-LEA'!C44)</f>
        <v xml:space="preserve">Atelier d’écriture 2  </v>
      </c>
      <c r="D53" s="24" t="str">
        <f>IF('Portail 2 SDL-LEA'!D44="","",'Portail 2 SDL-LEA'!D44)</f>
        <v>LOL1H50</v>
      </c>
      <c r="E53" s="24" t="str">
        <f>IF('Portail 2 SDL-LEA'!E44="","",'Portail 2 SDL-LEA'!E44)</f>
        <v>CHOIX TRONC COMMUN</v>
      </c>
      <c r="F53" s="25" t="str">
        <f>IF('Portail 2 SDL-LEA'!F44="","",'Portail 2 SDL-LEA'!F44)</f>
        <v>Portails 1 (SDL-LLCER), 2 (SDL-LEA) et 3 (SDL-Lettres)</v>
      </c>
      <c r="G53" s="63" t="str">
        <f>IF('Portail 2 SDL-LEA'!G44="","",'Portail 2 SDL-LEA'!G44)</f>
        <v>LETTRES</v>
      </c>
      <c r="H53" s="26" t="str">
        <f>IF('Portail 2 SDL-LEA'!H44="","",'Portail 2 SDL-LEA'!H44)</f>
        <v/>
      </c>
      <c r="I53" s="27">
        <f>IF('Portail 2 SDL-LEA'!I44="","",'Portail 2 SDL-LEA'!I44)</f>
        <v>2</v>
      </c>
      <c r="J53" s="27">
        <f>IF('Portail 2 SDL-LEA'!J44="","",'Portail 2 SDL-LEA'!J44)</f>
        <v>2</v>
      </c>
      <c r="K53" s="67" t="str">
        <f>IF('Portail 2 SDL-LEA'!K44="","",'Portail 2 SDL-LEA'!K44)</f>
        <v>ENGUEHARD Guillaume</v>
      </c>
      <c r="L53" s="29" t="str">
        <f>IF('Portail 2 SDL-LEA'!L44="","",'Portail 2 SDL-LEA'!L44)</f>
        <v>09</v>
      </c>
      <c r="M53" s="28" t="str">
        <f>IF('Portail 2 SDL-LEA'!M44="","",'Portail 2 SDL-LEA'!M44)</f>
        <v/>
      </c>
      <c r="N53" s="28" t="str">
        <f>IF('Portail 2 SDL-LEA'!N44="","",'Portail 2 SDL-LEA'!N44)</f>
        <v/>
      </c>
      <c r="O53" s="30">
        <f>IF('Portail 2 SDL-LEA'!O44="","",'Portail 2 SDL-LEA'!O44)</f>
        <v>20</v>
      </c>
      <c r="P53" s="31" t="str">
        <f>IF('Portail 2 SDL-LEA'!P44="","",'Portail 2 SDL-LEA'!P44)</f>
        <v/>
      </c>
      <c r="Q53" s="429" t="str">
        <f>IF('Portail 2 SDL-LEA'!Q44="","",'Portail 2 SDL-LEA'!Q44)</f>
        <v>100 % CC</v>
      </c>
      <c r="R53" s="430" t="str">
        <f>IF('Portail 2 SDL-LEA'!R44="","",'Portail 2 SDL-LEA'!R44)</f>
        <v>100 % CT Ecrit</v>
      </c>
      <c r="S53" s="149">
        <f>IF('Portail 2 SDL-LEA'!S44="","",'Portail 2 SDL-LEA'!S44)</f>
        <v>1</v>
      </c>
      <c r="T53" s="33" t="str">
        <f>IF('Portail 2 SDL-LEA'!T44="","",'Portail 2 SDL-LEA'!T44)</f>
        <v>CC</v>
      </c>
      <c r="U53" s="33" t="str">
        <f>IF('Portail 2 SDL-LEA'!U44="","",'Portail 2 SDL-LEA'!U44)</f>
        <v>écrit</v>
      </c>
      <c r="V53" s="33" t="str">
        <f>IF('Portail 2 SDL-LEA'!V44="","",'Portail 2 SDL-LEA'!V44)</f>
        <v/>
      </c>
      <c r="W53" s="34">
        <f>IF('Portail 2 SDL-LEA'!W44="","",'Portail 2 SDL-LEA'!W44)</f>
        <v>1</v>
      </c>
      <c r="X53" s="35" t="str">
        <f>IF('Portail 2 SDL-LEA'!X44="","",'Portail 2 SDL-LEA'!X44)</f>
        <v>CT</v>
      </c>
      <c r="Y53" s="35" t="str">
        <f>IF('Portail 2 SDL-LEA'!Y44="","",'Portail 2 SDL-LEA'!Y44)</f>
        <v>écrit</v>
      </c>
      <c r="Z53" s="35" t="str">
        <f>IF('Portail 2 SDL-LEA'!Z44="","",'Portail 2 SDL-LEA'!Z44)</f>
        <v>2h00</v>
      </c>
      <c r="AA53" s="708" t="str">
        <f>IF('Portail 2 SDL-LEA'!AA44="","",'Portail 2 SDL-LEA'!AA44)</f>
        <v>Ecrit, DM, 2h</v>
      </c>
      <c r="AB53" s="708" t="str">
        <f>IF('Portail 2 SDL-LEA'!AB44="","",'Portail 2 SDL-LEA'!AB44)</f>
        <v>Ecrit, DM, 2h</v>
      </c>
      <c r="AC53" s="666" t="str">
        <f>IF('Portail 2 SDL-LEA'!AC44="","",'Portail 2 SDL-LEA'!AC44)</f>
        <v/>
      </c>
      <c r="AD53" s="149">
        <f>IF('Portail 2 SDL-LEA'!AD44="","",'Portail 2 SDL-LEA'!AD44)</f>
        <v>1</v>
      </c>
      <c r="AE53" s="33" t="str">
        <f>IF('Portail 2 SDL-LEA'!AE44="","",'Portail 2 SDL-LEA'!AE44)</f>
        <v>CT</v>
      </c>
      <c r="AF53" s="33" t="str">
        <f>IF('Portail 2 SDL-LEA'!AF44="","",'Portail 2 SDL-LEA'!AF44)</f>
        <v>écrit</v>
      </c>
      <c r="AG53" s="33" t="str">
        <f>IF('Portail 2 SDL-LEA'!AG44="","",'Portail 2 SDL-LEA'!AG44)</f>
        <v>2h00</v>
      </c>
      <c r="AH53" s="37">
        <f>IF('Portail 2 SDL-LEA'!AH44="","",'Portail 2 SDL-LEA'!AH44)</f>
        <v>1</v>
      </c>
      <c r="AI53" s="97" t="str">
        <f>IF('Portail 2 SDL-LEA'!AI44="","",'Portail 2 SDL-LEA'!AI44)</f>
        <v>CT</v>
      </c>
      <c r="AJ53" s="97" t="str">
        <f>IF('Portail 2 SDL-LEA'!AJ44="","",'Portail 2 SDL-LEA'!AJ44)</f>
        <v>écrit</v>
      </c>
      <c r="AK53" s="97" t="str">
        <f>IF('Portail 2 SDL-LEA'!AK44="","",'Portail 2 SDL-LEA'!AK44)</f>
        <v>2h00</v>
      </c>
      <c r="AL53" s="28" t="str">
        <f>IF('Portail 2 SDL-LEA'!AL44="","",'Portail 2 SDL-LEA'!AL44)</f>
        <v/>
      </c>
    </row>
    <row r="54" spans="1:38" ht="44.25" customHeight="1">
      <c r="A54" s="20" t="str">
        <f>IF('Portail 2 SDL-LEA'!A45="","",'Portail 2 SDL-LEA'!A45)</f>
        <v/>
      </c>
      <c r="B54" s="20" t="str">
        <f>IF('Portail 2 SDL-LEA'!B45="","",'Portail 2 SDL-LEA'!B45)</f>
        <v>LLA2H6B</v>
      </c>
      <c r="C54" s="95" t="str">
        <f>IF('Portail 2 SDL-LEA'!C45="","",'Portail 2 SDL-LEA'!C45)</f>
        <v>LSF 1 - Langue des Signes Français (sélection)</v>
      </c>
      <c r="D54" s="24" t="str">
        <f>IF('Portail 2 SDL-LEA'!D45="","",'Portail 2 SDL-LEA'!D45)</f>
        <v/>
      </c>
      <c r="E54" s="24" t="str">
        <f>IF('Portail 2 SDL-LEA'!E45="","",'Portail 2 SDL-LEA'!E45)</f>
        <v>CHOIX TRONC COMMUN</v>
      </c>
      <c r="F54" s="25" t="str">
        <f>IF('Portail 2 SDL-LEA'!F45="","",'Portail 2 SDL-LEA'!F45)</f>
        <v>Portails 1 (SDL-LLCER), 2 (SDL-LEA) et 3 (SDL-Lettres)</v>
      </c>
      <c r="G54" s="63" t="str">
        <f>IF('Portail 2 SDL-LEA'!G45="","",'Portail 2 SDL-LEA'!G45)</f>
        <v>SDL</v>
      </c>
      <c r="H54" s="26" t="str">
        <f>IF('Portail 2 SDL-LEA'!H45="","",'Portail 2 SDL-LEA'!H45)</f>
        <v/>
      </c>
      <c r="I54" s="27">
        <f>IF('Portail 2 SDL-LEA'!I45="","",'Portail 2 SDL-LEA'!I45)</f>
        <v>2</v>
      </c>
      <c r="J54" s="27">
        <f>IF('Portail 2 SDL-LEA'!J45="","",'Portail 2 SDL-LEA'!J45)</f>
        <v>2</v>
      </c>
      <c r="K54" s="67" t="str">
        <f>IF('Portail 2 SDL-LEA'!K45="","",'Portail 2 SDL-LEA'!K45)</f>
        <v>ENGUEHARD Guillaume</v>
      </c>
      <c r="L54" s="29" t="str">
        <f>IF('Portail 2 SDL-LEA'!L45="","",'Portail 2 SDL-LEA'!L45)</f>
        <v>07</v>
      </c>
      <c r="M54" s="28" t="str">
        <f>IF('Portail 2 SDL-LEA'!M45="","",'Portail 2 SDL-LEA'!M45)</f>
        <v/>
      </c>
      <c r="N54" s="28" t="str">
        <f>IF('Portail 2 SDL-LEA'!N45="","",'Portail 2 SDL-LEA'!N45)</f>
        <v/>
      </c>
      <c r="O54" s="27">
        <f>IF('Portail 2 SDL-LEA'!O45="","",'Portail 2 SDL-LEA'!O45)</f>
        <v>30</v>
      </c>
      <c r="P54" s="31" t="str">
        <f>IF('Portail 2 SDL-LEA'!P45="","",'Portail 2 SDL-LEA'!P45)</f>
        <v/>
      </c>
      <c r="Q54" s="429" t="str">
        <f>IF('Portail 2 SDL-LEA'!Q45="","",'Portail 2 SDL-LEA'!Q45)</f>
        <v>100 % CC</v>
      </c>
      <c r="R54" s="430" t="str">
        <f>IF('Portail 2 SDL-LEA'!R45="","",'Portail 2 SDL-LEA'!R45)</f>
        <v>Statut RSE impossible</v>
      </c>
      <c r="S54" s="149">
        <f>IF('Portail 2 SDL-LEA'!S45="","",'Portail 2 SDL-LEA'!S45)</f>
        <v>1</v>
      </c>
      <c r="T54" s="33" t="str">
        <f>IF('Portail 2 SDL-LEA'!T45="","",'Portail 2 SDL-LEA'!T45)</f>
        <v>CC</v>
      </c>
      <c r="U54" s="33" t="str">
        <f>IF('Portail 2 SDL-LEA'!U45="","",'Portail 2 SDL-LEA'!U45)</f>
        <v>oral</v>
      </c>
      <c r="V54" s="33" t="str">
        <f>IF('Portail 2 SDL-LEA'!V45="","",'Portail 2 SDL-LEA'!V45)</f>
        <v>30 min.</v>
      </c>
      <c r="W54" s="34" t="str">
        <f>IF('Portail 2 SDL-LEA'!W45="","",'Portail 2 SDL-LEA'!W45)</f>
        <v>Statut RSE impossible</v>
      </c>
      <c r="X54" s="34" t="str">
        <f>IF('Portail 2 SDL-LEA'!X45="","",'Portail 2 SDL-LEA'!X45)</f>
        <v>Statut RSE impossible</v>
      </c>
      <c r="Y54" s="34" t="str">
        <f>IF('Portail 2 SDL-LEA'!Y45="","",'Portail 2 SDL-LEA'!Y45)</f>
        <v>Statut RSE impossible</v>
      </c>
      <c r="Z54" s="34" t="str">
        <f>IF('Portail 2 SDL-LEA'!Z45="","",'Portail 2 SDL-LEA'!Z45)</f>
        <v>Statut RSE impossible</v>
      </c>
      <c r="AA54" s="708" t="str">
        <f>IF('Portail 2 SDL-LEA'!AA45="","",'Portail 2 SDL-LEA'!AA45)</f>
        <v>Oral, 30 min</v>
      </c>
      <c r="AB54" s="708" t="str">
        <f>IF('Portail 2 SDL-LEA'!AB45="","",'Portail 2 SDL-LEA'!AB45)</f>
        <v>Statut RSE impossible</v>
      </c>
      <c r="AC54" s="666" t="str">
        <f>IF('Portail 2 SDL-LEA'!AC45="","",'Portail 2 SDL-LEA'!AC45)</f>
        <v/>
      </c>
      <c r="AD54" s="149">
        <f>IF('Portail 2 SDL-LEA'!AD45="","",'Portail 2 SDL-LEA'!AD45)</f>
        <v>1</v>
      </c>
      <c r="AE54" s="33" t="str">
        <f>IF('Portail 2 SDL-LEA'!AE45="","",'Portail 2 SDL-LEA'!AE45)</f>
        <v>CT</v>
      </c>
      <c r="AF54" s="33" t="str">
        <f>IF('Portail 2 SDL-LEA'!AF45="","",'Portail 2 SDL-LEA'!AF45)</f>
        <v>oral</v>
      </c>
      <c r="AG54" s="33" t="str">
        <f>IF('Portail 2 SDL-LEA'!AG45="","",'Portail 2 SDL-LEA'!AG45)</f>
        <v>30 min.</v>
      </c>
      <c r="AH54" s="34" t="str">
        <f>IF('Portail 2 SDL-LEA'!AH45="","",'Portail 2 SDL-LEA'!AH45)</f>
        <v>Statut RSE impossible</v>
      </c>
      <c r="AI54" s="34" t="str">
        <f>IF('Portail 2 SDL-LEA'!AI45="","",'Portail 2 SDL-LEA'!AI45)</f>
        <v>Statut RSE impossible</v>
      </c>
      <c r="AJ54" s="34" t="str">
        <f>IF('Portail 2 SDL-LEA'!AJ45="","",'Portail 2 SDL-LEA'!AJ45)</f>
        <v>Statut RSE impossible</v>
      </c>
      <c r="AK54" s="34" t="str">
        <f>IF('Portail 2 SDL-LEA'!AK45="","",'Portail 2 SDL-LEA'!AK45)</f>
        <v>Statut RSE impossible</v>
      </c>
      <c r="AL54" s="28" t="str">
        <f>IF('Portail 2 SDL-LEA'!AL45="","",'Portail 2 SDL-LEA'!AL45)</f>
        <v/>
      </c>
    </row>
    <row r="55" spans="1:38">
      <c r="A55" s="101"/>
      <c r="B55" s="101"/>
      <c r="C55" s="102"/>
      <c r="D55" s="103"/>
      <c r="E55" s="104"/>
      <c r="F55" s="105"/>
      <c r="G55" s="104"/>
      <c r="H55" s="106"/>
      <c r="I55" s="107"/>
      <c r="J55" s="107"/>
      <c r="K55" s="107"/>
      <c r="L55" s="107"/>
      <c r="M55" s="107"/>
      <c r="N55" s="108"/>
      <c r="O55" s="109"/>
      <c r="P55" s="110"/>
      <c r="Q55" s="431"/>
      <c r="R55" s="432"/>
      <c r="S55" s="410"/>
      <c r="T55" s="111"/>
      <c r="U55" s="111"/>
      <c r="V55" s="111"/>
      <c r="W55" s="111"/>
      <c r="X55" s="111"/>
      <c r="Y55" s="111"/>
      <c r="Z55" s="111"/>
      <c r="AA55" s="111"/>
      <c r="AB55" s="111"/>
      <c r="AC55" s="111"/>
      <c r="AD55" s="111"/>
      <c r="AE55" s="111"/>
      <c r="AF55" s="103"/>
      <c r="AG55" s="111"/>
      <c r="AH55" s="111"/>
      <c r="AI55" s="111"/>
      <c r="AJ55" s="103"/>
      <c r="AK55" s="111"/>
      <c r="AL55" s="107"/>
    </row>
    <row r="56" spans="1:38" ht="32.25" customHeight="1">
      <c r="A56" s="126" t="s">
        <v>96</v>
      </c>
      <c r="B56" s="131" t="s">
        <v>97</v>
      </c>
      <c r="C56" s="132" t="s">
        <v>98</v>
      </c>
      <c r="D56" s="133"/>
      <c r="E56" s="71"/>
      <c r="F56" s="71"/>
      <c r="G56" s="71"/>
      <c r="H56" s="134"/>
      <c r="I56" s="71">
        <f>+I$47+I$45+I57+I58</f>
        <v>30</v>
      </c>
      <c r="J56" s="71" t="e">
        <f>+J$47+J$45+J57+J58</f>
        <v>#REF!</v>
      </c>
      <c r="K56" s="133"/>
      <c r="L56" s="133"/>
      <c r="M56" s="133"/>
      <c r="N56" s="133"/>
      <c r="O56" s="133"/>
      <c r="P56" s="75"/>
      <c r="Q56" s="433"/>
      <c r="R56" s="434"/>
      <c r="S56" s="411"/>
      <c r="T56" s="135"/>
      <c r="U56" s="76"/>
      <c r="V56" s="76"/>
      <c r="W56" s="76"/>
      <c r="X56" s="76"/>
      <c r="Y56" s="76"/>
      <c r="Z56" s="76"/>
      <c r="AA56" s="76"/>
      <c r="AB56" s="76"/>
      <c r="AC56" s="76"/>
      <c r="AD56" s="76"/>
      <c r="AE56" s="76"/>
      <c r="AF56" s="76"/>
      <c r="AG56" s="76"/>
      <c r="AH56" s="76"/>
      <c r="AI56" s="76"/>
      <c r="AJ56" s="76"/>
      <c r="AK56" s="73"/>
      <c r="AL56" s="73"/>
    </row>
    <row r="57" spans="1:38" ht="52.5" customHeight="1">
      <c r="A57" s="136" t="str">
        <f>IF('Portail 4 LLCER-LEA'!A92="","",'Portail 4 LLCER-LEA'!A92)</f>
        <v/>
      </c>
      <c r="B57" s="137" t="str">
        <f>IF('Portail 4 LLCER-LEA'!B92="","",'Portail 4 LLCER-LEA'!B92)</f>
        <v>LLA2B3A</v>
      </c>
      <c r="C57" s="22" t="str">
        <f>IF('Portail 4 LLCER-LEA'!C92="","",'Portail 4 LLCER-LEA'!C92)</f>
        <v>Les grandes étapes du monde contemporain Anglais S2</v>
      </c>
      <c r="D57" s="63" t="str">
        <f>IF('Portail 4 LLCER-LEA'!D92="","",'Portail 4 LLCER-LEA'!D92)</f>
        <v>LOL2J5A</v>
      </c>
      <c r="E57" s="63" t="str">
        <f>IF('Portail 4 LLCER-LEA'!E92="","",'Portail 4 LLCER-LEA'!E92)</f>
        <v>TRONC COMMUN</v>
      </c>
      <c r="F57" s="168" t="str">
        <f>IF('Portail 4 LLCER-LEA'!F92="","",'Portail 4 LLCER-LEA'!F92)</f>
        <v>Portails 1 (SDL-LLCER), 2 (SDL-LEA), 4 (LANGUES) et 5 (LETTRES-LLCER)</v>
      </c>
      <c r="G57" s="63" t="str">
        <f>IF('Portail 4 LLCER-LEA'!G92="","",'Portail 4 LLCER-LEA'!G92)</f>
        <v>LLCER</v>
      </c>
      <c r="H57" s="66"/>
      <c r="I57" s="67">
        <v>3</v>
      </c>
      <c r="J57" s="67">
        <v>3</v>
      </c>
      <c r="K57" s="67" t="str">
        <f>IF('Portail 4 LLCER-LEA'!K92="","",'Portail 4 LLCER-LEA'!K92)</f>
        <v>LAINE Ariane</v>
      </c>
      <c r="L57" s="67">
        <f>IF('Portail 4 LLCER-LEA'!L92="","",'Portail 4 LLCER-LEA'!L92)</f>
        <v>11</v>
      </c>
      <c r="M57" s="67" t="str">
        <f>IF('Portail 4 LLCER-LEA'!M92="","",'Portail 4 LLCER-LEA'!M92)</f>
        <v/>
      </c>
      <c r="N57" s="67">
        <f>IF('Portail 4 LLCER-LEA'!N92="","",'Portail 4 LLCER-LEA'!N92)</f>
        <v>0</v>
      </c>
      <c r="O57" s="129">
        <f>IF('Portail 4 LLCER-LEA'!O92="","",'Portail 4 LLCER-LEA'!O92)</f>
        <v>18</v>
      </c>
      <c r="P57" s="222" t="str">
        <f>IF('Portail 4 LLCER-LEA'!P92="","",'Portail 4 LLCER-LEA'!P92)</f>
        <v/>
      </c>
      <c r="Q57" s="456" t="str">
        <f>IF('Portail 4 LLCER-LEA'!Q92="","",'Portail 4 LLCER-LEA'!Q92)</f>
        <v>PAS DE CHANGEMENT</v>
      </c>
      <c r="R57" s="430" t="str">
        <f>IF('Portail 4 LLCER-LEA'!R92="","",'Portail 4 LLCER-LEA'!R92)</f>
        <v>CT/écrit à distance/2h</v>
      </c>
      <c r="S57" s="149">
        <f>IF('Portail 4 LLCER-LEA'!S92="","",'Portail 4 LLCER-LEA'!S92)</f>
        <v>1</v>
      </c>
      <c r="T57" s="33" t="str">
        <f>IF('Portail 4 LLCER-LEA'!T92="","",'Portail 4 LLCER-LEA'!T92)</f>
        <v>CC</v>
      </c>
      <c r="U57" s="33" t="str">
        <f>IF('Portail 4 LLCER-LEA'!U92="","",'Portail 4 LLCER-LEA'!U92)</f>
        <v>écrit</v>
      </c>
      <c r="V57" s="33" t="str">
        <f>IF('Portail 4 LLCER-LEA'!V92="","",'Portail 4 LLCER-LEA'!V92)</f>
        <v>1h30</v>
      </c>
      <c r="W57" s="34">
        <f>IF('Portail 4 LLCER-LEA'!W92="","",'Portail 4 LLCER-LEA'!W92)</f>
        <v>1</v>
      </c>
      <c r="X57" s="35" t="str">
        <f>IF('Portail 4 LLCER-LEA'!X92="","",'Portail 4 LLCER-LEA'!X92)</f>
        <v>CT</v>
      </c>
      <c r="Y57" s="35" t="str">
        <f>IF('Portail 4 LLCER-LEA'!Y92="","",'Portail 4 LLCER-LEA'!Y92)</f>
        <v>écrit</v>
      </c>
      <c r="Z57" s="35" t="str">
        <f>IF('Portail 4 LLCER-LEA'!Z92="","",'Portail 4 LLCER-LEA'!Z92)</f>
        <v>1h30</v>
      </c>
      <c r="AA57" s="702" t="str">
        <f>IF('Portail 4 LLCER-LEA'!AA92="","",'Portail 4 LLCER-LEA'!AA92)</f>
        <v>DM temps limité 30/06 9h-12h; dépôt du sujet 9h et remise des DM/PDF 12h au plus tard</v>
      </c>
      <c r="AB57" s="702" t="str">
        <f>IF('Portail 4 LLCER-LEA'!AB92="","",'Portail 4 LLCER-LEA'!AB92)</f>
        <v>DM temps limité 30/06 9h-12h; dépôt du sujet 9h et remise des DM/PDF 12h au plus tard</v>
      </c>
      <c r="AC57" s="666" t="str">
        <f>IF('Portail 4 LLCER-LEA'!AC92="","",'Portail 4 LLCER-LEA'!AC92)</f>
        <v/>
      </c>
      <c r="AD57" s="36">
        <f>IF('Portail 4 LLCER-LEA'!AD92="","",'Portail 4 LLCER-LEA'!AD92)</f>
        <v>1</v>
      </c>
      <c r="AE57" s="33" t="str">
        <f>IF('Portail 4 LLCER-LEA'!AE92="","",'Portail 4 LLCER-LEA'!AE92)</f>
        <v>CT</v>
      </c>
      <c r="AF57" s="33" t="str">
        <f>IF('Portail 4 LLCER-LEA'!AF92="","",'Portail 4 LLCER-LEA'!AF92)</f>
        <v>écrit</v>
      </c>
      <c r="AG57" s="33" t="str">
        <f>IF('Portail 4 LLCER-LEA'!AG92="","",'Portail 4 LLCER-LEA'!AG92)</f>
        <v>1h30</v>
      </c>
      <c r="AH57" s="37">
        <f>IF('Portail 4 LLCER-LEA'!AH92="","",'Portail 4 LLCER-LEA'!AH92)</f>
        <v>1</v>
      </c>
      <c r="AI57" s="35" t="str">
        <f>IF('Portail 4 LLCER-LEA'!AI92="","",'Portail 4 LLCER-LEA'!AI92)</f>
        <v>CT</v>
      </c>
      <c r="AJ57" s="35" t="str">
        <f>IF('Portail 4 LLCER-LEA'!AJ92="","",'Portail 4 LLCER-LEA'!AJ92)</f>
        <v>écrit</v>
      </c>
      <c r="AK57" s="35" t="str">
        <f>IF('Portail 4 LLCER-LEA'!AK92="","",'Portail 4 LLCER-LEA'!AK92)</f>
        <v>1h30</v>
      </c>
      <c r="AL57" s="28" t="str">
        <f>IF('Portail 4 LLCER-LEA'!AL92="","",'Portail 4 LLCER-LEA'!AL92)</f>
        <v/>
      </c>
    </row>
    <row r="58" spans="1:38" ht="52.5" customHeight="1">
      <c r="A58" s="136" t="str">
        <f>IF('Portail 4 LLCER-LEA'!A81="","",'Portail 4 LLCER-LEA'!A81)</f>
        <v/>
      </c>
      <c r="B58" s="137" t="str">
        <f>IF('Portail 4 LLCER-LEA'!B81="","",'Portail 4 LLCER-LEA'!B81)</f>
        <v>LLA2B1B</v>
      </c>
      <c r="C58" s="22" t="str">
        <f>IF('Portail 4 LLCER-LEA'!C81="","",'Portail 4 LLCER-LEA'!C81)</f>
        <v>Compréhension et expression orales Anglais S2 (groupe de 25)</v>
      </c>
      <c r="D58" s="63" t="str">
        <f>IF('Portail 4 LLCER-LEA'!D81="","",'Portail 4 LLCER-LEA'!D81)</f>
        <v xml:space="preserve">LOL2B1C 
et/ou
LOL2B1D
LOL2J2B
</v>
      </c>
      <c r="E58" s="63" t="str">
        <f>IF('Portail 4 LLCER-LEA'!E81="","",'Portail 4 LLCER-LEA'!E81)</f>
        <v>TRONC COMMUN</v>
      </c>
      <c r="F58" s="168" t="str">
        <f>IF('Portail 4 LLCER-LEA'!F81="","",'Portail 4 LLCER-LEA'!F81)</f>
        <v>Portails 1 (SDL-LLCER), 2 (SDL-LEA), 4 (LANGUES) et 5 (LETTRES-LLCER)</v>
      </c>
      <c r="G58" s="63" t="str">
        <f>IF('Portail 4 LLCER-LEA'!G81="","",'Portail 4 LLCER-LEA'!G81)</f>
        <v>LLCER</v>
      </c>
      <c r="H58" s="66"/>
      <c r="I58" s="67">
        <v>2</v>
      </c>
      <c r="J58" s="67">
        <v>2</v>
      </c>
      <c r="K58" s="67" t="str">
        <f>IF('Portail 4 LLCER-LEA'!K81="","",'Portail 4 LLCER-LEA'!K81)</f>
        <v>SERPOLLET Noëlle</v>
      </c>
      <c r="L58" s="67">
        <f>IF('Portail 4 LLCER-LEA'!L81="","",'Portail 4 LLCER-LEA'!L81)</f>
        <v>11</v>
      </c>
      <c r="M58" s="67" t="str">
        <f>IF('Portail 4 LLCER-LEA'!M81="","",'Portail 4 LLCER-LEA'!M81)</f>
        <v/>
      </c>
      <c r="N58" s="67" t="str">
        <f>IF('Portail 4 LLCER-LEA'!N81="","",'Portail 4 LLCER-LEA'!N81)</f>
        <v/>
      </c>
      <c r="O58" s="129" t="str">
        <f>IF('Portail 4 LLCER-LEA'!O81="","",'Portail 4 LLCER-LEA'!O81)</f>
        <v/>
      </c>
      <c r="P58" s="222">
        <f>IF('Portail 4 LLCER-LEA'!P81="","",'Portail 4 LLCER-LEA'!P81)</f>
        <v>15</v>
      </c>
      <c r="Q58" s="456" t="str">
        <f>IF('Portail 4 LLCER-LEA'!Q81="","",'Portail 4 LLCER-LEA'!Q81)</f>
        <v>PAS DE CHANGEMENT</v>
      </c>
      <c r="R58" s="430" t="str">
        <f>IF('Portail 4 LLCER-LEA'!R81="","",'Portail 4 LLCER-LEA'!R81)</f>
        <v>CT/enregistrement vidéo à distance/temps libre</v>
      </c>
      <c r="S58" s="149" t="str">
        <f>IF('Portail 4 LLCER-LEA'!S81="","",'Portail 4 LLCER-LEA'!S81)</f>
        <v>40% Ecrit
40% Oral
20% participation</v>
      </c>
      <c r="T58" s="33" t="str">
        <f>IF('Portail 4 LLCER-LEA'!T81="","",'Portail 4 LLCER-LEA'!T81)</f>
        <v>CC</v>
      </c>
      <c r="U58" s="33" t="str">
        <f>IF('Portail 4 LLCER-LEA'!U81="","",'Portail 4 LLCER-LEA'!U81)</f>
        <v>écrit et oral</v>
      </c>
      <c r="V58" s="33" t="str">
        <f>IF('Portail 4 LLCER-LEA'!V81="","",'Portail 4 LLCER-LEA'!V81)</f>
        <v>1h00 écrit et 15 min. oral</v>
      </c>
      <c r="W58" s="34">
        <f>IF('Portail 4 LLCER-LEA'!W81="","",'Portail 4 LLCER-LEA'!W81)</f>
        <v>1</v>
      </c>
      <c r="X58" s="35" t="str">
        <f>IF('Portail 4 LLCER-LEA'!X81="","",'Portail 4 LLCER-LEA'!X81)</f>
        <v>CT</v>
      </c>
      <c r="Y58" s="35" t="str">
        <f>IF('Portail 4 LLCER-LEA'!Y81="","",'Portail 4 LLCER-LEA'!Y81)</f>
        <v>oral</v>
      </c>
      <c r="Z58" s="35" t="str">
        <f>IF('Portail 4 LLCER-LEA'!Z81="","",'Portail 4 LLCER-LEA'!Z81)</f>
        <v>15 min.</v>
      </c>
      <c r="AA58" s="702" t="str">
        <f>IF('Portail 4 LLCER-LEA'!AA81="","",'Portail 4 LLCER-LEA'!AA81)</f>
        <v>DM temps libre 22/06-25/06; envoi du sujet et remise des copies par mail</v>
      </c>
      <c r="AB58" s="702" t="str">
        <f>IF('Portail 4 LLCER-LEA'!AB81="","",'Portail 4 LLCER-LEA'!AB81)</f>
        <v>DM temps libre 22/06-25/06; envoi du sujet et remise des copies par mail</v>
      </c>
      <c r="AC58" s="666" t="str">
        <f>IF('Portail 4 LLCER-LEA'!AC81="","",'Portail 4 LLCER-LEA'!AC81)</f>
        <v/>
      </c>
      <c r="AD58" s="36">
        <f>IF('Portail 4 LLCER-LEA'!AD81="","",'Portail 4 LLCER-LEA'!AD81)</f>
        <v>1</v>
      </c>
      <c r="AE58" s="33" t="str">
        <f>IF('Portail 4 LLCER-LEA'!AE81="","",'Portail 4 LLCER-LEA'!AE81)</f>
        <v>CT</v>
      </c>
      <c r="AF58" s="33" t="str">
        <f>IF('Portail 4 LLCER-LEA'!AF81="","",'Portail 4 LLCER-LEA'!AF81)</f>
        <v>oral</v>
      </c>
      <c r="AG58" s="33" t="str">
        <f>IF('Portail 4 LLCER-LEA'!AG81="","",'Portail 4 LLCER-LEA'!AG81)</f>
        <v>15 min.</v>
      </c>
      <c r="AH58" s="37">
        <f>IF('Portail 4 LLCER-LEA'!AH81="","",'Portail 4 LLCER-LEA'!AH81)</f>
        <v>1</v>
      </c>
      <c r="AI58" s="35" t="str">
        <f>IF('Portail 4 LLCER-LEA'!AI81="","",'Portail 4 LLCER-LEA'!AI81)</f>
        <v>CT</v>
      </c>
      <c r="AJ58" s="35" t="str">
        <f>IF('Portail 4 LLCER-LEA'!AJ81="","",'Portail 4 LLCER-LEA'!AJ81)</f>
        <v>oral</v>
      </c>
      <c r="AK58" s="35" t="str">
        <f>IF('Portail 4 LLCER-LEA'!AK81="","",'Portail 4 LLCER-LEA'!AK81)</f>
        <v>15 min.</v>
      </c>
      <c r="AL58" s="28" t="str">
        <f>IF('Portail 4 LLCER-LEA'!AL81="","",'Portail 4 LLCER-LEA'!AL81)</f>
        <v/>
      </c>
    </row>
    <row r="59" spans="1:38" ht="32.25" customHeight="1">
      <c r="A59" s="134" t="s">
        <v>99</v>
      </c>
      <c r="B59" s="134" t="s">
        <v>100</v>
      </c>
      <c r="C59" s="132" t="s">
        <v>101</v>
      </c>
      <c r="D59" s="133"/>
      <c r="E59" s="71"/>
      <c r="F59" s="71"/>
      <c r="G59" s="71"/>
      <c r="H59" s="134"/>
      <c r="I59" s="71">
        <f>+I$47+I$45+I60+I61</f>
        <v>30</v>
      </c>
      <c r="J59" s="71" t="e">
        <f>+J$47+J$45+J60+J61</f>
        <v>#REF!</v>
      </c>
      <c r="K59" s="133"/>
      <c r="L59" s="133"/>
      <c r="M59" s="133"/>
      <c r="N59" s="133"/>
      <c r="O59" s="133"/>
      <c r="P59" s="75"/>
      <c r="Q59" s="433"/>
      <c r="R59" s="434"/>
      <c r="S59" s="401"/>
      <c r="T59" s="135"/>
      <c r="U59" s="76"/>
      <c r="V59" s="76"/>
      <c r="W59" s="76"/>
      <c r="X59" s="76"/>
      <c r="Y59" s="76"/>
      <c r="Z59" s="76"/>
      <c r="AA59" s="76"/>
      <c r="AB59" s="76"/>
      <c r="AC59" s="76"/>
      <c r="AD59" s="76"/>
      <c r="AE59" s="76"/>
      <c r="AF59" s="76"/>
      <c r="AG59" s="76"/>
      <c r="AH59" s="76"/>
      <c r="AI59" s="76"/>
      <c r="AJ59" s="76"/>
      <c r="AK59" s="73"/>
      <c r="AL59" s="73"/>
    </row>
    <row r="60" spans="1:38" ht="71.25" customHeight="1">
      <c r="A60" s="142" t="str">
        <f>IF('Portail 4 LLCER-LEA'!A100="","",'Portail 4 LLCER-LEA'!A100)</f>
        <v/>
      </c>
      <c r="B60" s="143" t="str">
        <f>IF('Portail 4 LLCER-LEA'!B100="","",'Portail 4 LLCER-LEA'!B100)</f>
        <v>LLA2C3A</v>
      </c>
      <c r="C60" s="95" t="str">
        <f>IF('Portail 4 LLCER-LEA'!C100="","",'Portail 4 LLCER-LEA'!C100)</f>
        <v>Introduction à la civilisation espagnole S2</v>
      </c>
      <c r="D60" s="24" t="str">
        <f>IF('Portail 4 LLCER-LEA'!D100="","",'Portail 4 LLCER-LEA'!D100)</f>
        <v>LOL2C30LOL2J5B2</v>
      </c>
      <c r="E60" s="24" t="str">
        <f>IF('Portail 4 LLCER-LEA'!E100="","",'Portail 4 LLCER-LEA'!E100)</f>
        <v>TRONC COMMUN</v>
      </c>
      <c r="F60" s="25" t="str">
        <f>IF('Portail 4 LLCER-LEA'!F100="","",'Portail 4 LLCER-LEA'!F100)</f>
        <v>Portails 1 (SDL-LLCER), 2 (SDL-LEA), 4 (LANGUES) et 5 (LETTRES-LLCER)</v>
      </c>
      <c r="G60" s="24" t="str">
        <f>IF('Portail 4 LLCER-LEA'!G100="","",'Portail 4 LLCER-LEA'!G100)</f>
        <v>LLCER</v>
      </c>
      <c r="H60" s="26" t="str">
        <f>IF('Portail 4 LLCER-LEA'!H100="","",'Portail 4 LLCER-LEA'!H100)</f>
        <v/>
      </c>
      <c r="I60" s="28">
        <v>3</v>
      </c>
      <c r="J60" s="28">
        <v>3</v>
      </c>
      <c r="K60" s="28" t="str">
        <f>IF('Portail 4 LLCER-LEA'!K100="","",'Portail 4 LLCER-LEA'!K100)</f>
        <v>DECOBERT Claire</v>
      </c>
      <c r="L60" s="28">
        <f>IF('Portail 4 LLCER-LEA'!L100="","",'Portail 4 LLCER-LEA'!L100)</f>
        <v>14</v>
      </c>
      <c r="M60" s="28" t="str">
        <f>IF('Portail 4 LLCER-LEA'!M100="","",'Portail 4 LLCER-LEA'!M100)</f>
        <v/>
      </c>
      <c r="N60" s="28" t="str">
        <f>IF('Portail 4 LLCER-LEA'!N100="","",'Portail 4 LLCER-LEA'!N100)</f>
        <v/>
      </c>
      <c r="O60" s="30">
        <f>IF('Portail 4 LLCER-LEA'!O100="","",'Portail 4 LLCER-LEA'!O100)</f>
        <v>18</v>
      </c>
      <c r="P60" s="31" t="str">
        <f>IF('Portail 4 LLCER-LEA'!P100="","",'Portail 4 LLCER-LEA'!P100)</f>
        <v/>
      </c>
      <c r="Q60" s="453" t="str">
        <f>IF('Portail 4 LLCER-LEA'!Q100="","",'Portail 4 LLCER-LEA'!Q100)</f>
        <v>PAS DE CHANGEMENT</v>
      </c>
      <c r="R60" s="430" t="str">
        <f>IF('Portail 4 LLCER-LEA'!R100="","",'Portail 4 LLCER-LEA'!R100)</f>
        <v>100 % CT devoir maison</v>
      </c>
      <c r="S60" s="149">
        <f>IF('Portail 4 LLCER-LEA'!S100="","",'Portail 4 LLCER-LEA'!S100)</f>
        <v>1</v>
      </c>
      <c r="T60" s="33" t="str">
        <f>IF('Portail 4 LLCER-LEA'!T100="","",'Portail 4 LLCER-LEA'!T100)</f>
        <v>CC</v>
      </c>
      <c r="U60" s="33" t="str">
        <f>IF('Portail 4 LLCER-LEA'!U100="","",'Portail 4 LLCER-LEA'!U100)</f>
        <v>écrit et oral</v>
      </c>
      <c r="V60" s="33" t="str">
        <f>IF('Portail 4 LLCER-LEA'!V100="","",'Portail 4 LLCER-LEA'!V100)</f>
        <v>1h30</v>
      </c>
      <c r="W60" s="34">
        <f>IF('Portail 4 LLCER-LEA'!W100="","",'Portail 4 LLCER-LEA'!W100)</f>
        <v>1</v>
      </c>
      <c r="X60" s="35" t="str">
        <f>IF('Portail 4 LLCER-LEA'!X100="","",'Portail 4 LLCER-LEA'!X100)</f>
        <v>CT</v>
      </c>
      <c r="Y60" s="35" t="str">
        <f>IF('Portail 4 LLCER-LEA'!Y100="","",'Portail 4 LLCER-LEA'!Y100)</f>
        <v>oral</v>
      </c>
      <c r="Z60" s="35" t="str">
        <f>IF('Portail 4 LLCER-LEA'!Z100="","",'Portail 4 LLCER-LEA'!Z100)</f>
        <v/>
      </c>
      <c r="AA60" s="702" t="str">
        <f>IF('Portail 4 LLCER-LEA'!AA100="","",'Portail 4 LLCER-LEA'!AA100)</f>
        <v>Jeudi 25 juin, DM déposé sur Célène le jour-même et à rendre pour le 1 juillet sur Célène</v>
      </c>
      <c r="AB60" s="702" t="str">
        <f>IF('Portail 4 LLCER-LEA'!AB100="","",'Portail 4 LLCER-LEA'!AB100)</f>
        <v>Jeudi 25 juin, DM déposé sur Célène le jour-même et à rendre pour le 1 juillet sur Célène</v>
      </c>
      <c r="AC60" s="666" t="str">
        <f>IF('Portail 4 LLCER-LEA'!AC100="","",'Portail 4 LLCER-LEA'!AC100)</f>
        <v/>
      </c>
      <c r="AD60" s="36">
        <f>IF('Portail 4 LLCER-LEA'!AD100="","",'Portail 4 LLCER-LEA'!AD100)</f>
        <v>1</v>
      </c>
      <c r="AE60" s="33" t="str">
        <f>IF('Portail 4 LLCER-LEA'!AE100="","",'Portail 4 LLCER-LEA'!AE100)</f>
        <v>CT</v>
      </c>
      <c r="AF60" s="33" t="str">
        <f>IF('Portail 4 LLCER-LEA'!AF100="","",'Portail 4 LLCER-LEA'!AF100)</f>
        <v>oral</v>
      </c>
      <c r="AG60" s="33" t="str">
        <f>IF('Portail 4 LLCER-LEA'!AG100="","",'Portail 4 LLCER-LEA'!AG100)</f>
        <v/>
      </c>
      <c r="AH60" s="37">
        <f>IF('Portail 4 LLCER-LEA'!AH100="","",'Portail 4 LLCER-LEA'!AH100)</f>
        <v>1</v>
      </c>
      <c r="AI60" s="35" t="str">
        <f>IF('Portail 4 LLCER-LEA'!AI100="","",'Portail 4 LLCER-LEA'!AI100)</f>
        <v>CT</v>
      </c>
      <c r="AJ60" s="35" t="str">
        <f>IF('Portail 4 LLCER-LEA'!AJ100="","",'Portail 4 LLCER-LEA'!AJ100)</f>
        <v>oral</v>
      </c>
      <c r="AK60" s="35" t="str">
        <f>IF('Portail 4 LLCER-LEA'!AK100="","",'Portail 4 LLCER-LEA'!AK100)</f>
        <v/>
      </c>
      <c r="AL60" s="28" t="str">
        <f>IF('Portail 4 LLCER-LEA'!AL100="","",'Portail 4 LLCER-LEA'!AL100)</f>
        <v/>
      </c>
    </row>
    <row r="61" spans="1:38" ht="99.75" customHeight="1">
      <c r="A61" s="20" t="str">
        <f>IF('Portail 4 LLCER-LEA'!A97="","",'Portail 4 LLCER-LEA'!A97)</f>
        <v/>
      </c>
      <c r="B61" s="94" t="str">
        <f>IF('Portail 4 LLCER-LEA'!B97="","",'Portail 4 LLCER-LEA'!B97)</f>
        <v>LLA2C1B</v>
      </c>
      <c r="C61" s="95" t="str">
        <f>IF('Portail 4 LLCER-LEA'!C97="","",'Portail 4 LLCER-LEA'!C97)</f>
        <v>Compréhension et expression orales Espagnol S2 (groupe de 25)</v>
      </c>
      <c r="D61" s="24" t="str">
        <f>IF('Portail 4 LLCER-LEA'!D97="","",'Portail 4 LLCER-LEA'!D97)</f>
        <v>LOL2C1D
LOL2J4B2</v>
      </c>
      <c r="E61" s="24" t="str">
        <f>IF('Portail 4 LLCER-LEA'!E97="","",'Portail 4 LLCER-LEA'!E97)</f>
        <v>CHOIX TRONC COMMUN</v>
      </c>
      <c r="F61" s="25" t="str">
        <f>IF('Portail 4 LLCER-LEA'!F97="","",'Portail 4 LLCER-LEA'!F97)</f>
        <v>Portails 1 (SDL-LLCER), 2 (SDL-LEA), 4 (LANGUES) et 5 (LETTRES-LLCER)</v>
      </c>
      <c r="G61" s="63" t="str">
        <f>IF('Portail 4 LLCER-LEA'!G97="","",'Portail 4 LLCER-LEA'!G97)</f>
        <v>LLCER</v>
      </c>
      <c r="H61" s="26" t="str">
        <f>IF('Portail 4 LLCER-LEA'!H97="","",'Portail 4 LLCER-LEA'!H97)</f>
        <v/>
      </c>
      <c r="I61" s="28">
        <f>IF('Portail 4 LLCER-LEA'!I97="","",'Portail 4 LLCER-LEA'!I97)</f>
        <v>2</v>
      </c>
      <c r="J61" s="28">
        <f>IF('Portail 4 LLCER-LEA'!J97="","",'Portail 4 LLCER-LEA'!J97)</f>
        <v>2</v>
      </c>
      <c r="K61" s="28" t="str">
        <f>IF('Portail 4 LLCER-LEA'!K97="","",'Portail 4 LLCER-LEA'!K97)</f>
        <v>NATANSON Brigitte</v>
      </c>
      <c r="L61" s="28">
        <f>IF('Portail 4 LLCER-LEA'!L97="","",'Portail 4 LLCER-LEA'!L97)</f>
        <v>14</v>
      </c>
      <c r="M61" s="28" t="str">
        <f>IF('Portail 4 LLCER-LEA'!M97="","",'Portail 4 LLCER-LEA'!M97)</f>
        <v/>
      </c>
      <c r="N61" s="28" t="str">
        <f>IF('Portail 4 LLCER-LEA'!N97="","",'Portail 4 LLCER-LEA'!N97)</f>
        <v/>
      </c>
      <c r="O61" s="30" t="str">
        <f>IF('Portail 4 LLCER-LEA'!O97="","",'Portail 4 LLCER-LEA'!O97)</f>
        <v/>
      </c>
      <c r="P61" s="31">
        <f>IF('Portail 4 LLCER-LEA'!P97="","",'Portail 4 LLCER-LEA'!P97)</f>
        <v>15</v>
      </c>
      <c r="Q61" s="453" t="str">
        <f>IF('Portail 4 LLCER-LEA'!Q97="","",'Portail 4 LLCER-LEA'!Q97)</f>
        <v>PAS DE CHANGEMENT</v>
      </c>
      <c r="R61" s="457" t="str">
        <f>IF('Portail 4 LLCER-LEA'!R97="","",'Portail 4 LLCER-LEA'!R97)</f>
        <v>100% CT ORAL A DISTANCE</v>
      </c>
      <c r="S61" s="149">
        <f>IF('Portail 4 LLCER-LEA'!S97="","",'Portail 4 LLCER-LEA'!S97)</f>
        <v>1</v>
      </c>
      <c r="T61" s="33" t="str">
        <f>IF('Portail 4 LLCER-LEA'!T97="","",'Portail 4 LLCER-LEA'!T97)</f>
        <v>CC</v>
      </c>
      <c r="U61" s="33" t="str">
        <f>IF('Portail 4 LLCER-LEA'!U97="","",'Portail 4 LLCER-LEA'!U97)</f>
        <v>oral</v>
      </c>
      <c r="V61" s="33" t="str">
        <f>IF('Portail 4 LLCER-LEA'!V97="","",'Portail 4 LLCER-LEA'!V97)</f>
        <v/>
      </c>
      <c r="W61" s="34">
        <f>IF('Portail 4 LLCER-LEA'!W97="","",'Portail 4 LLCER-LEA'!W97)</f>
        <v>1</v>
      </c>
      <c r="X61" s="35" t="str">
        <f>IF('Portail 4 LLCER-LEA'!X97="","",'Portail 4 LLCER-LEA'!X97)</f>
        <v>CT</v>
      </c>
      <c r="Y61" s="35" t="str">
        <f>IF('Portail 4 LLCER-LEA'!Y97="","",'Portail 4 LLCER-LEA'!Y97)</f>
        <v>oral</v>
      </c>
      <c r="Z61" s="35" t="str">
        <f>IF('Portail 4 LLCER-LEA'!Z97="","",'Portail 4 LLCER-LEA'!Z97)</f>
        <v>15 min.</v>
      </c>
      <c r="AA61" s="702" t="str">
        <f>IF('Portail 4 LLCER-LEA'!AA97="","",'Portail 4 LLCER-LEA'!AA97)</f>
        <v>Jeudi 2 juillet, entretien de 10 minutes par Skype ou Whatsapp de 9h à 18h, écrire à david_arbulu@hotmail.com pour déterminer le sujet, l'heure de passage et le choix du support. David Arbulu</v>
      </c>
      <c r="AB61" s="702" t="str">
        <f>IF('Portail 4 LLCER-LEA'!AB97="","",'Portail 4 LLCER-LEA'!AB97)</f>
        <v>Jeudi 2 juillet, entretien de 10 minutes par Skype ou Whatsapp de 9h à 18h, écrire à david_arbulu@hotmail.com pour déterminer le sujet, l'heure de passage et le choix du support. David Arbulu</v>
      </c>
      <c r="AC61" s="666" t="str">
        <f>IF('Portail 4 LLCER-LEA'!AC97="","",'Portail 4 LLCER-LEA'!AC97)</f>
        <v/>
      </c>
      <c r="AD61" s="36">
        <f>IF('Portail 4 LLCER-LEA'!AD97="","",'Portail 4 LLCER-LEA'!AD97)</f>
        <v>1</v>
      </c>
      <c r="AE61" s="33" t="str">
        <f>IF('Portail 4 LLCER-LEA'!AE97="","",'Portail 4 LLCER-LEA'!AE97)</f>
        <v>CT</v>
      </c>
      <c r="AF61" s="33" t="str">
        <f>IF('Portail 4 LLCER-LEA'!AF97="","",'Portail 4 LLCER-LEA'!AF97)</f>
        <v>oral</v>
      </c>
      <c r="AG61" s="33" t="str">
        <f>IF('Portail 4 LLCER-LEA'!AG97="","",'Portail 4 LLCER-LEA'!AG97)</f>
        <v>15 min.</v>
      </c>
      <c r="AH61" s="37">
        <f>IF('Portail 4 LLCER-LEA'!AH97="","",'Portail 4 LLCER-LEA'!AH97)</f>
        <v>1</v>
      </c>
      <c r="AI61" s="35" t="str">
        <f>IF('Portail 4 LLCER-LEA'!AI97="","",'Portail 4 LLCER-LEA'!AI97)</f>
        <v>CT</v>
      </c>
      <c r="AJ61" s="35" t="str">
        <f>IF('Portail 4 LLCER-LEA'!AJ97="","",'Portail 4 LLCER-LEA'!AJ97)</f>
        <v>oral</v>
      </c>
      <c r="AK61" s="35" t="str">
        <f>IF('Portail 4 LLCER-LEA'!AK97="","",'Portail 4 LLCER-LEA'!AK97)</f>
        <v>15 min.</v>
      </c>
      <c r="AL61" s="28" t="str">
        <f>IF('Portail 4 LLCER-LEA'!AL97="","",'Portail 4 LLCER-LEA'!AL97)</f>
        <v/>
      </c>
    </row>
    <row r="62" spans="1:38" ht="18.75" customHeight="1">
      <c r="A62" s="121"/>
      <c r="B62" s="121"/>
      <c r="C62" s="144" t="s">
        <v>102</v>
      </c>
      <c r="D62" s="145"/>
      <c r="E62" s="145"/>
      <c r="F62" s="145"/>
      <c r="G62" s="145"/>
      <c r="H62" s="146" t="s">
        <v>103</v>
      </c>
      <c r="I62" s="147"/>
      <c r="J62" s="147"/>
      <c r="K62" s="147"/>
      <c r="L62" s="147"/>
      <c r="M62" s="147"/>
      <c r="N62" s="148"/>
      <c r="O62" s="148"/>
      <c r="P62" s="148"/>
      <c r="Q62" s="458"/>
      <c r="R62" s="459"/>
      <c r="S62" s="123"/>
      <c r="T62" s="123"/>
      <c r="U62" s="123"/>
      <c r="V62" s="123"/>
      <c r="W62" s="123"/>
      <c r="X62" s="123"/>
      <c r="Y62" s="123"/>
      <c r="Z62" s="123"/>
      <c r="AA62" s="123"/>
      <c r="AB62" s="123"/>
      <c r="AC62" s="123"/>
      <c r="AD62" s="123"/>
      <c r="AE62" s="123"/>
      <c r="AF62" s="123"/>
      <c r="AG62" s="123"/>
      <c r="AH62" s="123"/>
      <c r="AI62" s="123"/>
      <c r="AJ62" s="123"/>
      <c r="AK62" s="124"/>
      <c r="AL62" s="147"/>
    </row>
    <row r="63" spans="1:38" ht="26.25" customHeight="1">
      <c r="A63" s="126"/>
      <c r="B63" s="126"/>
      <c r="C63" s="72" t="s">
        <v>104</v>
      </c>
      <c r="D63" s="73"/>
      <c r="E63" s="74" t="s">
        <v>42</v>
      </c>
      <c r="F63" s="74"/>
      <c r="G63" s="74"/>
      <c r="H63" s="126"/>
      <c r="I63" s="73"/>
      <c r="J63" s="73"/>
      <c r="K63" s="73"/>
      <c r="L63" s="73"/>
      <c r="M63" s="73"/>
      <c r="N63" s="73"/>
      <c r="O63" s="73"/>
      <c r="P63" s="76"/>
      <c r="Q63" s="433"/>
      <c r="R63" s="434"/>
      <c r="S63" s="135"/>
      <c r="T63" s="76"/>
      <c r="U63" s="76"/>
      <c r="V63" s="76"/>
      <c r="W63" s="76"/>
      <c r="X63" s="76"/>
      <c r="Y63" s="76"/>
      <c r="Z63" s="76"/>
      <c r="AA63" s="76"/>
      <c r="AB63" s="76"/>
      <c r="AC63" s="76"/>
      <c r="AD63" s="76"/>
      <c r="AE63" s="76"/>
      <c r="AF63" s="76"/>
      <c r="AG63" s="76"/>
      <c r="AH63" s="76"/>
      <c r="AI63" s="76"/>
      <c r="AJ63" s="76"/>
      <c r="AK63" s="73"/>
      <c r="AL63" s="73"/>
    </row>
    <row r="64" spans="1:38" ht="26.25" customHeight="1">
      <c r="A64" s="13"/>
      <c r="B64" s="13"/>
      <c r="C64" s="15" t="s">
        <v>105</v>
      </c>
      <c r="D64" s="16"/>
      <c r="E64" s="13"/>
      <c r="F64" s="13"/>
      <c r="G64" s="13"/>
      <c r="H64" s="13"/>
      <c r="I64" s="13"/>
      <c r="J64" s="13"/>
      <c r="K64" s="16"/>
      <c r="L64" s="16"/>
      <c r="M64" s="16"/>
      <c r="N64" s="16"/>
      <c r="O64" s="16"/>
      <c r="P64" s="227"/>
      <c r="Q64" s="427"/>
      <c r="R64" s="428"/>
      <c r="S64" s="398"/>
      <c r="T64" s="16"/>
      <c r="U64" s="16"/>
      <c r="V64" s="16"/>
      <c r="W64" s="16"/>
      <c r="X64" s="16"/>
      <c r="Y64" s="16"/>
      <c r="Z64" s="16"/>
      <c r="AA64" s="16"/>
      <c r="AB64" s="16"/>
      <c r="AC64" s="16"/>
      <c r="AD64" s="16"/>
      <c r="AE64" s="16"/>
      <c r="AF64" s="16"/>
      <c r="AG64" s="16"/>
      <c r="AH64" s="16"/>
      <c r="AI64" s="16"/>
      <c r="AJ64" s="16"/>
      <c r="AK64" s="16"/>
      <c r="AL64" s="16"/>
    </row>
    <row r="65" spans="1:38" ht="26.25" customHeight="1">
      <c r="A65" s="126" t="s">
        <v>106</v>
      </c>
      <c r="B65" s="126" t="s">
        <v>107</v>
      </c>
      <c r="C65" s="72" t="s">
        <v>108</v>
      </c>
      <c r="D65" s="73"/>
      <c r="E65" s="74" t="s">
        <v>42</v>
      </c>
      <c r="F65" s="74"/>
      <c r="G65" s="74"/>
      <c r="H65" s="126"/>
      <c r="I65" s="74">
        <f>+I$45+I66+I73+I74+I82</f>
        <v>30</v>
      </c>
      <c r="J65" s="74">
        <f>+J$45+J66+J73+J74+J82</f>
        <v>30</v>
      </c>
      <c r="K65" s="73"/>
      <c r="L65" s="73"/>
      <c r="M65" s="73"/>
      <c r="N65" s="73"/>
      <c r="O65" s="73"/>
      <c r="P65" s="76"/>
      <c r="Q65" s="433"/>
      <c r="R65" s="434"/>
      <c r="S65" s="135"/>
      <c r="T65" s="76"/>
      <c r="U65" s="76"/>
      <c r="V65" s="76"/>
      <c r="W65" s="76"/>
      <c r="X65" s="76"/>
      <c r="Y65" s="76"/>
      <c r="Z65" s="76"/>
      <c r="AA65" s="76"/>
      <c r="AB65" s="76"/>
      <c r="AC65" s="76"/>
      <c r="AD65" s="76"/>
      <c r="AE65" s="76"/>
      <c r="AF65" s="76"/>
      <c r="AG65" s="76"/>
      <c r="AH65" s="76"/>
      <c r="AI65" s="76"/>
      <c r="AJ65" s="76"/>
      <c r="AK65" s="73"/>
      <c r="AL65" s="73"/>
    </row>
    <row r="66" spans="1:38" s="93" customFormat="1" ht="19.5" customHeight="1">
      <c r="A66" s="83" t="str">
        <f>IF('Portail 4 LLCER-LEA'!A79="","",'Portail 4 LLCER-LEA'!A79)</f>
        <v>LOLA2L06</v>
      </c>
      <c r="B66" s="83" t="str">
        <f>IF('Portail 4 LLCER-LEA'!B79="","",'Portail 4 LLCER-LEA'!B79)</f>
        <v>LLA2B10</v>
      </c>
      <c r="C66" s="84" t="str">
        <f>IF('Portail 4 LLCER-LEA'!C79="","",'Portail 4 LLCER-LEA'!C79)</f>
        <v>Pratique et structure de la langue Anglais S2</v>
      </c>
      <c r="D66" s="83" t="str">
        <f>IF('Portail 4 LLCER-LEA'!D79="","",'Portail 4 LLCER-LEA'!D79)</f>
        <v/>
      </c>
      <c r="E66" s="83" t="str">
        <f>IF('Portail 4 LLCER-LEA'!E79="","",'Portail 4 LLCER-LEA'!E79)</f>
        <v>BLOC/CHAPEAU</v>
      </c>
      <c r="F66" s="83" t="str">
        <f>IF('Portail 4 LLCER-LEA'!F79="","",'Portail 4 LLCER-LEA'!F79)</f>
        <v/>
      </c>
      <c r="G66" s="83" t="str">
        <f>IF('Portail 4 LLCER-LEA'!G79="","",'Portail 4 LLCER-LEA'!G79)</f>
        <v/>
      </c>
      <c r="H66" s="83" t="str">
        <f>IF('Portail 4 LLCER-LEA'!H79="","",'Portail 4 LLCER-LEA'!H79)</f>
        <v/>
      </c>
      <c r="I66" s="83">
        <f>+I67+I68+I69+I70+I71</f>
        <v>11</v>
      </c>
      <c r="J66" s="83">
        <f>+J67+J68+J69+J70+J71</f>
        <v>11</v>
      </c>
      <c r="K66" s="83" t="str">
        <f>IF('Portail 4 LLCER-LEA'!K79="","",'Portail 4 LLCER-LEA'!K79)</f>
        <v/>
      </c>
      <c r="L66" s="83" t="str">
        <f>IF('Portail 4 LLCER-LEA'!L79="","",'Portail 4 LLCER-LEA'!L79)</f>
        <v/>
      </c>
      <c r="M66" s="83" t="str">
        <f>IF('Portail 4 LLCER-LEA'!M79="","",'Portail 4 LLCER-LEA'!M79)</f>
        <v/>
      </c>
      <c r="N66" s="83" t="str">
        <f>IF('Portail 4 LLCER-LEA'!N79="","",'Portail 4 LLCER-LEA'!N79)</f>
        <v/>
      </c>
      <c r="O66" s="83" t="str">
        <f>IF('Portail 4 LLCER-LEA'!O79="","",'Portail 4 LLCER-LEA'!O79)</f>
        <v/>
      </c>
      <c r="P66" s="408" t="str">
        <f>IF('Portail 4 LLCER-LEA'!P79="","",'Portail 4 LLCER-LEA'!P79)</f>
        <v/>
      </c>
      <c r="Q66" s="462"/>
      <c r="R66" s="463"/>
      <c r="S66" s="412" t="str">
        <f>IF('Portail 4 LLCER-LEA'!S79="","",'Portail 4 LLCER-LEA'!S79)</f>
        <v/>
      </c>
      <c r="T66" s="83" t="str">
        <f>IF('Portail 4 LLCER-LEA'!T79="","",'Portail 4 LLCER-LEA'!T79)</f>
        <v/>
      </c>
      <c r="U66" s="83" t="str">
        <f>IF('Portail 4 LLCER-LEA'!U79="","",'Portail 4 LLCER-LEA'!U79)</f>
        <v/>
      </c>
      <c r="V66" s="83" t="str">
        <f>IF('Portail 4 LLCER-LEA'!V79="","",'Portail 4 LLCER-LEA'!V79)</f>
        <v/>
      </c>
      <c r="W66" s="83" t="str">
        <f>IF('Portail 4 LLCER-LEA'!W79="","",'Portail 4 LLCER-LEA'!W79)</f>
        <v/>
      </c>
      <c r="X66" s="83" t="str">
        <f>IF('Portail 4 LLCER-LEA'!X79="","",'Portail 4 LLCER-LEA'!X79)</f>
        <v/>
      </c>
      <c r="Y66" s="83" t="str">
        <f>IF('Portail 4 LLCER-LEA'!Y79="","",'Portail 4 LLCER-LEA'!Y79)</f>
        <v/>
      </c>
      <c r="Z66" s="83" t="str">
        <f>IF('Portail 4 LLCER-LEA'!Z79="","",'Portail 4 LLCER-LEA'!Z79)</f>
        <v/>
      </c>
      <c r="AA66" s="83" t="str">
        <f>IF('Portail 4 LLCER-LEA'!AA79="","",'Portail 4 LLCER-LEA'!AA79)</f>
        <v/>
      </c>
      <c r="AB66" s="83" t="str">
        <f>IF('Portail 4 LLCER-LEA'!AB79="","",'Portail 4 LLCER-LEA'!AB79)</f>
        <v/>
      </c>
      <c r="AC66" s="83"/>
      <c r="AD66" s="83" t="str">
        <f>IF('Portail 4 LLCER-LEA'!AD79="","",'Portail 4 LLCER-LEA'!AD79)</f>
        <v/>
      </c>
      <c r="AE66" s="83" t="str">
        <f>IF('Portail 4 LLCER-LEA'!AE79="","",'Portail 4 LLCER-LEA'!AE79)</f>
        <v/>
      </c>
      <c r="AF66" s="83" t="str">
        <f>IF('Portail 4 LLCER-LEA'!AF79="","",'Portail 4 LLCER-LEA'!AF79)</f>
        <v/>
      </c>
      <c r="AG66" s="83" t="str">
        <f>IF('Portail 4 LLCER-LEA'!AG79="","",'Portail 4 LLCER-LEA'!AG79)</f>
        <v/>
      </c>
      <c r="AH66" s="83" t="str">
        <f>IF('Portail 4 LLCER-LEA'!AH79="","",'Portail 4 LLCER-LEA'!AH79)</f>
        <v/>
      </c>
      <c r="AI66" s="83" t="str">
        <f>IF('Portail 4 LLCER-LEA'!AI79="","",'Portail 4 LLCER-LEA'!AI79)</f>
        <v/>
      </c>
      <c r="AJ66" s="83" t="str">
        <f>IF('Portail 4 LLCER-LEA'!AJ79="","",'Portail 4 LLCER-LEA'!AJ79)</f>
        <v/>
      </c>
      <c r="AK66" s="83" t="str">
        <f>IF('Portail 4 LLCER-LEA'!AK79="","",'Portail 4 LLCER-LEA'!AK79)</f>
        <v/>
      </c>
      <c r="AL66" s="83" t="str">
        <f>IF('Portail 4 LLCER-LEA'!AL79="","",'Portail 4 LLCER-LEA'!AL79)</f>
        <v/>
      </c>
    </row>
    <row r="67" spans="1:38" ht="52.5" customHeight="1">
      <c r="A67" s="20" t="str">
        <f>IF('Portail 4 LLCER-LEA'!A80="","",'Portail 4 LLCER-LEA'!A80)</f>
        <v/>
      </c>
      <c r="B67" s="94" t="str">
        <f>IF('Portail 4 LLCER-LEA'!B80="","",'Portail 4 LLCER-LEA'!B80)</f>
        <v>LLA2B1A</v>
      </c>
      <c r="C67" s="95" t="str">
        <f>IF('Portail 4 LLCER-LEA'!C80="","",'Portail 4 LLCER-LEA'!C80)</f>
        <v>Phonétique Anglais S2</v>
      </c>
      <c r="D67" s="24" t="str">
        <f>IF('Portail 4 LLCER-LEA'!D80="","",'Portail 4 LLCER-LEA'!D80)</f>
        <v>LOL2B1C ?</v>
      </c>
      <c r="E67" s="24" t="str">
        <f>IF('Portail 4 LLCER-LEA'!E80="","",'Portail 4 LLCER-LEA'!E80)</f>
        <v>TRONC COMMUN</v>
      </c>
      <c r="F67" s="25" t="str">
        <f>IF('Portail 4 LLCER-LEA'!F80="","",'Portail 4 LLCER-LEA'!F80)</f>
        <v>Portails 1 (SDL-LLCER), 4 (LANGUES) et 5 (LETTRES-LLCER)</v>
      </c>
      <c r="G67" s="63" t="str">
        <f>IF('Portail 4 LLCER-LEA'!G80="","",'Portail 4 LLCER-LEA'!G80)</f>
        <v>LLCER</v>
      </c>
      <c r="H67" s="26" t="str">
        <f>IF('Portail 4 LLCER-LEA'!H80="","",'Portail 4 LLCER-LEA'!H80)</f>
        <v/>
      </c>
      <c r="I67" s="28">
        <v>2</v>
      </c>
      <c r="J67" s="28">
        <v>2</v>
      </c>
      <c r="K67" s="28" t="str">
        <f>IF('Portail 4 LLCER-LEA'!K80="","",'Portail 4 LLCER-LEA'!K80)</f>
        <v>SERPOLLET Noëlle</v>
      </c>
      <c r="L67" s="28">
        <f>IF('Portail 4 LLCER-LEA'!L80="","",'Portail 4 LLCER-LEA'!L80)</f>
        <v>11</v>
      </c>
      <c r="M67" s="28" t="str">
        <f>IF('Portail 4 LLCER-LEA'!M80="","",'Portail 4 LLCER-LEA'!M80)</f>
        <v/>
      </c>
      <c r="N67" s="28">
        <f>IF('Portail 4 LLCER-LEA'!N80="","",'Portail 4 LLCER-LEA'!N80)</f>
        <v>6</v>
      </c>
      <c r="O67" s="30">
        <f>IF('Portail 4 LLCER-LEA'!O80="","",'Portail 4 LLCER-LEA'!O80)</f>
        <v>12</v>
      </c>
      <c r="P67" s="31" t="str">
        <f>IF('Portail 4 LLCER-LEA'!P80="","",'Portail 4 LLCER-LEA'!P80)</f>
        <v/>
      </c>
      <c r="Q67" s="429" t="str">
        <f>IF('Portail 4 LLCER-LEA'!Q80="","",'Portail 4 LLCER-LEA'!Q80)</f>
        <v>PAS DE CHANGEMENT</v>
      </c>
      <c r="R67" s="430" t="str">
        <f>IF('Portail 4 LLCER-LEA'!R80="","",'Portail 4 LLCER-LEA'!R80)</f>
        <v>CT/écrit à distance/1h</v>
      </c>
      <c r="S67" s="149">
        <f>IF('Portail 4 LLCER-LEA'!S80="","",'Portail 4 LLCER-LEA'!S80)</f>
        <v>1</v>
      </c>
      <c r="T67" s="33" t="str">
        <f>IF('Portail 4 LLCER-LEA'!T80="","",'Portail 4 LLCER-LEA'!T80)</f>
        <v>CC</v>
      </c>
      <c r="U67" s="33" t="str">
        <f>IF('Portail 4 LLCER-LEA'!U80="","",'Portail 4 LLCER-LEA'!U80)</f>
        <v>écrit</v>
      </c>
      <c r="V67" s="33" t="str">
        <f>IF('Portail 4 LLCER-LEA'!V80="","",'Portail 4 LLCER-LEA'!V80)</f>
        <v>1h00</v>
      </c>
      <c r="W67" s="34">
        <f>IF('Portail 4 LLCER-LEA'!W80="","",'Portail 4 LLCER-LEA'!W80)</f>
        <v>1</v>
      </c>
      <c r="X67" s="35" t="str">
        <f>IF('Portail 4 LLCER-LEA'!X80="","",'Portail 4 LLCER-LEA'!X80)</f>
        <v>CT</v>
      </c>
      <c r="Y67" s="35" t="str">
        <f>IF('Portail 4 LLCER-LEA'!Y80="","",'Portail 4 LLCER-LEA'!Y80)</f>
        <v>écrit</v>
      </c>
      <c r="Z67" s="35" t="str">
        <f>IF('Portail 4 LLCER-LEA'!Z80="","",'Portail 4 LLCER-LEA'!Z80)</f>
        <v>1h00</v>
      </c>
      <c r="AA67" s="702" t="str">
        <f>IF('Portail 4 LLCER-LEA'!AA80="","",'Portail 4 LLCER-LEA'!AA80)</f>
        <v>DM temps libre 26/06-30/06; sujet déposé sue Célène 26/06 9h et envoi des copies par e-mail jusqu'au 30/06 23h</v>
      </c>
      <c r="AB67" s="702" t="str">
        <f>IF('Portail 4 LLCER-LEA'!AB80="","",'Portail 4 LLCER-LEA'!AB80)</f>
        <v>DM temps libre 26/06-30/06; sujet déposé sue Célène 26/06 9h et envoi des copies par e-mail jusqu'au 30/06 23h</v>
      </c>
      <c r="AC67" s="666" t="str">
        <f>IF('Portail 4 LLCER-LEA'!AC80="","",'Portail 4 LLCER-LEA'!AC80)</f>
        <v/>
      </c>
      <c r="AD67" s="36">
        <f>IF('Portail 4 LLCER-LEA'!AD80="","",'Portail 4 LLCER-LEA'!AD80)</f>
        <v>1</v>
      </c>
      <c r="AE67" s="33" t="str">
        <f>IF('Portail 4 LLCER-LEA'!AE80="","",'Portail 4 LLCER-LEA'!AE80)</f>
        <v>CT</v>
      </c>
      <c r="AF67" s="33" t="str">
        <f>IF('Portail 4 LLCER-LEA'!AF80="","",'Portail 4 LLCER-LEA'!AF80)</f>
        <v>écrit</v>
      </c>
      <c r="AG67" s="33" t="str">
        <f>IF('Portail 4 LLCER-LEA'!AG80="","",'Portail 4 LLCER-LEA'!AG80)</f>
        <v>1h00</v>
      </c>
      <c r="AH67" s="37">
        <f>IF('Portail 4 LLCER-LEA'!AH80="","",'Portail 4 LLCER-LEA'!AH80)</f>
        <v>1</v>
      </c>
      <c r="AI67" s="35" t="str">
        <f>IF('Portail 4 LLCER-LEA'!AI80="","",'Portail 4 LLCER-LEA'!AI80)</f>
        <v>CT</v>
      </c>
      <c r="AJ67" s="35" t="str">
        <f>IF('Portail 4 LLCER-LEA'!AJ80="","",'Portail 4 LLCER-LEA'!AJ80)</f>
        <v>écrit</v>
      </c>
      <c r="AK67" s="35" t="str">
        <f>IF('Portail 4 LLCER-LEA'!AK80="","",'Portail 4 LLCER-LEA'!AK80)</f>
        <v>1h00</v>
      </c>
      <c r="AL67" s="28" t="str">
        <f>IF('Portail 4 LLCER-LEA'!AL80="","",'Portail 4 LLCER-LEA'!AL80)</f>
        <v/>
      </c>
    </row>
    <row r="68" spans="1:38" ht="52.5" customHeight="1">
      <c r="A68" s="20" t="str">
        <f>IF('Portail 4 LLCER-LEA'!A81="","",'Portail 4 LLCER-LEA'!A81)</f>
        <v/>
      </c>
      <c r="B68" s="94" t="str">
        <f>IF('Portail 4 LLCER-LEA'!B81="","",'Portail 4 LLCER-LEA'!B81)</f>
        <v>LLA2B1B</v>
      </c>
      <c r="C68" s="95" t="str">
        <f>IF('Portail 4 LLCER-LEA'!C81="","",'Portail 4 LLCER-LEA'!C81)</f>
        <v>Compréhension et expression orales Anglais S2 (groupe de 25)</v>
      </c>
      <c r="D68" s="24" t="str">
        <f>IF('Portail 4 LLCER-LEA'!D81="","",'Portail 4 LLCER-LEA'!D81)</f>
        <v xml:space="preserve">LOL2B1C 
et/ou
LOL2B1D
LOL2J2B
</v>
      </c>
      <c r="E68" s="24" t="str">
        <f>IF('Portail 4 LLCER-LEA'!E81="","",'Portail 4 LLCER-LEA'!E81)</f>
        <v>TRONC COMMUN</v>
      </c>
      <c r="F68" s="25" t="str">
        <f>IF('Portail 4 LLCER-LEA'!F81="","",'Portail 4 LLCER-LEA'!F81)</f>
        <v>Portails 1 (SDL-LLCER), 2 (SDL-LEA), 4 (LANGUES) et 5 (LETTRES-LLCER)</v>
      </c>
      <c r="G68" s="63" t="str">
        <f>IF('Portail 4 LLCER-LEA'!G81="","",'Portail 4 LLCER-LEA'!G81)</f>
        <v>LLCER</v>
      </c>
      <c r="H68" s="26" t="str">
        <f>IF('Portail 4 LLCER-LEA'!H81="","",'Portail 4 LLCER-LEA'!H81)</f>
        <v/>
      </c>
      <c r="I68" s="28">
        <f>IF('Portail 4 LLCER-LEA'!I81="","",'Portail 4 LLCER-LEA'!I81)</f>
        <v>2</v>
      </c>
      <c r="J68" s="28">
        <f>IF('Portail 4 LLCER-LEA'!J81="","",'Portail 4 LLCER-LEA'!J81)</f>
        <v>2</v>
      </c>
      <c r="K68" s="28" t="str">
        <f>IF('Portail 4 LLCER-LEA'!K81="","",'Portail 4 LLCER-LEA'!K81)</f>
        <v>SERPOLLET Noëlle</v>
      </c>
      <c r="L68" s="28">
        <f>IF('Portail 4 LLCER-LEA'!L81="","",'Portail 4 LLCER-LEA'!L81)</f>
        <v>11</v>
      </c>
      <c r="M68" s="28" t="str">
        <f>IF('Portail 4 LLCER-LEA'!M81="","",'Portail 4 LLCER-LEA'!M81)</f>
        <v/>
      </c>
      <c r="N68" s="28" t="str">
        <f>IF('Portail 4 LLCER-LEA'!N81="","",'Portail 4 LLCER-LEA'!N81)</f>
        <v/>
      </c>
      <c r="O68" s="30" t="str">
        <f>IF('Portail 4 LLCER-LEA'!O81="","",'Portail 4 LLCER-LEA'!O81)</f>
        <v/>
      </c>
      <c r="P68" s="31">
        <f>IF('Portail 4 LLCER-LEA'!P81="","",'Portail 4 LLCER-LEA'!P81)</f>
        <v>15</v>
      </c>
      <c r="Q68" s="429" t="str">
        <f>IF('Portail 4 LLCER-LEA'!Q81="","",'Portail 4 LLCER-LEA'!Q81)</f>
        <v>PAS DE CHANGEMENT</v>
      </c>
      <c r="R68" s="430" t="str">
        <f>IF('Portail 4 LLCER-LEA'!R81="","",'Portail 4 LLCER-LEA'!R81)</f>
        <v>CT/enregistrement vidéo à distance/temps libre</v>
      </c>
      <c r="S68" s="400" t="str">
        <f>IF('Portail 4 LLCER-LEA'!S81="","",'Portail 4 LLCER-LEA'!S81)</f>
        <v>40% Ecrit
40% Oral
20% participation</v>
      </c>
      <c r="T68" s="33" t="str">
        <f>IF('Portail 4 LLCER-LEA'!T81="","",'Portail 4 LLCER-LEA'!T81)</f>
        <v>CC</v>
      </c>
      <c r="U68" s="33" t="str">
        <f>IF('Portail 4 LLCER-LEA'!U81="","",'Portail 4 LLCER-LEA'!U81)</f>
        <v>écrit et oral</v>
      </c>
      <c r="V68" s="33" t="str">
        <f>IF('Portail 4 LLCER-LEA'!V81="","",'Portail 4 LLCER-LEA'!V81)</f>
        <v>1h00 écrit et 15 min. oral</v>
      </c>
      <c r="W68" s="34">
        <f>IF('Portail 4 LLCER-LEA'!W81="","",'Portail 4 LLCER-LEA'!W81)</f>
        <v>1</v>
      </c>
      <c r="X68" s="35" t="str">
        <f>IF('Portail 4 LLCER-LEA'!X81="","",'Portail 4 LLCER-LEA'!X81)</f>
        <v>CT</v>
      </c>
      <c r="Y68" s="35" t="str">
        <f>IF('Portail 4 LLCER-LEA'!Y81="","",'Portail 4 LLCER-LEA'!Y81)</f>
        <v>oral</v>
      </c>
      <c r="Z68" s="35" t="str">
        <f>IF('Portail 4 LLCER-LEA'!Z81="","",'Portail 4 LLCER-LEA'!Z81)</f>
        <v>15 min.</v>
      </c>
      <c r="AA68" s="702" t="str">
        <f>IF('Portail 4 LLCER-LEA'!AA81="","",'Portail 4 LLCER-LEA'!AA81)</f>
        <v>DM temps libre 22/06-25/06; envoi du sujet et remise des copies par mail</v>
      </c>
      <c r="AB68" s="702" t="str">
        <f>IF('Portail 4 LLCER-LEA'!AB81="","",'Portail 4 LLCER-LEA'!AB81)</f>
        <v>DM temps libre 22/06-25/06; envoi du sujet et remise des copies par mail</v>
      </c>
      <c r="AC68" s="666" t="str">
        <f>IF('Portail 4 LLCER-LEA'!AC81="","",'Portail 4 LLCER-LEA'!AC81)</f>
        <v/>
      </c>
      <c r="AD68" s="36">
        <f>IF('Portail 4 LLCER-LEA'!AD81="","",'Portail 4 LLCER-LEA'!AD81)</f>
        <v>1</v>
      </c>
      <c r="AE68" s="33" t="str">
        <f>IF('Portail 4 LLCER-LEA'!AE81="","",'Portail 4 LLCER-LEA'!AE81)</f>
        <v>CT</v>
      </c>
      <c r="AF68" s="33" t="str">
        <f>IF('Portail 4 LLCER-LEA'!AF81="","",'Portail 4 LLCER-LEA'!AF81)</f>
        <v>oral</v>
      </c>
      <c r="AG68" s="33" t="str">
        <f>IF('Portail 4 LLCER-LEA'!AG81="","",'Portail 4 LLCER-LEA'!AG81)</f>
        <v>15 min.</v>
      </c>
      <c r="AH68" s="37">
        <f>IF('Portail 4 LLCER-LEA'!AH81="","",'Portail 4 LLCER-LEA'!AH81)</f>
        <v>1</v>
      </c>
      <c r="AI68" s="35" t="str">
        <f>IF('Portail 4 LLCER-LEA'!AI81="","",'Portail 4 LLCER-LEA'!AI81)</f>
        <v>CT</v>
      </c>
      <c r="AJ68" s="35" t="str">
        <f>IF('Portail 4 LLCER-LEA'!AJ81="","",'Portail 4 LLCER-LEA'!AJ81)</f>
        <v>oral</v>
      </c>
      <c r="AK68" s="35" t="str">
        <f>IF('Portail 4 LLCER-LEA'!AK81="","",'Portail 4 LLCER-LEA'!AK81)</f>
        <v>15 min.</v>
      </c>
      <c r="AL68" s="28" t="str">
        <f>IF('Portail 4 LLCER-LEA'!AL81="","",'Portail 4 LLCER-LEA'!AL81)</f>
        <v/>
      </c>
    </row>
    <row r="69" spans="1:38" ht="52.5" customHeight="1">
      <c r="A69" s="20" t="str">
        <f>IF('Portail 4 LLCER-LEA'!A82="","",'Portail 4 LLCER-LEA'!A82)</f>
        <v/>
      </c>
      <c r="B69" s="94" t="str">
        <f>IF('Portail 4 LLCER-LEA'!B82="","",'Portail 4 LLCER-LEA'!B82)</f>
        <v>LLA2B1C</v>
      </c>
      <c r="C69" s="95" t="str">
        <f>IF('Portail 4 LLCER-LEA'!C82="","",'Portail 4 LLCER-LEA'!C82)</f>
        <v>Expression écrite Anglais S2</v>
      </c>
      <c r="D69" s="24" t="str">
        <f>IF('Portail 4 LLCER-LEA'!D82="","",'Portail 4 LLCER-LEA'!D82)</f>
        <v>LOL2B2C</v>
      </c>
      <c r="E69" s="24" t="str">
        <f>IF('Portail 4 LLCER-LEA'!E82="","",'Portail 4 LLCER-LEA'!E82)</f>
        <v>TRONC COMMUN</v>
      </c>
      <c r="F69" s="25" t="str">
        <f>IF('Portail 4 LLCER-LEA'!F82="","",'Portail 4 LLCER-LEA'!F82)</f>
        <v>Portails 1 (SDL-LLCER), 4 (LANGUES) et 5 (LETTRES-LLCER)</v>
      </c>
      <c r="G69" s="63" t="str">
        <f>IF('Portail 4 LLCER-LEA'!G82="","",'Portail 4 LLCER-LEA'!G82)</f>
        <v>LLCER</v>
      </c>
      <c r="H69" s="26" t="str">
        <f>IF('Portail 4 LLCER-LEA'!H82="","",'Portail 4 LLCER-LEA'!H82)</f>
        <v/>
      </c>
      <c r="I69" s="28">
        <f>IF('Portail 4 LLCER-LEA'!I82="","",'Portail 4 LLCER-LEA'!I82)</f>
        <v>2</v>
      </c>
      <c r="J69" s="28">
        <f>IF('Portail 4 LLCER-LEA'!J82="","",'Portail 4 LLCER-LEA'!J82)</f>
        <v>2</v>
      </c>
      <c r="K69" s="28" t="str">
        <f>IF('Portail 4 LLCER-LEA'!K82="","",'Portail 4 LLCER-LEA'!K82)</f>
        <v>DUBOIS Florent</v>
      </c>
      <c r="L69" s="28">
        <f>IF('Portail 4 LLCER-LEA'!L82="","",'Portail 4 LLCER-LEA'!L82)</f>
        <v>11</v>
      </c>
      <c r="M69" s="28" t="str">
        <f>IF('Portail 4 LLCER-LEA'!M82="","",'Portail 4 LLCER-LEA'!M82)</f>
        <v/>
      </c>
      <c r="N69" s="28" t="str">
        <f>IF('Portail 4 LLCER-LEA'!N82="","",'Portail 4 LLCER-LEA'!N82)</f>
        <v/>
      </c>
      <c r="O69" s="30">
        <f>IF('Portail 4 LLCER-LEA'!O82="","",'Portail 4 LLCER-LEA'!O82)</f>
        <v>18</v>
      </c>
      <c r="P69" s="31" t="str">
        <f>IF('Portail 4 LLCER-LEA'!P82="","",'Portail 4 LLCER-LEA'!P82)</f>
        <v/>
      </c>
      <c r="Q69" s="429" t="str">
        <f>IF('Portail 4 LLCER-LEA'!Q82="","",'Portail 4 LLCER-LEA'!Q82)</f>
        <v>PAS DE CHANGEMENT</v>
      </c>
      <c r="R69" s="430" t="str">
        <f>IF('Portail 4 LLCER-LEA'!R82="","",'Portail 4 LLCER-LEA'!R82)</f>
        <v>CT/écrit à distance/temps libre</v>
      </c>
      <c r="S69" s="149">
        <f>IF('Portail 4 LLCER-LEA'!S82="","",'Portail 4 LLCER-LEA'!S82)</f>
        <v>1</v>
      </c>
      <c r="T69" s="33" t="str">
        <f>IF('Portail 4 LLCER-LEA'!T82="","",'Portail 4 LLCER-LEA'!T82)</f>
        <v>CC</v>
      </c>
      <c r="U69" s="33" t="str">
        <f>IF('Portail 4 LLCER-LEA'!U82="","",'Portail 4 LLCER-LEA'!U82)</f>
        <v>écrit</v>
      </c>
      <c r="V69" s="33" t="str">
        <f>IF('Portail 4 LLCER-LEA'!V82="","",'Portail 4 LLCER-LEA'!V82)</f>
        <v>1h30</v>
      </c>
      <c r="W69" s="34">
        <f>IF('Portail 4 LLCER-LEA'!W82="","",'Portail 4 LLCER-LEA'!W82)</f>
        <v>1</v>
      </c>
      <c r="X69" s="35" t="str">
        <f>IF('Portail 4 LLCER-LEA'!X82="","",'Portail 4 LLCER-LEA'!X82)</f>
        <v>CT</v>
      </c>
      <c r="Y69" s="35" t="str">
        <f>IF('Portail 4 LLCER-LEA'!Y82="","",'Portail 4 LLCER-LEA'!Y82)</f>
        <v>écrit</v>
      </c>
      <c r="Z69" s="35" t="str">
        <f>IF('Portail 4 LLCER-LEA'!Z82="","",'Portail 4 LLCER-LEA'!Z82)</f>
        <v>1h30</v>
      </c>
      <c r="AA69" s="702" t="str">
        <f>IF('Portail 4 LLCER-LEA'!AA82="","",'Portail 4 LLCER-LEA'!AA82)</f>
        <v>CT/écrit à distance/temps libre</v>
      </c>
      <c r="AB69" s="702" t="str">
        <f>IF('Portail 4 LLCER-LEA'!AB82="","",'Portail 4 LLCER-LEA'!AB82)</f>
        <v>CT/écrit à distance/temps libre</v>
      </c>
      <c r="AC69" s="666" t="str">
        <f>IF('Portail 4 LLCER-LEA'!AC82="","",'Portail 4 LLCER-LEA'!AC82)</f>
        <v/>
      </c>
      <c r="AD69" s="36">
        <f>IF('Portail 4 LLCER-LEA'!AD82="","",'Portail 4 LLCER-LEA'!AD82)</f>
        <v>1</v>
      </c>
      <c r="AE69" s="33" t="str">
        <f>IF('Portail 4 LLCER-LEA'!AE82="","",'Portail 4 LLCER-LEA'!AE82)</f>
        <v>CT</v>
      </c>
      <c r="AF69" s="33" t="str">
        <f>IF('Portail 4 LLCER-LEA'!AF82="","",'Portail 4 LLCER-LEA'!AF82)</f>
        <v>écrit</v>
      </c>
      <c r="AG69" s="33" t="str">
        <f>IF('Portail 4 LLCER-LEA'!AG82="","",'Portail 4 LLCER-LEA'!AG82)</f>
        <v>1h30</v>
      </c>
      <c r="AH69" s="37">
        <f>IF('Portail 4 LLCER-LEA'!AH82="","",'Portail 4 LLCER-LEA'!AH82)</f>
        <v>1</v>
      </c>
      <c r="AI69" s="35" t="str">
        <f>IF('Portail 4 LLCER-LEA'!AI82="","",'Portail 4 LLCER-LEA'!AI82)</f>
        <v>CT</v>
      </c>
      <c r="AJ69" s="35" t="str">
        <f>IF('Portail 4 LLCER-LEA'!AJ82="","",'Portail 4 LLCER-LEA'!AJ82)</f>
        <v>écrit</v>
      </c>
      <c r="AK69" s="35" t="str">
        <f>IF('Portail 4 LLCER-LEA'!AK82="","",'Portail 4 LLCER-LEA'!AK82)</f>
        <v>1h30</v>
      </c>
      <c r="AL69" s="28" t="str">
        <f>IF('Portail 4 LLCER-LEA'!AL82="","",'Portail 4 LLCER-LEA'!AL82)</f>
        <v/>
      </c>
    </row>
    <row r="70" spans="1:38" ht="69.75" customHeight="1">
      <c r="A70" s="20" t="str">
        <f>IF('Portail 4 LLCER-LEA'!A83="","",'Portail 4 LLCER-LEA'!A83)</f>
        <v/>
      </c>
      <c r="B70" s="94" t="str">
        <f>IF('Portail 4 LLCER-LEA'!B83="","",'Portail 4 LLCER-LEA'!B83)</f>
        <v>LLA2B1D</v>
      </c>
      <c r="C70" s="95" t="str">
        <f>IF('Portail 4 LLCER-LEA'!C83="","",'Portail 4 LLCER-LEA'!C83)</f>
        <v>Linguistique Anglais S2</v>
      </c>
      <c r="D70" s="24" t="str">
        <f>IF('Portail 4 LLCER-LEA'!D83="","",'Portail 4 LLCER-LEA'!D83)</f>
        <v>LOL2B2D</v>
      </c>
      <c r="E70" s="24" t="str">
        <f>IF('Portail 4 LLCER-LEA'!E83="","",'Portail 4 LLCER-LEA'!E83)</f>
        <v>TRONC COMMUN</v>
      </c>
      <c r="F70" s="25" t="str">
        <f>IF('Portail 4 LLCER-LEA'!F83="","",'Portail 4 LLCER-LEA'!F83)</f>
        <v>Portails 1 (SDL-LLCER), 4 (LANGUES) et 5 (LETTRES-LLCER)</v>
      </c>
      <c r="G70" s="63" t="str">
        <f>IF('Portail 4 LLCER-LEA'!G83="","",'Portail 4 LLCER-LEA'!G83)</f>
        <v>LLCER</v>
      </c>
      <c r="H70" s="26" t="str">
        <f>IF('Portail 4 LLCER-LEA'!H83="","",'Portail 4 LLCER-LEA'!H83)</f>
        <v/>
      </c>
      <c r="I70" s="28">
        <f>IF('Portail 4 LLCER-LEA'!I83="","",'Portail 4 LLCER-LEA'!I83)</f>
        <v>2</v>
      </c>
      <c r="J70" s="28">
        <f>IF('Portail 4 LLCER-LEA'!J83="","",'Portail 4 LLCER-LEA'!J83)</f>
        <v>2</v>
      </c>
      <c r="K70" s="28" t="str">
        <f>IF('Portail 4 LLCER-LEA'!K83="","",'Portail 4 LLCER-LEA'!K83)</f>
        <v>SERPOLLET Noëlle</v>
      </c>
      <c r="L70" s="28">
        <f>IF('Portail 4 LLCER-LEA'!L83="","",'Portail 4 LLCER-LEA'!L83)</f>
        <v>11</v>
      </c>
      <c r="M70" s="28" t="str">
        <f>IF('Portail 4 LLCER-LEA'!M83="","",'Portail 4 LLCER-LEA'!M83)</f>
        <v/>
      </c>
      <c r="N70" s="28" t="str">
        <f>IF('Portail 4 LLCER-LEA'!N83="","",'Portail 4 LLCER-LEA'!N83)</f>
        <v/>
      </c>
      <c r="O70" s="30">
        <f>IF('Portail 4 LLCER-LEA'!O83="","",'Portail 4 LLCER-LEA'!O83)</f>
        <v>18</v>
      </c>
      <c r="P70" s="31" t="str">
        <f>IF('Portail 4 LLCER-LEA'!P83="","",'Portail 4 LLCER-LEA'!P83)</f>
        <v/>
      </c>
      <c r="Q70" s="429" t="str">
        <f>IF('Portail 4 LLCER-LEA'!Q83="","",'Portail 4 LLCER-LEA'!Q83)</f>
        <v>PAS DE CHANGEMENT</v>
      </c>
      <c r="R70" s="430" t="str">
        <f>IF('Portail 4 LLCER-LEA'!R83="","",'Portail 4 LLCER-LEA'!R83)</f>
        <v>CT/écrit à distance/1h30</v>
      </c>
      <c r="S70" s="149">
        <f>IF('Portail 4 LLCER-LEA'!S83="","",'Portail 4 LLCER-LEA'!S83)</f>
        <v>1</v>
      </c>
      <c r="T70" s="33" t="str">
        <f>IF('Portail 4 LLCER-LEA'!T83="","",'Portail 4 LLCER-LEA'!T83)</f>
        <v>CC</v>
      </c>
      <c r="U70" s="33" t="str">
        <f>IF('Portail 4 LLCER-LEA'!U83="","",'Portail 4 LLCER-LEA'!U83)</f>
        <v>écrit</v>
      </c>
      <c r="V70" s="33" t="str">
        <f>IF('Portail 4 LLCER-LEA'!V83="","",'Portail 4 LLCER-LEA'!V83)</f>
        <v>1h30</v>
      </c>
      <c r="W70" s="34">
        <f>IF('Portail 4 LLCER-LEA'!W83="","",'Portail 4 LLCER-LEA'!W83)</f>
        <v>1</v>
      </c>
      <c r="X70" s="35" t="str">
        <f>IF('Portail 4 LLCER-LEA'!X83="","",'Portail 4 LLCER-LEA'!X83)</f>
        <v>CT</v>
      </c>
      <c r="Y70" s="35" t="str">
        <f>IF('Portail 4 LLCER-LEA'!Y83="","",'Portail 4 LLCER-LEA'!Y83)</f>
        <v>écrit</v>
      </c>
      <c r="Z70" s="35" t="str">
        <f>IF('Portail 4 LLCER-LEA'!Z83="","",'Portail 4 LLCER-LEA'!Z83)</f>
        <v>1h30</v>
      </c>
      <c r="AA70" s="702" t="str">
        <f>IF('Portail 4 LLCER-LEA'!AA83="","",'Portail 4 LLCER-LEA'!AA83)</f>
        <v>DM temps libre 26/06-30/06; sujet déposé sue Célène 26/06 14h et envoi des copies par e-mail jusqu'au 30/06 23h</v>
      </c>
      <c r="AB70" s="702" t="str">
        <f>IF('Portail 4 LLCER-LEA'!AB83="","",'Portail 4 LLCER-LEA'!AB83)</f>
        <v>DM temps libre 26/06-30/06; sujet déposé sue Célène 26/06 14h et envoi des copies par e-mail jusqu'au 30/06 23h</v>
      </c>
      <c r="AC70" s="666" t="str">
        <f>IF('Portail 4 LLCER-LEA'!AC83="","",'Portail 4 LLCER-LEA'!AC83)</f>
        <v/>
      </c>
      <c r="AD70" s="36">
        <f>IF('Portail 4 LLCER-LEA'!AD83="","",'Portail 4 LLCER-LEA'!AD83)</f>
        <v>1</v>
      </c>
      <c r="AE70" s="33" t="str">
        <f>IF('Portail 4 LLCER-LEA'!AE83="","",'Portail 4 LLCER-LEA'!AE83)</f>
        <v>CT</v>
      </c>
      <c r="AF70" s="33" t="str">
        <f>IF('Portail 4 LLCER-LEA'!AF83="","",'Portail 4 LLCER-LEA'!AF83)</f>
        <v>écrit</v>
      </c>
      <c r="AG70" s="33" t="str">
        <f>IF('Portail 4 LLCER-LEA'!AG83="","",'Portail 4 LLCER-LEA'!AG83)</f>
        <v>1h30</v>
      </c>
      <c r="AH70" s="37">
        <f>IF('Portail 4 LLCER-LEA'!AH83="","",'Portail 4 LLCER-LEA'!AH83)</f>
        <v>1</v>
      </c>
      <c r="AI70" s="35" t="str">
        <f>IF('Portail 4 LLCER-LEA'!AI83="","",'Portail 4 LLCER-LEA'!AI83)</f>
        <v>CT</v>
      </c>
      <c r="AJ70" s="35" t="str">
        <f>IF('Portail 4 LLCER-LEA'!AJ83="","",'Portail 4 LLCER-LEA'!AJ83)</f>
        <v>écrit</v>
      </c>
      <c r="AK70" s="35" t="str">
        <f>IF('Portail 4 LLCER-LEA'!AK83="","",'Portail 4 LLCER-LEA'!AK83)</f>
        <v>1h30</v>
      </c>
      <c r="AL70" s="28" t="str">
        <f>IF('Portail 4 LLCER-LEA'!AL83="","",'Portail 4 LLCER-LEA'!AL83)</f>
        <v/>
      </c>
    </row>
    <row r="71" spans="1:38" ht="87" customHeight="1">
      <c r="A71" s="20" t="str">
        <f>IF('Portail 4 LLCER-LEA'!A84="","",'Portail 4 LLCER-LEA'!A84)</f>
        <v/>
      </c>
      <c r="B71" s="94" t="str">
        <f>IF('Portail 4 LLCER-LEA'!B84="","",'Portail 4 LLCER-LEA'!B84)</f>
        <v>LLA2B1E</v>
      </c>
      <c r="C71" s="95" t="str">
        <f>IF('Portail 4 LLCER-LEA'!C84="","",'Portail 4 LLCER-LEA'!C84)</f>
        <v>Grammaire et traduction  Anglais S2</v>
      </c>
      <c r="D71" s="24" t="str">
        <f>IF('Portail 4 LLCER-LEA'!D84="","",'Portail 4 LLCER-LEA'!D84)</f>
        <v>LOL2B2A</v>
      </c>
      <c r="E71" s="24" t="str">
        <f>IF('Portail 4 LLCER-LEA'!E84="","",'Portail 4 LLCER-LEA'!E84)</f>
        <v>TRONC COMMUN</v>
      </c>
      <c r="F71" s="25" t="str">
        <f>IF('Portail 4 LLCER-LEA'!F84="","",'Portail 4 LLCER-LEA'!F84)</f>
        <v>Portails 1 (SDL-LLCER), 4 (LANGUES) et 5 (LETTRES-LLCER)</v>
      </c>
      <c r="G71" s="63" t="str">
        <f>IF('Portail 4 LLCER-LEA'!G84="","",'Portail 4 LLCER-LEA'!G84)</f>
        <v>LLCER</v>
      </c>
      <c r="H71" s="26" t="str">
        <f>IF('Portail 4 LLCER-LEA'!H84="","",'Portail 4 LLCER-LEA'!H84)</f>
        <v/>
      </c>
      <c r="I71" s="28">
        <v>3</v>
      </c>
      <c r="J71" s="28">
        <v>3</v>
      </c>
      <c r="K71" s="28" t="str">
        <f>IF('Portail 4 LLCER-LEA'!K84="","",'Portail 4 LLCER-LEA'!K84)</f>
        <v>SCAILLET Agnès</v>
      </c>
      <c r="L71" s="28">
        <f>IF('Portail 4 LLCER-LEA'!L84="","",'Portail 4 LLCER-LEA'!L84)</f>
        <v>11</v>
      </c>
      <c r="M71" s="28" t="str">
        <f>IF('Portail 4 LLCER-LEA'!M84="","",'Portail 4 LLCER-LEA'!M84)</f>
        <v/>
      </c>
      <c r="N71" s="28" t="str">
        <f>IF('Portail 4 LLCER-LEA'!N84="","",'Portail 4 LLCER-LEA'!N84)</f>
        <v/>
      </c>
      <c r="O71" s="30">
        <f>IF('Portail 4 LLCER-LEA'!O84="","",'Portail 4 LLCER-LEA'!O84)</f>
        <v>18</v>
      </c>
      <c r="P71" s="31" t="str">
        <f>IF('Portail 4 LLCER-LEA'!P84="","",'Portail 4 LLCER-LEA'!P84)</f>
        <v/>
      </c>
      <c r="Q71" s="429" t="str">
        <f>IF('Portail 4 LLCER-LEA'!Q84="","",'Portail 4 LLCER-LEA'!Q84)</f>
        <v>PAS DE CHANGEMENT</v>
      </c>
      <c r="R71" s="430" t="str">
        <f>IF('Portail 4 LLCER-LEA'!R84="","",'Portail 4 LLCER-LEA'!R84)</f>
        <v>CT/écrit à distance/Temps libre</v>
      </c>
      <c r="S71" s="149">
        <f>IF('Portail 4 LLCER-LEA'!S84="","",'Portail 4 LLCER-LEA'!S84)</f>
        <v>1</v>
      </c>
      <c r="T71" s="33" t="str">
        <f>IF('Portail 4 LLCER-LEA'!T84="","",'Portail 4 LLCER-LEA'!T84)</f>
        <v>CC</v>
      </c>
      <c r="U71" s="33" t="str">
        <f>IF('Portail 4 LLCER-LEA'!U84="","",'Portail 4 LLCER-LEA'!U84)</f>
        <v>écrit</v>
      </c>
      <c r="V71" s="33" t="str">
        <f>IF('Portail 4 LLCER-LEA'!V84="","",'Portail 4 LLCER-LEA'!V84)</f>
        <v>1h30</v>
      </c>
      <c r="W71" s="34">
        <f>IF('Portail 4 LLCER-LEA'!W84="","",'Portail 4 LLCER-LEA'!W84)</f>
        <v>1</v>
      </c>
      <c r="X71" s="35" t="str">
        <f>IF('Portail 4 LLCER-LEA'!X84="","",'Portail 4 LLCER-LEA'!X84)</f>
        <v>CT</v>
      </c>
      <c r="Y71" s="35" t="str">
        <f>IF('Portail 4 LLCER-LEA'!Y84="","",'Portail 4 LLCER-LEA'!Y84)</f>
        <v>écrit</v>
      </c>
      <c r="Z71" s="35" t="str">
        <f>IF('Portail 4 LLCER-LEA'!Z84="","",'Portail 4 LLCER-LEA'!Z84)</f>
        <v>1h30</v>
      </c>
      <c r="AA71" s="702" t="str">
        <f>IF('Portail 4 LLCER-LEA'!AA84="","",'Portail 4 LLCER-LEA'!AA84)</f>
        <v>DM temps limité 29/06 10h30-12h; envoi du sujet par mail 10h30 et remise des copies par mail 12h à agnes.scaillet@univ-orleans.fr OU agnes.scaillet@wanadoo.fr</v>
      </c>
      <c r="AB71" s="702" t="str">
        <f>IF('Portail 4 LLCER-LEA'!AB84="","",'Portail 4 LLCER-LEA'!AB84)</f>
        <v>DM temps limité 29/06 10h30-12h; envoi du sujet par mail 10h30 et remise des copies par mail 12h à agnes.scaillet@univ-orleans.fr OU agnes.scaillet@wanadoo.fr</v>
      </c>
      <c r="AC71" s="666" t="str">
        <f>IF('Portail 4 LLCER-LEA'!AC84="","",'Portail 4 LLCER-LEA'!AC84)</f>
        <v/>
      </c>
      <c r="AD71" s="36">
        <f>IF('Portail 4 LLCER-LEA'!AD84="","",'Portail 4 LLCER-LEA'!AD84)</f>
        <v>1</v>
      </c>
      <c r="AE71" s="33" t="str">
        <f>IF('Portail 4 LLCER-LEA'!AE84="","",'Portail 4 LLCER-LEA'!AE84)</f>
        <v>CT</v>
      </c>
      <c r="AF71" s="33" t="str">
        <f>IF('Portail 4 LLCER-LEA'!AF84="","",'Portail 4 LLCER-LEA'!AF84)</f>
        <v>écrit</v>
      </c>
      <c r="AG71" s="33" t="str">
        <f>IF('Portail 4 LLCER-LEA'!AG84="","",'Portail 4 LLCER-LEA'!AG84)</f>
        <v>1h30</v>
      </c>
      <c r="AH71" s="37">
        <f>IF('Portail 4 LLCER-LEA'!AH84="","",'Portail 4 LLCER-LEA'!AH84)</f>
        <v>1</v>
      </c>
      <c r="AI71" s="35" t="str">
        <f>IF('Portail 4 LLCER-LEA'!AI84="","",'Portail 4 LLCER-LEA'!AI84)</f>
        <v>CT</v>
      </c>
      <c r="AJ71" s="35" t="str">
        <f>IF('Portail 4 LLCER-LEA'!AJ84="","",'Portail 4 LLCER-LEA'!AJ84)</f>
        <v>écrit</v>
      </c>
      <c r="AK71" s="35" t="str">
        <f>IF('Portail 4 LLCER-LEA'!AK84="","",'Portail 4 LLCER-LEA'!AK84)</f>
        <v>1h30</v>
      </c>
      <c r="AL71" s="28" t="str">
        <f>IF('Portail 4 LLCER-LEA'!AL84="","",'Portail 4 LLCER-LEA'!AL84)</f>
        <v/>
      </c>
    </row>
    <row r="72" spans="1:38" ht="12" customHeight="1">
      <c r="A72" s="20" t="str">
        <f>IF('Portail 4 LLCER-LEA'!A85="","",'Portail 4 LLCER-LEA'!A85)</f>
        <v/>
      </c>
      <c r="B72" s="150"/>
      <c r="C72" s="95"/>
      <c r="D72" s="24"/>
      <c r="E72" s="24"/>
      <c r="F72" s="25"/>
      <c r="G72" s="151"/>
      <c r="H72" s="26"/>
      <c r="I72" s="28"/>
      <c r="J72" s="28"/>
      <c r="K72" s="28"/>
      <c r="L72" s="28"/>
      <c r="M72" s="28"/>
      <c r="N72" s="28"/>
      <c r="O72" s="30"/>
      <c r="P72" s="31"/>
      <c r="Q72" s="429"/>
      <c r="R72" s="430"/>
      <c r="S72" s="149"/>
      <c r="T72" s="33"/>
      <c r="U72" s="33"/>
      <c r="V72" s="33"/>
      <c r="W72" s="34"/>
      <c r="X72" s="35"/>
      <c r="Y72" s="35"/>
      <c r="Z72" s="35"/>
      <c r="AA72" s="429"/>
      <c r="AB72" s="430"/>
      <c r="AC72" s="573"/>
      <c r="AD72" s="36"/>
      <c r="AE72" s="33"/>
      <c r="AF72" s="33"/>
      <c r="AG72" s="33"/>
      <c r="AH72" s="37"/>
      <c r="AI72" s="35"/>
      <c r="AJ72" s="35"/>
      <c r="AK72" s="35"/>
      <c r="AL72" s="28"/>
    </row>
    <row r="73" spans="1:38" ht="87" customHeight="1">
      <c r="A73" s="20" t="str">
        <f>IF('Portail 4 LLCER-LEA'!A86="","",'Portail 4 LLCER-LEA'!A86)</f>
        <v/>
      </c>
      <c r="B73" s="94" t="str">
        <f>IF('Portail 4 LLCER-LEA'!B86="","",'Portail 4 LLCER-LEA'!B86)</f>
        <v>LLA2B20</v>
      </c>
      <c r="C73" s="95" t="str">
        <f>IF('Portail 4 LLCER-LEA'!C86="","",'Portail 4 LLCER-LEA'!C86)</f>
        <v>Lecture et analyse littéraire Anglais S2</v>
      </c>
      <c r="D73" s="24" t="str">
        <f>IF('Portail 4 LLCER-LEA'!D86="","",'Portail 4 LLCER-LEA'!D86)</f>
        <v>LOL2B3A</v>
      </c>
      <c r="E73" s="24" t="str">
        <f>IF('Portail 4 LLCER-LEA'!E86="","",'Portail 4 LLCER-LEA'!E86)</f>
        <v>TRONC COMMUN</v>
      </c>
      <c r="F73" s="25" t="str">
        <f>IF('Portail 4 LLCER-LEA'!F86="","",'Portail 4 LLCER-LEA'!F86)</f>
        <v>Portails 1 (SDL-LLCER), 4 (LANGUES) et 5 (LETTRES-LLCER)</v>
      </c>
      <c r="G73" s="63" t="str">
        <f>IF('Portail 4 LLCER-LEA'!G86="","",'Portail 4 LLCER-LEA'!G86)</f>
        <v>LLCER</v>
      </c>
      <c r="H73" s="26"/>
      <c r="I73" s="28">
        <v>2</v>
      </c>
      <c r="J73" s="28">
        <v>2</v>
      </c>
      <c r="K73" s="28" t="str">
        <f>IF('Portail 4 LLCER-LEA'!K86="","",'Portail 4 LLCER-LEA'!K86)</f>
        <v>FRENEE Samantha</v>
      </c>
      <c r="L73" s="28">
        <f>IF('Portail 4 LLCER-LEA'!L86="","",'Portail 4 LLCER-LEA'!L86)</f>
        <v>11</v>
      </c>
      <c r="M73" s="28" t="str">
        <f>IF('Portail 4 LLCER-LEA'!M86="","",'Portail 4 LLCER-LEA'!M86)</f>
        <v/>
      </c>
      <c r="N73" s="28" t="str">
        <f>IF('Portail 4 LLCER-LEA'!N86="","",'Portail 4 LLCER-LEA'!N86)</f>
        <v/>
      </c>
      <c r="O73" s="30">
        <f>IF('Portail 4 LLCER-LEA'!O86="","",'Portail 4 LLCER-LEA'!O86)</f>
        <v>18</v>
      </c>
      <c r="P73" s="31" t="str">
        <f>IF('Portail 4 LLCER-LEA'!P86="","",'Portail 4 LLCER-LEA'!P86)</f>
        <v/>
      </c>
      <c r="Q73" s="429" t="str">
        <f>IF('Portail 4 LLCER-LEA'!Q86="","",'Portail 4 LLCER-LEA'!Q86)</f>
        <v>PAS DE CHANGEMENT</v>
      </c>
      <c r="R73" s="430" t="str">
        <f>IF('Portail 4 LLCER-LEA'!R86="","",'Portail 4 LLCER-LEA'!R86)</f>
        <v>CT/écrit à distance/temps libre</v>
      </c>
      <c r="S73" s="149">
        <f>IF('Portail 4 LLCER-LEA'!S86="","",'Portail 4 LLCER-LEA'!S86)</f>
        <v>1</v>
      </c>
      <c r="T73" s="33" t="str">
        <f>IF('Portail 4 LLCER-LEA'!T86="","",'Portail 4 LLCER-LEA'!T86)</f>
        <v>CC</v>
      </c>
      <c r="U73" s="33" t="str">
        <f>IF('Portail 4 LLCER-LEA'!U86="","",'Portail 4 LLCER-LEA'!U86)</f>
        <v>écrit</v>
      </c>
      <c r="V73" s="33" t="str">
        <f>IF('Portail 4 LLCER-LEA'!V86="","",'Portail 4 LLCER-LEA'!V86)</f>
        <v>1h00</v>
      </c>
      <c r="W73" s="34">
        <f>IF('Portail 4 LLCER-LEA'!W86="","",'Portail 4 LLCER-LEA'!W86)</f>
        <v>1</v>
      </c>
      <c r="X73" s="35" t="str">
        <f>IF('Portail 4 LLCER-LEA'!X86="","",'Portail 4 LLCER-LEA'!X86)</f>
        <v>CT</v>
      </c>
      <c r="Y73" s="35" t="str">
        <f>IF('Portail 4 LLCER-LEA'!Y86="","",'Portail 4 LLCER-LEA'!Y86)</f>
        <v>écrit</v>
      </c>
      <c r="Z73" s="113" t="str">
        <f>IF('Portail 4 LLCER-LEA'!Z86="","",'Portail 4 LLCER-LEA'!Z86)</f>
        <v>1h00</v>
      </c>
      <c r="AA73" s="702" t="str">
        <f>IF('Portail 4 LLCER-LEA'!AA86="","",'Portail 4 LLCER-LEA'!AA86)</f>
        <v>DM temps libre 15/06-19/06; écrit commun à 1B4A2; sujet déposé sur célène 15/06 et remise des copies par mail à samantha.frenee@univ-orleans.fr</v>
      </c>
      <c r="AB73" s="702" t="str">
        <f>IF('Portail 4 LLCER-LEA'!AB86="","",'Portail 4 LLCER-LEA'!AB86)</f>
        <v>DM temps libre 15/06-19/06; écrit commun à 1B4A2; sujet déposé sur célène 15/06 et remise des copies par mail à samantha.frenee@univ-orleans.fr</v>
      </c>
      <c r="AC73" s="666" t="str">
        <f>IF('Portail 4 LLCER-LEA'!AC86="","",'Portail 4 LLCER-LEA'!AC86)</f>
        <v/>
      </c>
      <c r="AD73" s="36">
        <f>IF('Portail 4 LLCER-LEA'!AD86="","",'Portail 4 LLCER-LEA'!AD86)</f>
        <v>1</v>
      </c>
      <c r="AE73" s="33" t="str">
        <f>IF('Portail 4 LLCER-LEA'!AE86="","",'Portail 4 LLCER-LEA'!AE86)</f>
        <v>CT</v>
      </c>
      <c r="AF73" s="113" t="str">
        <f>IF('Portail 4 LLCER-LEA'!AF86="","",'Portail 4 LLCER-LEA'!AF86)</f>
        <v>écrit</v>
      </c>
      <c r="AG73" s="113" t="str">
        <f>IF('Portail 4 LLCER-LEA'!AG86="","",'Portail 4 LLCER-LEA'!AG86)</f>
        <v>1h00</v>
      </c>
      <c r="AH73" s="37">
        <f>IF('Portail 4 LLCER-LEA'!AH86="","",'Portail 4 LLCER-LEA'!AH86)</f>
        <v>1</v>
      </c>
      <c r="AI73" s="35" t="str">
        <f>IF('Portail 4 LLCER-LEA'!AI86="","",'Portail 4 LLCER-LEA'!AI86)</f>
        <v>CT</v>
      </c>
      <c r="AJ73" s="113" t="str">
        <f>IF('Portail 4 LLCER-LEA'!AJ86="","",'Portail 4 LLCER-LEA'!AJ86)</f>
        <v>écrit</v>
      </c>
      <c r="AK73" s="113" t="str">
        <f>IF('Portail 4 LLCER-LEA'!AK86="","",'Portail 4 LLCER-LEA'!AK86)</f>
        <v>1h00</v>
      </c>
      <c r="AL73" s="28" t="str">
        <f>IF('Portail 4 LLCER-LEA'!AL86="","",'Portail 4 LLCER-LEA'!AL86)</f>
        <v/>
      </c>
    </row>
    <row r="74" spans="1:38" s="154" customFormat="1" ht="19.5" customHeight="1">
      <c r="A74" s="112" t="s">
        <v>109</v>
      </c>
      <c r="B74" s="112" t="s">
        <v>110</v>
      </c>
      <c r="C74" s="152" t="s">
        <v>111</v>
      </c>
      <c r="D74" s="153"/>
      <c r="E74" s="153" t="s">
        <v>112</v>
      </c>
      <c r="F74" s="153"/>
      <c r="G74" s="153"/>
      <c r="H74" s="153"/>
      <c r="I74" s="153">
        <f>+SUM(I75:I78)</f>
        <v>11</v>
      </c>
      <c r="J74" s="153">
        <f>+SUM(J75:J78)</f>
        <v>11</v>
      </c>
      <c r="K74" s="153"/>
      <c r="L74" s="153"/>
      <c r="M74" s="153"/>
      <c r="N74" s="153"/>
      <c r="O74" s="153"/>
      <c r="P74" s="375"/>
      <c r="Q74" s="464"/>
      <c r="R74" s="465"/>
      <c r="S74" s="390"/>
      <c r="T74" s="153"/>
      <c r="U74" s="153"/>
      <c r="V74" s="153"/>
      <c r="W74" s="153"/>
      <c r="X74" s="153"/>
      <c r="Y74" s="153"/>
      <c r="Z74" s="153"/>
      <c r="AA74" s="153"/>
      <c r="AB74" s="153"/>
      <c r="AC74" s="153"/>
      <c r="AD74" s="153"/>
      <c r="AE74" s="153"/>
      <c r="AF74" s="153"/>
      <c r="AG74" s="153"/>
      <c r="AH74" s="153"/>
      <c r="AI74" s="153"/>
      <c r="AJ74" s="153"/>
      <c r="AK74" s="153"/>
      <c r="AL74" s="153"/>
    </row>
    <row r="75" spans="1:38" ht="63.75" customHeight="1">
      <c r="A75" s="20" t="str">
        <f>IF('Portail 4 LLCER-LEA'!A88="","",'Portail 4 LLCER-LEA'!A88)</f>
        <v/>
      </c>
      <c r="B75" s="94" t="str">
        <f>IF('Portail 4 LLCER-LEA'!B88="","",'Portail 4 LLCER-LEA'!B88)</f>
        <v>LLA2B3D</v>
      </c>
      <c r="C75" s="95" t="str">
        <f>IF('Portail 4 LLCER-LEA'!C88="","",'Portail 4 LLCER-LEA'!C88)</f>
        <v>Introduction à la société et aux institutions britanniques</v>
      </c>
      <c r="D75" s="24" t="str">
        <f>IF('Portail 4 LLCER-LEA'!D88="","",'Portail 4 LLCER-LEA'!D88)</f>
        <v>LOL2B3B</v>
      </c>
      <c r="E75" s="24" t="str">
        <f>IF('Portail 4 LLCER-LEA'!E88="","",'Portail 4 LLCER-LEA'!E88)</f>
        <v>TRONC COMMUN</v>
      </c>
      <c r="F75" s="25" t="str">
        <f>IF('Portail 4 LLCER-LEA'!F88="","",'Portail 4 LLCER-LEA'!F88)</f>
        <v>Portails 1 (SDL-LLCER), 4 (LANGUES) et 5 (LETTRES-LLCER)</v>
      </c>
      <c r="G75" s="63" t="str">
        <f>IF('Portail 4 LLCER-LEA'!G88="","",'Portail 4 LLCER-LEA'!G88)</f>
        <v>LLCER</v>
      </c>
      <c r="H75" s="26"/>
      <c r="I75" s="27">
        <v>3</v>
      </c>
      <c r="J75" s="27">
        <v>3</v>
      </c>
      <c r="K75" s="28" t="str">
        <f>IF('Portail 4 LLCER-LEA'!K88="","",'Portail 4 LLCER-LEA'!K88)</f>
        <v>LAINE Ariane</v>
      </c>
      <c r="L75" s="28">
        <f>IF('Portail 4 LLCER-LEA'!L88="","",'Portail 4 LLCER-LEA'!L88)</f>
        <v>11</v>
      </c>
      <c r="M75" s="28" t="str">
        <f>IF('Portail 4 LLCER-LEA'!M88="","",'Portail 4 LLCER-LEA'!M88)</f>
        <v/>
      </c>
      <c r="N75" s="28" t="str">
        <f>IF('Portail 4 LLCER-LEA'!N88="","",'Portail 4 LLCER-LEA'!N88)</f>
        <v/>
      </c>
      <c r="O75" s="30">
        <f>IF('Portail 4 LLCER-LEA'!O88="","",'Portail 4 LLCER-LEA'!O88)</f>
        <v>18</v>
      </c>
      <c r="P75" s="419" t="str">
        <f>IF('Portail 4 LLCER-LEA'!P88="","",'Portail 4 LLCER-LEA'!P88)</f>
        <v/>
      </c>
      <c r="Q75" s="460" t="str">
        <f>IF('Portail 4 LLCER-LEA'!Q88="","",'Portail 4 LLCER-LEA'!Q88)</f>
        <v>PAS DE CHANGEMENT</v>
      </c>
      <c r="R75" s="461" t="str">
        <f>IF('Portail 4 LLCER-LEA'!R88="","",'Portail 4 LLCER-LEA'!R88)</f>
        <v>CT/écrit à distance/temps libre</v>
      </c>
      <c r="S75" s="149">
        <f>IF('Portail 4 LLCER-LEA'!S88="","",'Portail 4 LLCER-LEA'!S88)</f>
        <v>1</v>
      </c>
      <c r="T75" s="33" t="str">
        <f>IF('Portail 4 LLCER-LEA'!T88="","",'Portail 4 LLCER-LEA'!T88)</f>
        <v>CC</v>
      </c>
      <c r="U75" s="33" t="str">
        <f>IF('Portail 4 LLCER-LEA'!U88="","",'Portail 4 LLCER-LEA'!U88)</f>
        <v>écrit</v>
      </c>
      <c r="V75" s="33" t="str">
        <f>IF('Portail 4 LLCER-LEA'!V88="","",'Portail 4 LLCER-LEA'!V88)</f>
        <v>1h30</v>
      </c>
      <c r="W75" s="34">
        <f>IF('Portail 4 LLCER-LEA'!W88="","",'Portail 4 LLCER-LEA'!W88)</f>
        <v>1</v>
      </c>
      <c r="X75" s="35" t="str">
        <f>IF('Portail 4 LLCER-LEA'!X88="","",'Portail 4 LLCER-LEA'!X88)</f>
        <v>CT</v>
      </c>
      <c r="Y75" s="35" t="str">
        <f>IF('Portail 4 LLCER-LEA'!Y88="","",'Portail 4 LLCER-LEA'!Y88)</f>
        <v>écrit</v>
      </c>
      <c r="Z75" s="35" t="str">
        <f>IF('Portail 4 LLCER-LEA'!Z88="","",'Portail 4 LLCER-LEA'!Z88)</f>
        <v>1h30</v>
      </c>
      <c r="AA75" s="702" t="str">
        <f>IF('Portail 4 LLCER-LEA'!AA88="","",'Portail 4 LLCER-LEA'!AA88)</f>
        <v>DM temps libre 23/06-28/06; dépôt du sujet sur célène le 23/06 8h et remise des DM-PDF le 28/06 au plus tard</v>
      </c>
      <c r="AB75" s="702" t="str">
        <f>IF('Portail 4 LLCER-LEA'!AB88="","",'Portail 4 LLCER-LEA'!AB88)</f>
        <v>DM temps libre 23/06-28/06; dépôt du sujet sur célène le 23/06 8h et remise des DM-PDF le 28/06 au plus tard</v>
      </c>
      <c r="AC75" s="666" t="str">
        <f>IF('Portail 4 LLCER-LEA'!AC88="","",'Portail 4 LLCER-LEA'!AC88)</f>
        <v/>
      </c>
      <c r="AD75" s="36">
        <f>IF('Portail 4 LLCER-LEA'!AD88="","",'Portail 4 LLCER-LEA'!AD88)</f>
        <v>1</v>
      </c>
      <c r="AE75" s="33" t="str">
        <f>IF('Portail 4 LLCER-LEA'!AE88="","",'Portail 4 LLCER-LEA'!AE88)</f>
        <v>CT</v>
      </c>
      <c r="AF75" s="33" t="str">
        <f>IF('Portail 4 LLCER-LEA'!AF88="","",'Portail 4 LLCER-LEA'!AF88)</f>
        <v>écrit</v>
      </c>
      <c r="AG75" s="33" t="str">
        <f>IF('Portail 4 LLCER-LEA'!AG88="","",'Portail 4 LLCER-LEA'!AG88)</f>
        <v>1h30</v>
      </c>
      <c r="AH75" s="37">
        <f>IF('Portail 4 LLCER-LEA'!AH88="","",'Portail 4 LLCER-LEA'!AH88)</f>
        <v>1</v>
      </c>
      <c r="AI75" s="35" t="str">
        <f>IF('Portail 4 LLCER-LEA'!AI88="","",'Portail 4 LLCER-LEA'!AI88)</f>
        <v>CT</v>
      </c>
      <c r="AJ75" s="35" t="str">
        <f>IF('Portail 4 LLCER-LEA'!AJ88="","",'Portail 4 LLCER-LEA'!AJ88)</f>
        <v>écrit</v>
      </c>
      <c r="AK75" s="35" t="str">
        <f>IF('Portail 4 LLCER-LEA'!AK88="","",'Portail 4 LLCER-LEA'!AK88)</f>
        <v>1h30</v>
      </c>
      <c r="AL75" s="28" t="str">
        <f>IF('Portail 4 LLCER-LEA'!AL88="","",'Portail 4 LLCER-LEA'!AL88)</f>
        <v/>
      </c>
    </row>
    <row r="76" spans="1:38" ht="63.75" customHeight="1">
      <c r="A76" s="20" t="str">
        <f>IF('Portail 4 LLCER-LEA'!A89="","",'Portail 4 LLCER-LEA'!A89)</f>
        <v/>
      </c>
      <c r="B76" s="94" t="str">
        <f>IF('Portail 4 LLCER-LEA'!B89="","",'Portail 4 LLCER-LEA'!B89)</f>
        <v>LLA2B3E</v>
      </c>
      <c r="C76" s="95" t="str">
        <f>IF('Portail 4 LLCER-LEA'!C89="","",'Portail 4 LLCER-LEA'!C89)</f>
        <v>Introduction à la société et aux institutions des Etats-Unis</v>
      </c>
      <c r="D76" s="24" t="str">
        <f>IF('Portail 4 LLCER-LEA'!D89="","",'Portail 4 LLCER-LEA'!D89)</f>
        <v/>
      </c>
      <c r="E76" s="24" t="str">
        <f>IF('Portail 4 LLCER-LEA'!E89="","",'Portail 4 LLCER-LEA'!E89)</f>
        <v>TRONC COMMUN</v>
      </c>
      <c r="F76" s="25" t="str">
        <f>IF('Portail 4 LLCER-LEA'!F89="","",'Portail 4 LLCER-LEA'!F89)</f>
        <v>Portails 1 (SDL-LLCER), 4 (LANGUES) et 5 (LETTRES-LLCER)</v>
      </c>
      <c r="G76" s="63" t="str">
        <f>IF('Portail 4 LLCER-LEA'!G89="","",'Portail 4 LLCER-LEA'!G89)</f>
        <v>LLCER</v>
      </c>
      <c r="H76" s="26"/>
      <c r="I76" s="27">
        <v>3</v>
      </c>
      <c r="J76" s="27">
        <v>3</v>
      </c>
      <c r="K76" s="28" t="str">
        <f>IF('Portail 4 LLCER-LEA'!K89="","",'Portail 4 LLCER-LEA'!K89)</f>
        <v>TABUTEAU Eric</v>
      </c>
      <c r="L76" s="28">
        <f>IF('Portail 4 LLCER-LEA'!L89="","",'Portail 4 LLCER-LEA'!L89)</f>
        <v>11</v>
      </c>
      <c r="M76" s="28" t="str">
        <f>IF('Portail 4 LLCER-LEA'!M89="","",'Portail 4 LLCER-LEA'!M89)</f>
        <v/>
      </c>
      <c r="N76" s="28" t="str">
        <f>IF('Portail 4 LLCER-LEA'!N89="","",'Portail 4 LLCER-LEA'!N89)</f>
        <v/>
      </c>
      <c r="O76" s="30">
        <f>IF('Portail 4 LLCER-LEA'!O89="","",'Portail 4 LLCER-LEA'!O89)</f>
        <v>18</v>
      </c>
      <c r="P76" s="419" t="str">
        <f>IF('Portail 4 LLCER-LEA'!P89="","",'Portail 4 LLCER-LEA'!P89)</f>
        <v/>
      </c>
      <c r="Q76" s="454" t="str">
        <f>IF('Portail 4 LLCER-LEA'!Q89="","",'Portail 4 LLCER-LEA'!Q89)</f>
        <v>PAS DE CHANGEMENT</v>
      </c>
      <c r="R76" s="455" t="str">
        <f>IF('Portail 4 LLCER-LEA'!R89="","",'Portail 4 LLCER-LEA'!R89)</f>
        <v>CT/écrit à distance/temps libre</v>
      </c>
      <c r="S76" s="149">
        <f>IF('Portail 4 LLCER-LEA'!S89="","",'Portail 4 LLCER-LEA'!S89)</f>
        <v>1</v>
      </c>
      <c r="T76" s="33" t="str">
        <f>IF('Portail 4 LLCER-LEA'!T89="","",'Portail 4 LLCER-LEA'!T89)</f>
        <v>CC</v>
      </c>
      <c r="U76" s="33" t="str">
        <f>IF('Portail 4 LLCER-LEA'!U89="","",'Portail 4 LLCER-LEA'!U89)</f>
        <v>écrit</v>
      </c>
      <c r="V76" s="33" t="str">
        <f>IF('Portail 4 LLCER-LEA'!V89="","",'Portail 4 LLCER-LEA'!V89)</f>
        <v>1h00</v>
      </c>
      <c r="W76" s="34">
        <f>IF('Portail 4 LLCER-LEA'!W89="","",'Portail 4 LLCER-LEA'!W89)</f>
        <v>1</v>
      </c>
      <c r="X76" s="35" t="str">
        <f>IF('Portail 4 LLCER-LEA'!X89="","",'Portail 4 LLCER-LEA'!X89)</f>
        <v>CT</v>
      </c>
      <c r="Y76" s="35" t="str">
        <f>IF('Portail 4 LLCER-LEA'!Y89="","",'Portail 4 LLCER-LEA'!Y89)</f>
        <v>écrit</v>
      </c>
      <c r="Z76" s="35" t="str">
        <f>IF('Portail 4 LLCER-LEA'!Z89="","",'Portail 4 LLCER-LEA'!Z89)</f>
        <v>1h30</v>
      </c>
      <c r="AA76" s="702" t="str">
        <f>IF('Portail 4 LLCER-LEA'!AA89="","",'Portail 4 LLCER-LEA'!AA89)</f>
        <v>DM temps libre; dépôt du sujet sur Célène 25/06 à 9h et remise des DM-PDF sur célène jusqu'au 03/07 20h</v>
      </c>
      <c r="AB76" s="702" t="str">
        <f>IF('Portail 4 LLCER-LEA'!AB89="","",'Portail 4 LLCER-LEA'!AB89)</f>
        <v>DM temps libre; dépôt du sujet sur Célène 25/06 à 9h et remise des DM-PDF sur célène jusqu'au 03/07 20h</v>
      </c>
      <c r="AC76" s="666" t="str">
        <f>IF('Portail 4 LLCER-LEA'!AC89="","",'Portail 4 LLCER-LEA'!AC89)</f>
        <v/>
      </c>
      <c r="AD76" s="36">
        <f>IF('Portail 4 LLCER-LEA'!AD89="","",'Portail 4 LLCER-LEA'!AD89)</f>
        <v>1</v>
      </c>
      <c r="AE76" s="33" t="str">
        <f>IF('Portail 4 LLCER-LEA'!AE89="","",'Portail 4 LLCER-LEA'!AE89)</f>
        <v>CT</v>
      </c>
      <c r="AF76" s="33" t="str">
        <f>IF('Portail 4 LLCER-LEA'!AF89="","",'Portail 4 LLCER-LEA'!AF89)</f>
        <v>écrit</v>
      </c>
      <c r="AG76" s="33" t="str">
        <f>IF('Portail 4 LLCER-LEA'!AG89="","",'Portail 4 LLCER-LEA'!AG89)</f>
        <v>1h30</v>
      </c>
      <c r="AH76" s="37">
        <f>IF('Portail 4 LLCER-LEA'!AH89="","",'Portail 4 LLCER-LEA'!AH89)</f>
        <v>1</v>
      </c>
      <c r="AI76" s="35" t="str">
        <f>IF('Portail 4 LLCER-LEA'!AI89="","",'Portail 4 LLCER-LEA'!AI89)</f>
        <v>CT</v>
      </c>
      <c r="AJ76" s="35" t="str">
        <f>IF('Portail 4 LLCER-LEA'!AJ89="","",'Portail 4 LLCER-LEA'!AJ89)</f>
        <v>écrit</v>
      </c>
      <c r="AK76" s="35" t="str">
        <f>IF('Portail 4 LLCER-LEA'!AK89="","",'Portail 4 LLCER-LEA'!AK89)</f>
        <v>1h30</v>
      </c>
      <c r="AL76" s="28" t="str">
        <f>IF('Portail 4 LLCER-LEA'!AL89="","",'Portail 4 LLCER-LEA'!AL89)</f>
        <v/>
      </c>
    </row>
    <row r="77" spans="1:38" ht="63.75" customHeight="1">
      <c r="A77" s="20" t="str">
        <f>IF('Portail 4 LLCER-LEA'!A90="","",'Portail 4 LLCER-LEA'!A90)</f>
        <v/>
      </c>
      <c r="B77" s="94" t="str">
        <f>IF('Portail 4 LLCER-LEA'!B90="","",'Portail 4 LLCER-LEA'!B90)</f>
        <v>LLA2B4A</v>
      </c>
      <c r="C77" s="95" t="str">
        <f>IF('Portail 4 LLCER-LEA'!C90="","",'Portail 4 LLCER-LEA'!C90)</f>
        <v>Traduction journalistique Anglais S2</v>
      </c>
      <c r="D77" s="24" t="str">
        <f>IF('Portail 4 LLCER-LEA'!D90="","",'Portail 4 LLCER-LEA'!D90)</f>
        <v>LOL2B2B</v>
      </c>
      <c r="E77" s="24" t="str">
        <f>IF('Portail 4 LLCER-LEA'!E90="","",'Portail 4 LLCER-LEA'!E90)</f>
        <v>TRONC COMMUN</v>
      </c>
      <c r="F77" s="25" t="str">
        <f>IF('Portail 4 LLCER-LEA'!F90="","",'Portail 4 LLCER-LEA'!F90)</f>
        <v>Portails 1 (SDL-LLCER), 4 (LANGUES) et 5 (LETTRES-LLCER)</v>
      </c>
      <c r="G77" s="63" t="str">
        <f>IF('Portail 4 LLCER-LEA'!G90="","",'Portail 4 LLCER-LEA'!G90)</f>
        <v>LLCER</v>
      </c>
      <c r="H77" s="26"/>
      <c r="I77" s="28">
        <v>2</v>
      </c>
      <c r="J77" s="28">
        <v>2</v>
      </c>
      <c r="K77" s="28" t="str">
        <f>IF('Portail 4 LLCER-LEA'!K90="","",'Portail 4 LLCER-LEA'!K90)</f>
        <v>SCAILLET Agnès</v>
      </c>
      <c r="L77" s="28">
        <f>IF('Portail 4 LLCER-LEA'!L90="","",'Portail 4 LLCER-LEA'!L90)</f>
        <v>11</v>
      </c>
      <c r="M77" s="28" t="str">
        <f>IF('Portail 4 LLCER-LEA'!M90="","",'Portail 4 LLCER-LEA'!M90)</f>
        <v/>
      </c>
      <c r="N77" s="28" t="str">
        <f>IF('Portail 4 LLCER-LEA'!N90="","",'Portail 4 LLCER-LEA'!N90)</f>
        <v/>
      </c>
      <c r="O77" s="30">
        <f>IF('Portail 4 LLCER-LEA'!O90="","",'Portail 4 LLCER-LEA'!O90)</f>
        <v>18</v>
      </c>
      <c r="P77" s="419" t="str">
        <f>IF('Portail 4 LLCER-LEA'!P90="","",'Portail 4 LLCER-LEA'!P90)</f>
        <v/>
      </c>
      <c r="Q77" s="454" t="str">
        <f>IF('Portail 4 LLCER-LEA'!Q90="","",'Portail 4 LLCER-LEA'!Q90)</f>
        <v>PAS DE CHANGEMENT</v>
      </c>
      <c r="R77" s="455" t="str">
        <f>IF('Portail 4 LLCER-LEA'!R90="","",'Portail 4 LLCER-LEA'!R90)</f>
        <v>CT/écrit à distance/3h</v>
      </c>
      <c r="S77" s="149">
        <f>IF('Portail 4 LLCER-LEA'!S90="","",'Portail 4 LLCER-LEA'!S90)</f>
        <v>1</v>
      </c>
      <c r="T77" s="33" t="str">
        <f>IF('Portail 4 LLCER-LEA'!T90="","",'Portail 4 LLCER-LEA'!T90)</f>
        <v>CC</v>
      </c>
      <c r="U77" s="33" t="str">
        <f>IF('Portail 4 LLCER-LEA'!U90="","",'Portail 4 LLCER-LEA'!U90)</f>
        <v>écrit</v>
      </c>
      <c r="V77" s="33" t="str">
        <f>IF('Portail 4 LLCER-LEA'!V90="","",'Portail 4 LLCER-LEA'!V90)</f>
        <v>1h30</v>
      </c>
      <c r="W77" s="34">
        <f>IF('Portail 4 LLCER-LEA'!W90="","",'Portail 4 LLCER-LEA'!W90)</f>
        <v>1</v>
      </c>
      <c r="X77" s="35" t="str">
        <f>IF('Portail 4 LLCER-LEA'!X90="","",'Portail 4 LLCER-LEA'!X90)</f>
        <v>CT</v>
      </c>
      <c r="Y77" s="35" t="str">
        <f>IF('Portail 4 LLCER-LEA'!Y90="","",'Portail 4 LLCER-LEA'!Y90)</f>
        <v>écrit</v>
      </c>
      <c r="Z77" s="35" t="str">
        <f>IF('Portail 4 LLCER-LEA'!Z90="","",'Portail 4 LLCER-LEA'!Z90)</f>
        <v>1h30</v>
      </c>
      <c r="AA77" s="702" t="str">
        <f>IF('Portail 4 LLCER-LEA'!AA90="","",'Portail 4 LLCER-LEA'!AA90)</f>
        <v>DM temps limité 26/06; envoi du sujet et consignes par e-mail 26/06 à 10h; remise des copies par e-mail 26/06 14h</v>
      </c>
      <c r="AB77" s="702" t="str">
        <f>IF('Portail 4 LLCER-LEA'!AB90="","",'Portail 4 LLCER-LEA'!AB90)</f>
        <v>DM temps limité 26/06; envoi du sujet et consignes par e-mail 26/06 à 10h; remise des copies par e-mail 26/06 14h</v>
      </c>
      <c r="AC77" s="666" t="str">
        <f>IF('Portail 4 LLCER-LEA'!AC90="","",'Portail 4 LLCER-LEA'!AC90)</f>
        <v/>
      </c>
      <c r="AD77" s="36">
        <f>IF('Portail 4 LLCER-LEA'!AD90="","",'Portail 4 LLCER-LEA'!AD90)</f>
        <v>1</v>
      </c>
      <c r="AE77" s="33" t="str">
        <f>IF('Portail 4 LLCER-LEA'!AE90="","",'Portail 4 LLCER-LEA'!AE90)</f>
        <v>CT</v>
      </c>
      <c r="AF77" s="33" t="str">
        <f>IF('Portail 4 LLCER-LEA'!AF90="","",'Portail 4 LLCER-LEA'!AF90)</f>
        <v>écrit</v>
      </c>
      <c r="AG77" s="33" t="str">
        <f>IF('Portail 4 LLCER-LEA'!AG90="","",'Portail 4 LLCER-LEA'!AG90)</f>
        <v>1h30</v>
      </c>
      <c r="AH77" s="37">
        <f>IF('Portail 4 LLCER-LEA'!AH90="","",'Portail 4 LLCER-LEA'!AH90)</f>
        <v>1</v>
      </c>
      <c r="AI77" s="35" t="str">
        <f>IF('Portail 4 LLCER-LEA'!AI90="","",'Portail 4 LLCER-LEA'!AI90)</f>
        <v>CT</v>
      </c>
      <c r="AJ77" s="35" t="str">
        <f>IF('Portail 4 LLCER-LEA'!AJ90="","",'Portail 4 LLCER-LEA'!AJ90)</f>
        <v>écrit</v>
      </c>
      <c r="AK77" s="35" t="str">
        <f>IF('Portail 4 LLCER-LEA'!AK90="","",'Portail 4 LLCER-LEA'!AK90)</f>
        <v>1h30</v>
      </c>
      <c r="AL77" s="28" t="str">
        <f>IF('Portail 4 LLCER-LEA'!AL90="","",'Portail 4 LLCER-LEA'!AL90)</f>
        <v/>
      </c>
    </row>
    <row r="78" spans="1:38" s="93" customFormat="1" ht="19.5" customHeight="1">
      <c r="A78" s="112" t="s">
        <v>113</v>
      </c>
      <c r="B78" s="112" t="s">
        <v>114</v>
      </c>
      <c r="C78" s="155" t="s">
        <v>115</v>
      </c>
      <c r="D78" s="156"/>
      <c r="E78" s="156" t="s">
        <v>116</v>
      </c>
      <c r="F78" s="156"/>
      <c r="G78" s="157"/>
      <c r="H78" s="156" t="s">
        <v>117</v>
      </c>
      <c r="I78" s="156">
        <v>3</v>
      </c>
      <c r="J78" s="156">
        <v>3</v>
      </c>
      <c r="K78" s="156"/>
      <c r="L78" s="156"/>
      <c r="M78" s="156"/>
      <c r="N78" s="156"/>
      <c r="O78" s="156"/>
      <c r="P78" s="157"/>
      <c r="Q78" s="466"/>
      <c r="R78" s="467"/>
      <c r="S78" s="391"/>
      <c r="T78" s="156"/>
      <c r="U78" s="156"/>
      <c r="V78" s="156"/>
      <c r="W78" s="112"/>
      <c r="X78" s="112"/>
      <c r="Y78" s="112"/>
      <c r="Z78" s="112"/>
      <c r="AA78" s="112"/>
      <c r="AB78" s="112"/>
      <c r="AC78" s="112"/>
      <c r="AD78" s="112"/>
      <c r="AE78" s="112"/>
      <c r="AF78" s="112"/>
      <c r="AG78" s="112"/>
      <c r="AH78" s="112"/>
      <c r="AI78" s="112"/>
      <c r="AJ78" s="112"/>
      <c r="AK78" s="112"/>
      <c r="AL78" s="158"/>
    </row>
    <row r="79" spans="1:38" ht="52.5" customHeight="1">
      <c r="A79" s="20" t="str">
        <f>IF('Portail 4 LLCER-LEA'!A92="","",'Portail 4 LLCER-LEA'!A92)</f>
        <v/>
      </c>
      <c r="B79" s="94" t="str">
        <f>IF('Portail 4 LLCER-LEA'!B92="","",'Portail 4 LLCER-LEA'!B92)</f>
        <v>LLA2B3A</v>
      </c>
      <c r="C79" s="95" t="str">
        <f>IF('Portail 4 LLCER-LEA'!C92="","",'Portail 4 LLCER-LEA'!C92)</f>
        <v>Les grandes étapes du monde contemporain Anglais S2</v>
      </c>
      <c r="D79" s="24" t="str">
        <f>IF('Portail 4 LLCER-LEA'!D92="","",'Portail 4 LLCER-LEA'!D92)</f>
        <v>LOL2J5A</v>
      </c>
      <c r="E79" s="24" t="str">
        <f>IF('Portail 4 LLCER-LEA'!E92="","",'Portail 4 LLCER-LEA'!E92)</f>
        <v>TRONC COMMUN</v>
      </c>
      <c r="F79" s="25" t="str">
        <f>IF('Portail 4 LLCER-LEA'!F92="","",'Portail 4 LLCER-LEA'!F92)</f>
        <v>Portails 1 (SDL-LLCER), 2 (SDL-LEA), 4 (LANGUES) et 5 (LETTRES-LLCER)</v>
      </c>
      <c r="G79" s="63" t="str">
        <f>IF('Portail 4 LLCER-LEA'!G92="","",'Portail 4 LLCER-LEA'!G92)</f>
        <v>LLCER</v>
      </c>
      <c r="H79" s="26"/>
      <c r="I79" s="28">
        <v>3</v>
      </c>
      <c r="J79" s="28">
        <v>3</v>
      </c>
      <c r="K79" s="28" t="str">
        <f>IF('Portail 4 LLCER-LEA'!K92="","",'Portail 4 LLCER-LEA'!K92)</f>
        <v>LAINE Ariane</v>
      </c>
      <c r="L79" s="28">
        <f>IF('Portail 4 LLCER-LEA'!L92="","",'Portail 4 LLCER-LEA'!L92)</f>
        <v>11</v>
      </c>
      <c r="M79" s="28" t="str">
        <f>IF('Portail 4 LLCER-LEA'!M92="","",'Portail 4 LLCER-LEA'!M92)</f>
        <v/>
      </c>
      <c r="N79" s="27">
        <f>IF('Portail 4 LLCER-LEA'!N92="","",'Portail 4 LLCER-LEA'!N92)</f>
        <v>0</v>
      </c>
      <c r="O79" s="27">
        <f>IF('Portail 4 LLCER-LEA'!O92="","",'Portail 4 LLCER-LEA'!O92)</f>
        <v>18</v>
      </c>
      <c r="P79" s="222" t="str">
        <f>IF('Portail 4 LLCER-LEA'!P92="","",'Portail 4 LLCER-LEA'!P92)</f>
        <v/>
      </c>
      <c r="Q79" s="429" t="str">
        <f>IF('Portail 4 LLCER-LEA'!Q92="","",'Portail 4 LLCER-LEA'!Q92)</f>
        <v>PAS DE CHANGEMENT</v>
      </c>
      <c r="R79" s="430" t="str">
        <f>IF('Portail 4 LLCER-LEA'!R92="","",'Portail 4 LLCER-LEA'!R92)</f>
        <v>CT/écrit à distance/2h</v>
      </c>
      <c r="S79" s="380">
        <f>IF('Portail 4 LLCER-LEA'!S92="","",'Portail 4 LLCER-LEA'!S92)</f>
        <v>1</v>
      </c>
      <c r="T79" s="41" t="str">
        <f>IF('Portail 4 LLCER-LEA'!T92="","",'Portail 4 LLCER-LEA'!T92)</f>
        <v>CC</v>
      </c>
      <c r="U79" s="96" t="str">
        <f>IF('Portail 4 LLCER-LEA'!U92="","",'Portail 4 LLCER-LEA'!U92)</f>
        <v>écrit</v>
      </c>
      <c r="V79" s="41" t="str">
        <f>IF('Portail 4 LLCER-LEA'!V92="","",'Portail 4 LLCER-LEA'!V92)</f>
        <v>1h30</v>
      </c>
      <c r="W79" s="34">
        <f>IF('Portail 4 LLCER-LEA'!W92="","",'Portail 4 LLCER-LEA'!W92)</f>
        <v>1</v>
      </c>
      <c r="X79" s="35" t="str">
        <f>IF('Portail 4 LLCER-LEA'!X92="","",'Portail 4 LLCER-LEA'!X92)</f>
        <v>CT</v>
      </c>
      <c r="Y79" s="35" t="str">
        <f>IF('Portail 4 LLCER-LEA'!Y92="","",'Portail 4 LLCER-LEA'!Y92)</f>
        <v>écrit</v>
      </c>
      <c r="Z79" s="35" t="str">
        <f>IF('Portail 4 LLCER-LEA'!Z92="","",'Portail 4 LLCER-LEA'!Z92)</f>
        <v>1h30</v>
      </c>
      <c r="AA79" s="702" t="str">
        <f>IF('Portail 4 LLCER-LEA'!AA92="","",'Portail 4 LLCER-LEA'!AA92)</f>
        <v>DM temps limité 30/06 9h-12h; dépôt du sujet 9h et remise des DM/PDF 12h au plus tard</v>
      </c>
      <c r="AB79" s="702" t="str">
        <f>IF('Portail 4 LLCER-LEA'!AB92="","",'Portail 4 LLCER-LEA'!AB92)</f>
        <v>DM temps limité 30/06 9h-12h; dépôt du sujet 9h et remise des DM/PDF 12h au plus tard</v>
      </c>
      <c r="AC79" s="666" t="str">
        <f>IF('Portail 4 LLCER-LEA'!AC92="","",'Portail 4 LLCER-LEA'!AC92)</f>
        <v/>
      </c>
      <c r="AD79" s="36">
        <f>IF('Portail 4 LLCER-LEA'!AD92="","",'Portail 4 LLCER-LEA'!AD92)</f>
        <v>1</v>
      </c>
      <c r="AE79" s="33" t="str">
        <f>IF('Portail 4 LLCER-LEA'!AE92="","",'Portail 4 LLCER-LEA'!AE92)</f>
        <v>CT</v>
      </c>
      <c r="AF79" s="33" t="str">
        <f>IF('Portail 4 LLCER-LEA'!AF92="","",'Portail 4 LLCER-LEA'!AF92)</f>
        <v>écrit</v>
      </c>
      <c r="AG79" s="33" t="str">
        <f>IF('Portail 4 LLCER-LEA'!AG92="","",'Portail 4 LLCER-LEA'!AG92)</f>
        <v>1h30</v>
      </c>
      <c r="AH79" s="37">
        <f>IF('Portail 4 LLCER-LEA'!AH92="","",'Portail 4 LLCER-LEA'!AH92)</f>
        <v>1</v>
      </c>
      <c r="AI79" s="35" t="str">
        <f>IF('Portail 4 LLCER-LEA'!AI92="","",'Portail 4 LLCER-LEA'!AI92)</f>
        <v>CT</v>
      </c>
      <c r="AJ79" s="35" t="str">
        <f>IF('Portail 4 LLCER-LEA'!AJ92="","",'Portail 4 LLCER-LEA'!AJ92)</f>
        <v>écrit</v>
      </c>
      <c r="AK79" s="35" t="str">
        <f>IF('Portail 4 LLCER-LEA'!AK92="","",'Portail 4 LLCER-LEA'!AK92)</f>
        <v>1h30</v>
      </c>
      <c r="AL79" s="28" t="str">
        <f>IF('Portail 4 LLCER-LEA'!AL92="","",'Portail 4 LLCER-LEA'!AL92)</f>
        <v/>
      </c>
    </row>
    <row r="80" spans="1:38" ht="87" customHeight="1">
      <c r="A80" s="20" t="str">
        <f>IF('Portail 4 LLCER-LEA'!A93="","",'Portail 4 LLCER-LEA'!A93)</f>
        <v/>
      </c>
      <c r="B80" s="94" t="str">
        <f>IF('Portail 4 LLCER-LEA'!B93="","",'Portail 4 LLCER-LEA'!B93)</f>
        <v>LLA2B3F1</v>
      </c>
      <c r="C80" s="95" t="str">
        <f>IF('Portail 4 LLCER-LEA'!C93="","",'Portail 4 LLCER-LEA'!C93)</f>
        <v>Lecture de films contemporains Anglais S2</v>
      </c>
      <c r="D80" s="24" t="str">
        <f>IF('Portail 4 LLCER-LEA'!D93="","",'Portail 4 LLCER-LEA'!D93)</f>
        <v/>
      </c>
      <c r="E80" s="24" t="str">
        <f>IF('Portail 4 LLCER-LEA'!E93="","",'Portail 4 LLCER-LEA'!E93)</f>
        <v>TRONC COMMUN</v>
      </c>
      <c r="F80" s="25" t="str">
        <f>IF('Portail 4 LLCER-LEA'!F93="","",'Portail 4 LLCER-LEA'!F93)</f>
        <v>Portails 1 (SDL-LLCER), 4 (LANGUES) et 5 (LETTRES-LLCER)</v>
      </c>
      <c r="G80" s="63" t="str">
        <f>IF('Portail 4 LLCER-LEA'!G93="","",'Portail 4 LLCER-LEA'!G93)</f>
        <v>LLCER</v>
      </c>
      <c r="H80" s="26"/>
      <c r="I80" s="27">
        <v>3</v>
      </c>
      <c r="J80" s="27">
        <v>3</v>
      </c>
      <c r="K80" s="28" t="str">
        <f>IF('Portail 4 LLCER-LEA'!K93="","",'Portail 4 LLCER-LEA'!K93)</f>
        <v>SCAILLET Agnès</v>
      </c>
      <c r="L80" s="28">
        <f>IF('Portail 4 LLCER-LEA'!L93="","",'Portail 4 LLCER-LEA'!L93)</f>
        <v>11</v>
      </c>
      <c r="M80" s="28" t="str">
        <f>IF('Portail 4 LLCER-LEA'!M93="","",'Portail 4 LLCER-LEA'!M93)</f>
        <v/>
      </c>
      <c r="N80" s="28" t="str">
        <f>IF('Portail 4 LLCER-LEA'!N93="","",'Portail 4 LLCER-LEA'!N93)</f>
        <v/>
      </c>
      <c r="O80" s="30">
        <f>IF('Portail 4 LLCER-LEA'!O93="","",'Portail 4 LLCER-LEA'!O93)</f>
        <v>18</v>
      </c>
      <c r="P80" s="222" t="str">
        <f>IF('Portail 4 LLCER-LEA'!P93="","",'Portail 4 LLCER-LEA'!P93)</f>
        <v/>
      </c>
      <c r="Q80" s="429" t="str">
        <f>IF('Portail 4 LLCER-LEA'!Q93="","",'Portail 4 LLCER-LEA'!Q93)</f>
        <v>PAS DE CHANGEMENT</v>
      </c>
      <c r="R80" s="430" t="str">
        <f>IF('Portail 4 LLCER-LEA'!R93="","",'Portail 4 LLCER-LEA'!R93)</f>
        <v>CT/écrit à distance/temps libre</v>
      </c>
      <c r="S80" s="149">
        <f>IF('Portail 4 LLCER-LEA'!S93="","",'Portail 4 LLCER-LEA'!S93)</f>
        <v>1</v>
      </c>
      <c r="T80" s="33" t="str">
        <f>IF('Portail 4 LLCER-LEA'!T93="","",'Portail 4 LLCER-LEA'!T93)</f>
        <v>CC</v>
      </c>
      <c r="U80" s="33" t="str">
        <f>IF('Portail 4 LLCER-LEA'!U93="","",'Portail 4 LLCER-LEA'!U93)</f>
        <v>écrit</v>
      </c>
      <c r="V80" s="33" t="str">
        <f>IF('Portail 4 LLCER-LEA'!V93="","",'Portail 4 LLCER-LEA'!V93)</f>
        <v>1h30</v>
      </c>
      <c r="W80" s="34">
        <f>IF('Portail 4 LLCER-LEA'!W93="","",'Portail 4 LLCER-LEA'!W93)</f>
        <v>1</v>
      </c>
      <c r="X80" s="35" t="str">
        <f>IF('Portail 4 LLCER-LEA'!X93="","",'Portail 4 LLCER-LEA'!X93)</f>
        <v>CT</v>
      </c>
      <c r="Y80" s="35" t="str">
        <f>IF('Portail 4 LLCER-LEA'!Y93="","",'Portail 4 LLCER-LEA'!Y93)</f>
        <v>écrit</v>
      </c>
      <c r="Z80" s="35" t="str">
        <f>IF('Portail 4 LLCER-LEA'!Z93="","",'Portail 4 LLCER-LEA'!Z93)</f>
        <v>1h30</v>
      </c>
      <c r="AA80" s="702" t="str">
        <f>IF('Portail 4 LLCER-LEA'!AA93="","",'Portail 4 LLCER-LEA'!AA93)</f>
        <v>DM temps limité 26/06 11h-15h. Envoi des sujets par mail 11h et remise des copies par mail 16h à agnes.scaillet@univ-orleans.fr OU agnes.scaillet@wanadoo.fr</v>
      </c>
      <c r="AB80" s="702" t="str">
        <f>IF('Portail 4 LLCER-LEA'!AB93="","",'Portail 4 LLCER-LEA'!AB93)</f>
        <v>DM temps limité 26/06 11h-15h. Envoi des sujets par mail 11h et remise des copies par mail 16h à agnes.scaillet@univ-orleans.fr OU agnes.scaillet@wanadoo.fr</v>
      </c>
      <c r="AC80" s="666" t="str">
        <f>IF('Portail 4 LLCER-LEA'!AC93="","",'Portail 4 LLCER-LEA'!AC93)</f>
        <v/>
      </c>
      <c r="AD80" s="36">
        <f>IF('Portail 4 LLCER-LEA'!AD93="","",'Portail 4 LLCER-LEA'!AD93)</f>
        <v>1</v>
      </c>
      <c r="AE80" s="33" t="str">
        <f>IF('Portail 4 LLCER-LEA'!AE93="","",'Portail 4 LLCER-LEA'!AE93)</f>
        <v>CT</v>
      </c>
      <c r="AF80" s="33" t="str">
        <f>IF('Portail 4 LLCER-LEA'!AF93="","",'Portail 4 LLCER-LEA'!AF93)</f>
        <v>écrit</v>
      </c>
      <c r="AG80" s="33" t="str">
        <f>IF('Portail 4 LLCER-LEA'!AG93="","",'Portail 4 LLCER-LEA'!AG93)</f>
        <v>1h30</v>
      </c>
      <c r="AH80" s="37">
        <f>IF('Portail 4 LLCER-LEA'!AH93="","",'Portail 4 LLCER-LEA'!AH93)</f>
        <v>1</v>
      </c>
      <c r="AI80" s="35" t="str">
        <f>IF('Portail 4 LLCER-LEA'!AI93="","",'Portail 4 LLCER-LEA'!AI93)</f>
        <v>CT</v>
      </c>
      <c r="AJ80" s="35" t="str">
        <f>IF('Portail 4 LLCER-LEA'!AJ93="","",'Portail 4 LLCER-LEA'!AJ93)</f>
        <v>écrit</v>
      </c>
      <c r="AK80" s="35" t="str">
        <f>IF('Portail 4 LLCER-LEA'!AK93="","",'Portail 4 LLCER-LEA'!AK93)</f>
        <v>1h30</v>
      </c>
      <c r="AL80" s="28" t="str">
        <f>IF('Portail 4 LLCER-LEA'!AL93="","",'Portail 4 LLCER-LEA'!AL93)</f>
        <v/>
      </c>
    </row>
    <row r="81" spans="1:38" ht="12" customHeight="1">
      <c r="A81" s="20"/>
      <c r="B81" s="150"/>
      <c r="C81" s="95"/>
      <c r="D81" s="24"/>
      <c r="E81" s="24"/>
      <c r="F81" s="25"/>
      <c r="G81" s="151"/>
      <c r="H81" s="26"/>
      <c r="I81" s="28"/>
      <c r="J81" s="28"/>
      <c r="K81" s="28"/>
      <c r="L81" s="28"/>
      <c r="M81" s="28"/>
      <c r="N81" s="28"/>
      <c r="O81" s="30"/>
      <c r="P81" s="31"/>
      <c r="Q81" s="429"/>
      <c r="R81" s="430"/>
      <c r="S81" s="149"/>
      <c r="T81" s="33"/>
      <c r="U81" s="33"/>
      <c r="V81" s="33"/>
      <c r="W81" s="34"/>
      <c r="X81" s="35"/>
      <c r="Y81" s="35"/>
      <c r="Z81" s="35"/>
      <c r="AA81" s="36"/>
      <c r="AB81" s="36"/>
      <c r="AC81" s="36"/>
      <c r="AD81" s="36"/>
      <c r="AE81" s="33"/>
      <c r="AF81" s="33"/>
      <c r="AG81" s="33"/>
      <c r="AH81" s="37"/>
      <c r="AI81" s="35"/>
      <c r="AJ81" s="35"/>
      <c r="AK81" s="35"/>
      <c r="AL81" s="28"/>
    </row>
    <row r="82" spans="1:38" s="117" customFormat="1" ht="44.25" customHeight="1">
      <c r="A82" s="112" t="s">
        <v>118</v>
      </c>
      <c r="B82" s="112" t="s">
        <v>119</v>
      </c>
      <c r="C82" s="152" t="s">
        <v>120</v>
      </c>
      <c r="D82" s="128"/>
      <c r="E82" s="128" t="s">
        <v>47</v>
      </c>
      <c r="F82" s="128" t="s">
        <v>121</v>
      </c>
      <c r="G82" s="128"/>
      <c r="H82" s="162" t="s">
        <v>48</v>
      </c>
      <c r="I82" s="163">
        <v>1</v>
      </c>
      <c r="J82" s="162">
        <v>1</v>
      </c>
      <c r="K82" s="163"/>
      <c r="L82" s="162"/>
      <c r="M82" s="163"/>
      <c r="N82" s="162"/>
      <c r="O82" s="164"/>
      <c r="P82" s="396"/>
      <c r="Q82" s="451"/>
      <c r="R82" s="452"/>
      <c r="S82" s="413"/>
      <c r="T82" s="164"/>
      <c r="U82" s="164"/>
      <c r="V82" s="164"/>
      <c r="W82" s="165"/>
      <c r="X82" s="46"/>
      <c r="Y82" s="46"/>
      <c r="Z82" s="46"/>
      <c r="AA82" s="51"/>
      <c r="AB82" s="654"/>
      <c r="AC82" s="655"/>
      <c r="AD82" s="165"/>
      <c r="AE82" s="46"/>
      <c r="AF82" s="46"/>
      <c r="AG82" s="46"/>
      <c r="AH82" s="51"/>
      <c r="AI82" s="46"/>
      <c r="AJ82" s="46"/>
      <c r="AK82" s="46"/>
      <c r="AL82" s="166"/>
    </row>
    <row r="83" spans="1:38" ht="69" customHeight="1">
      <c r="A83" s="66"/>
      <c r="B83" s="94" t="s">
        <v>122</v>
      </c>
      <c r="C83" s="167" t="s">
        <v>123</v>
      </c>
      <c r="D83" s="24"/>
      <c r="E83" s="24" t="s">
        <v>37</v>
      </c>
      <c r="F83" s="25" t="s">
        <v>124</v>
      </c>
      <c r="G83" s="63" t="s">
        <v>68</v>
      </c>
      <c r="H83" s="26"/>
      <c r="I83" s="28">
        <v>1</v>
      </c>
      <c r="J83" s="28">
        <v>1</v>
      </c>
      <c r="K83" s="28" t="s">
        <v>69</v>
      </c>
      <c r="L83" s="28">
        <v>11</v>
      </c>
      <c r="M83" s="28"/>
      <c r="N83" s="28"/>
      <c r="O83" s="30"/>
      <c r="P83" s="31"/>
      <c r="Q83" s="429" t="s">
        <v>89</v>
      </c>
      <c r="R83" s="430" t="s">
        <v>125</v>
      </c>
      <c r="S83" s="149">
        <v>1</v>
      </c>
      <c r="T83" s="33" t="s">
        <v>55</v>
      </c>
      <c r="U83" s="113" t="s">
        <v>62</v>
      </c>
      <c r="V83" s="33"/>
      <c r="W83" s="34">
        <v>1</v>
      </c>
      <c r="X83" s="35" t="s">
        <v>58</v>
      </c>
      <c r="Y83" s="35" t="s">
        <v>62</v>
      </c>
      <c r="Z83" s="582"/>
      <c r="AA83" s="556" t="s">
        <v>126</v>
      </c>
      <c r="AB83" s="660" t="str">
        <f>+AA83</f>
        <v>DM temps limité 25 juin; dépôt du sujet sur célène 8h et remise des DM-PDF sur célène  23h59</v>
      </c>
      <c r="AC83" s="660"/>
      <c r="AD83" s="149">
        <v>1</v>
      </c>
      <c r="AE83" s="33" t="s">
        <v>58</v>
      </c>
      <c r="AF83" s="33" t="s">
        <v>62</v>
      </c>
      <c r="AG83" s="33"/>
      <c r="AH83" s="37">
        <v>1</v>
      </c>
      <c r="AI83" s="35" t="s">
        <v>58</v>
      </c>
      <c r="AJ83" s="35" t="s">
        <v>62</v>
      </c>
      <c r="AK83" s="35"/>
      <c r="AL83" s="28"/>
    </row>
    <row r="84" spans="1:38" ht="69" customHeight="1">
      <c r="A84" s="50" t="str">
        <f>IF('Portail 3 SDL-LETTRES'!A26="","",'Portail 3 SDL-LETTRES'!A26)</f>
        <v/>
      </c>
      <c r="B84" s="39" t="str">
        <f>IF('Portail 3 SDL-LETTRES'!B26="","",'Portail 3 SDL-LETTRES'!B26)</f>
        <v>LLA2ALL</v>
      </c>
      <c r="C84" s="40" t="str">
        <f>IF('Portail 3 SDL-LETTRES'!C26="","",'Portail 3 SDL-LETTRES'!C26)</f>
        <v>Allemand S2</v>
      </c>
      <c r="D84" s="41" t="str">
        <f>IF('Portail 3 SDL-LETTRES'!D26="","",'Portail 3 SDL-LETTRES'!D26)</f>
        <v>LOL2B8A
LOL2C7A
LOL2D7A
LOL2DH2A
LOL2E4A
LOL2G8A
LOL2H4A</v>
      </c>
      <c r="E84" s="41" t="str">
        <f>IF('Portail 3 SDL-LETTRES'!E26="","",'Portail 3 SDL-LETTRES'!E26)</f>
        <v>CHOIX TRONC COMMUN</v>
      </c>
      <c r="F84" s="42" t="str">
        <f>IF('Portail 3 SDL-LETTRES'!F26="","",'Portail 3 SDL-LETTRES'!F26)</f>
        <v>Portails 1 (SDL-LLCER), 3 (SDL-LETTRES), 5 (LETTRES-LLCER ), 6 (HISTOIRE-LETTRES), 7 (HISTOIRE-GEO) et 8 (HISTOIRE-DROIT)</v>
      </c>
      <c r="G84" s="46" t="str">
        <f>IF('Portail 3 SDL-LETTRES'!G26="","",'Portail 3 SDL-LETTRES'!G26)</f>
        <v>LEA</v>
      </c>
      <c r="H84" s="38" t="str">
        <f>IF('Portail 3 SDL-LETTRES'!H26="","",'Portail 3 SDL-LETTRES'!H26)</f>
        <v/>
      </c>
      <c r="I84" s="27">
        <v>1</v>
      </c>
      <c r="J84" s="27">
        <v>1</v>
      </c>
      <c r="K84" s="27" t="str">
        <f>IF('Portail 3 SDL-LETTRES'!K26="","",'Portail 3 SDL-LETTRES'!K26)</f>
        <v>FLEURY Alain</v>
      </c>
      <c r="L84" s="27">
        <f>IF('Portail 3 SDL-LETTRES'!L26="","",'Portail 3 SDL-LETTRES'!L26)</f>
        <v>12</v>
      </c>
      <c r="M84" s="27" t="str">
        <f>IF('Portail 3 SDL-LETTRES'!M26="","",'Portail 3 SDL-LETTRES'!M26)</f>
        <v/>
      </c>
      <c r="N84" s="27" t="str">
        <f>IF('Portail 3 SDL-LETTRES'!N26="","",'Portail 3 SDL-LETTRES'!N26)</f>
        <v/>
      </c>
      <c r="O84" s="27">
        <f>IF('Portail 3 SDL-LETTRES'!O26="","",'Portail 3 SDL-LETTRES'!O26)</f>
        <v>18</v>
      </c>
      <c r="P84" s="44" t="str">
        <f>IF('Portail 3 SDL-LETTRES'!P26="","",'Portail 3 SDL-LETTRES'!P26)</f>
        <v/>
      </c>
      <c r="Q84" s="451"/>
      <c r="R84" s="452"/>
      <c r="S84" s="400">
        <f>IF('Portail 3 SDL-LETTRES'!S26="","",'Portail 3 SDL-LETTRES'!S26)</f>
        <v>1</v>
      </c>
      <c r="T84" s="46" t="str">
        <f>IF('Portail 3 SDL-LETTRES'!T26="","",'Portail 3 SDL-LETTRES'!T26)</f>
        <v>CC</v>
      </c>
      <c r="U84" s="100" t="str">
        <f>IF('Portail 3 SDL-LETTRES'!U26="","",'Portail 3 SDL-LETTRES'!U26)</f>
        <v>écrit et oral</v>
      </c>
      <c r="V84" s="46" t="str">
        <f>IF('Portail 3 SDL-LETTRES'!V26="","",'Portail 3 SDL-LETTRES'!V26)</f>
        <v>1h30</v>
      </c>
      <c r="W84" s="51">
        <f>IF('Portail 3 SDL-LETTRES'!W26="","",'Portail 3 SDL-LETTRES'!W26)</f>
        <v>1</v>
      </c>
      <c r="X84" s="46" t="str">
        <f>IF('Portail 3 SDL-LETTRES'!X26="","",'Portail 3 SDL-LETTRES'!X26)</f>
        <v>CT</v>
      </c>
      <c r="Y84" s="46" t="str">
        <f>IF('Portail 3 SDL-LETTRES'!Y26="","",'Portail 3 SDL-LETTRES'!Y26)</f>
        <v>écrit</v>
      </c>
      <c r="Z84" s="588" t="str">
        <f>IF('Portail 3 SDL-LETTRES'!Z26="","",'Portail 3 SDL-LETTRES'!Z26)</f>
        <v>1h30</v>
      </c>
      <c r="AA84" s="569" t="str">
        <f>IF('Portail 3 SDL-LETTRES'!AA26="","",'Portail 3 SDL-LETTRES'!AA26)</f>
        <v>DM - 1h30 
Transmission sujet (PDF - jour J) et remise copie (PDF - J+2) par mail. Délai = 48h</v>
      </c>
      <c r="AB84" s="662" t="str">
        <f>IF('Portail 3 SDL-LETTRES'!AB26="","",'Portail 3 SDL-LETTRES'!AB26)</f>
        <v>DM - 1h30 Transmission sujet (PDF - jour J) et remise copie (PDF - J+2) par mail. Délai = 48h</v>
      </c>
      <c r="AC84" s="709" t="str">
        <f>IF('Portail 3 SDL-LETTRES'!AC26="","",'Portail 3 SDL-LETTRES'!AC26)</f>
        <v/>
      </c>
      <c r="AD84" s="400">
        <f>IF('Portail 3 SDL-LETTRES'!AD26="","",'Portail 3 SDL-LETTRES'!AD26)</f>
        <v>1</v>
      </c>
      <c r="AE84" s="46" t="str">
        <f>IF('Portail 3 SDL-LETTRES'!AE26="","",'Portail 3 SDL-LETTRES'!AE26)</f>
        <v>CT</v>
      </c>
      <c r="AF84" s="46" t="str">
        <f>IF('Portail 3 SDL-LETTRES'!AF26="","",'Portail 3 SDL-LETTRES'!AF26)</f>
        <v>écrit</v>
      </c>
      <c r="AG84" s="46" t="str">
        <f>IF('Portail 3 SDL-LETTRES'!AG26="","",'Portail 3 SDL-LETTRES'!AG26)</f>
        <v>1h30</v>
      </c>
      <c r="AH84" s="48">
        <f>IF('Portail 3 SDL-LETTRES'!AH26="","",'Portail 3 SDL-LETTRES'!AH26)</f>
        <v>1</v>
      </c>
      <c r="AI84" s="46" t="str">
        <f>IF('Portail 3 SDL-LETTRES'!AI26="","",'Portail 3 SDL-LETTRES'!AI26)</f>
        <v>CT</v>
      </c>
      <c r="AJ84" s="46" t="str">
        <f>IF('Portail 3 SDL-LETTRES'!AJ26="","",'Portail 3 SDL-LETTRES'!AJ26)</f>
        <v>écrit</v>
      </c>
      <c r="AK84" s="46" t="str">
        <f>IF('Portail 3 SDL-LETTRES'!AK26="","",'Portail 3 SDL-LETTRES'!AK26)</f>
        <v>1h30</v>
      </c>
      <c r="AL84" s="28" t="str">
        <f>IF('Portail 3 SDL-LETTRES'!AL26="","",'Portail 3 SDL-LETTRES'!AL26)</f>
        <v/>
      </c>
    </row>
    <row r="85" spans="1:38" ht="96.75" customHeight="1">
      <c r="A85" s="50" t="str">
        <f>IF('Portail 3 SDL-LETTRES'!A28="","",'Portail 3 SDL-LETTRES'!A28)</f>
        <v/>
      </c>
      <c r="B85" s="39" t="str">
        <f>IF('Portail 3 SDL-LETTRES'!B28="","",'Portail 3 SDL-LETTRES'!B28)</f>
        <v>LLA2ESP</v>
      </c>
      <c r="C85" s="40" t="str">
        <f>IF('Portail 3 SDL-LETTRES'!C28="","",'Portail 3 SDL-LETTRES'!C28)</f>
        <v>Espagnol S2</v>
      </c>
      <c r="D85" s="41" t="str">
        <f>IF('Portail 3 SDL-LETTRES'!D28="","",'Portail 3 SDL-LETTRES'!D28)</f>
        <v>LOL2D7C
LOL2DH2C
LOL2E4C
LOL2G8C
LOL2H4C</v>
      </c>
      <c r="E85" s="41" t="str">
        <f>IF('Portail 3 SDL-LETTRES'!E28="","",'Portail 3 SDL-LETTRES'!E28)</f>
        <v>CHOIX TRONC COMMUN</v>
      </c>
      <c r="F85" s="42" t="str">
        <f>IF('Portail 3 SDL-LETTRES'!F28="","",'Portail 3 SDL-LETTRES'!F28)</f>
        <v>Portails 3 (SDL-LETTRES), 6 (HISTOIRE-LETTRES), 7 (HISTOIRE-GEO) et 8 (HISTOIRE-DROIT)</v>
      </c>
      <c r="G85" s="46" t="str">
        <f>IF('Portail 3 SDL-LETTRES'!G28="","",'Portail 3 SDL-LETTRES'!G28)</f>
        <v>LLCER</v>
      </c>
      <c r="H85" s="38" t="str">
        <f>IF('Portail 3 SDL-LETTRES'!H28="","",'Portail 3 SDL-LETTRES'!H28)</f>
        <v/>
      </c>
      <c r="I85" s="27">
        <v>1</v>
      </c>
      <c r="J85" s="27">
        <v>1</v>
      </c>
      <c r="K85" s="27" t="str">
        <f>IF('Portail 3 SDL-LETTRES'!K28="","",'Portail 3 SDL-LETTRES'!K28)</f>
        <v>FASQUEL Samuel</v>
      </c>
      <c r="L85" s="27" t="str">
        <f>IF('Portail 3 SDL-LETTRES'!L28="","",'Portail 3 SDL-LETTRES'!L28)</f>
        <v>14</v>
      </c>
      <c r="M85" s="27" t="str">
        <f>IF('Portail 3 SDL-LETTRES'!M28="","",'Portail 3 SDL-LETTRES'!M28)</f>
        <v/>
      </c>
      <c r="N85" s="27" t="str">
        <f>IF('Portail 3 SDL-LETTRES'!N28="","",'Portail 3 SDL-LETTRES'!N28)</f>
        <v/>
      </c>
      <c r="O85" s="27">
        <f>IF('Portail 3 SDL-LETTRES'!O28="","",'Portail 3 SDL-LETTRES'!O28)</f>
        <v>18</v>
      </c>
      <c r="P85" s="420" t="str">
        <f>IF('Portail 3 SDL-LETTRES'!P28="","",'Portail 3 SDL-LETTRES'!P28)</f>
        <v/>
      </c>
      <c r="Q85" s="544" t="str">
        <f>IF('Portail 3 SDL-LETTRES'!Q28="","",'Portail 3 SDL-LETTRES'!Q28)</f>
        <v>100% CC DEVOIR MAISON pour les gpes dont nbre notes CC insuffisant au 16/03</v>
      </c>
      <c r="R85" s="545" t="str">
        <f>IF('Portail 3 SDL-LETTRES'!R28="","",'Portail 3 SDL-LETTRES'!R28)</f>
        <v>100% CT / Ecrit à distance en temps limité</v>
      </c>
      <c r="S85" s="400">
        <f>IF('Portail 3 SDL-LETTRES'!S28="","",'Portail 3 SDL-LETTRES'!S28)</f>
        <v>1</v>
      </c>
      <c r="T85" s="46" t="str">
        <f>IF('Portail 3 SDL-LETTRES'!T28="","",'Portail 3 SDL-LETTRES'!T28)</f>
        <v>CC</v>
      </c>
      <c r="U85" s="46" t="str">
        <f>IF('Portail 3 SDL-LETTRES'!U28="","",'Portail 3 SDL-LETTRES'!U28)</f>
        <v/>
      </c>
      <c r="V85" s="46" t="str">
        <f>IF('Portail 3 SDL-LETTRES'!V28="","",'Portail 3 SDL-LETTRES'!V28)</f>
        <v/>
      </c>
      <c r="W85" s="51">
        <f>IF('Portail 3 SDL-LETTRES'!W28="","",'Portail 3 SDL-LETTRES'!W28)</f>
        <v>1</v>
      </c>
      <c r="X85" s="46" t="str">
        <f>IF('Portail 3 SDL-LETTRES'!X28="","",'Portail 3 SDL-LETTRES'!X28)</f>
        <v>CT</v>
      </c>
      <c r="Y85" s="46" t="str">
        <f>IF('Portail 3 SDL-LETTRES'!Y28="","",'Portail 3 SDL-LETTRES'!Y28)</f>
        <v>écrit</v>
      </c>
      <c r="Z85" s="592" t="str">
        <f>IF('Portail 3 SDL-LETTRES'!Z28="","",'Portail 3 SDL-LETTRES'!Z28)</f>
        <v>2h00</v>
      </c>
      <c r="AA85" s="662" t="str">
        <f>IF('Portail 3 SDL-LETTRES'!AA28="","",'Portail 3 SDL-LETTRES'!AA28)</f>
        <v>Oral par Skype, WhatsApp ou appel téléphonique dans une date à convenir avec votre enseignant référent.</v>
      </c>
      <c r="AB85" s="662" t="str">
        <f>IF('Portail 3 SDL-LETTRES'!AB28="","",'Portail 3 SDL-LETTRES'!AB28)</f>
        <v>Oral par Skype, WhatsApp ou appel téléphonique dans une date à convenir avec votre enseignant référent.</v>
      </c>
      <c r="AC85" s="709" t="str">
        <f>IF('Portail 3 SDL-LETTRES'!AC28="","",'Portail 3 SDL-LETTRES'!AC28)</f>
        <v/>
      </c>
      <c r="AD85" s="400">
        <f>IF('Portail 3 SDL-LETTRES'!AD28="","",'Portail 3 SDL-LETTRES'!AD28)</f>
        <v>1</v>
      </c>
      <c r="AE85" s="46" t="str">
        <f>IF('Portail 3 SDL-LETTRES'!AE28="","",'Portail 3 SDL-LETTRES'!AE28)</f>
        <v>CT</v>
      </c>
      <c r="AF85" s="46" t="str">
        <f>IF('Portail 3 SDL-LETTRES'!AF28="","",'Portail 3 SDL-LETTRES'!AF28)</f>
        <v>écrit</v>
      </c>
      <c r="AG85" s="46" t="str">
        <f>IF('Portail 3 SDL-LETTRES'!AG28="","",'Portail 3 SDL-LETTRES'!AG28)</f>
        <v>2h00</v>
      </c>
      <c r="AH85" s="48">
        <f>IF('Portail 3 SDL-LETTRES'!AH28="","",'Portail 3 SDL-LETTRES'!AH28)</f>
        <v>1</v>
      </c>
      <c r="AI85" s="46" t="str">
        <f>IF('Portail 3 SDL-LETTRES'!AI28="","",'Portail 3 SDL-LETTRES'!AI28)</f>
        <v>CT</v>
      </c>
      <c r="AJ85" s="46" t="str">
        <f>IF('Portail 3 SDL-LETTRES'!AJ28="","",'Portail 3 SDL-LETTRES'!AJ28)</f>
        <v>écrit</v>
      </c>
      <c r="AK85" s="46" t="str">
        <f>IF('Portail 3 SDL-LETTRES'!AK28="","",'Portail 3 SDL-LETTRES'!AK28)</f>
        <v>2h00</v>
      </c>
      <c r="AL85" s="28" t="str">
        <f>IF('Portail 3 SDL-LETTRES'!AL28="","",'Portail 3 SDL-LETTRES'!AL28)</f>
        <v/>
      </c>
    </row>
    <row r="86" spans="1:38">
      <c r="A86" s="121"/>
      <c r="B86" s="121"/>
      <c r="C86" s="144"/>
      <c r="D86" s="145"/>
      <c r="E86" s="145"/>
      <c r="F86" s="145"/>
      <c r="G86" s="145"/>
      <c r="H86" s="146" t="s">
        <v>127</v>
      </c>
      <c r="I86" s="147"/>
      <c r="J86" s="147"/>
      <c r="K86" s="147"/>
      <c r="L86" s="147"/>
      <c r="M86" s="147"/>
      <c r="N86" s="145"/>
      <c r="O86" s="145"/>
      <c r="P86" s="148"/>
      <c r="Q86" s="458"/>
      <c r="R86" s="459"/>
      <c r="S86" s="123"/>
      <c r="T86" s="123"/>
      <c r="U86" s="123"/>
      <c r="V86" s="123"/>
      <c r="W86" s="123"/>
      <c r="X86" s="123"/>
      <c r="Y86" s="123"/>
      <c r="Z86" s="123"/>
      <c r="AA86" s="123"/>
      <c r="AB86" s="123"/>
      <c r="AC86" s="123"/>
      <c r="AD86" s="123"/>
      <c r="AE86" s="123"/>
      <c r="AF86" s="123"/>
      <c r="AG86" s="123"/>
      <c r="AH86" s="123"/>
      <c r="AI86" s="123"/>
      <c r="AJ86" s="123"/>
      <c r="AK86" s="124"/>
      <c r="AL86" s="147"/>
    </row>
    <row r="87" spans="1:38" ht="22.5" customHeight="1">
      <c r="A87" s="134" t="s">
        <v>128</v>
      </c>
      <c r="B87" s="134" t="s">
        <v>129</v>
      </c>
      <c r="C87" s="72" t="s">
        <v>130</v>
      </c>
      <c r="D87" s="73"/>
      <c r="E87" s="74" t="s">
        <v>42</v>
      </c>
      <c r="F87" s="74"/>
      <c r="G87" s="74"/>
      <c r="H87" s="126"/>
      <c r="I87" s="74">
        <f>+I$45+I88+I94+I97+I102</f>
        <v>30</v>
      </c>
      <c r="J87" s="74">
        <f>+J$45+J88+J94+J97+J102</f>
        <v>30</v>
      </c>
      <c r="K87" s="73"/>
      <c r="L87" s="73"/>
      <c r="M87" s="73"/>
      <c r="N87" s="73"/>
      <c r="O87" s="73"/>
      <c r="P87" s="76"/>
      <c r="Q87" s="433"/>
      <c r="R87" s="434"/>
      <c r="S87" s="135"/>
      <c r="T87" s="76"/>
      <c r="U87" s="76"/>
      <c r="V87" s="76"/>
      <c r="W87" s="76"/>
      <c r="X87" s="76"/>
      <c r="Y87" s="76"/>
      <c r="Z87" s="76"/>
      <c r="AA87" s="76"/>
      <c r="AB87" s="76"/>
      <c r="AC87" s="76"/>
      <c r="AD87" s="76"/>
      <c r="AE87" s="76"/>
      <c r="AF87" s="76"/>
      <c r="AG87" s="76"/>
      <c r="AH87" s="76"/>
      <c r="AI87" s="76"/>
      <c r="AJ87" s="76"/>
      <c r="AK87" s="73"/>
      <c r="AL87" s="73"/>
    </row>
    <row r="88" spans="1:38" s="93" customFormat="1" ht="22.5" customHeight="1">
      <c r="A88" s="83" t="str">
        <f>IF('Portail 4 LLCER-LEA'!A104="","",'Portail 4 LLCER-LEA'!A104)</f>
        <v>LOLA2C01</v>
      </c>
      <c r="B88" s="83" t="str">
        <f>IF('Portail 4 LLCER-LEA'!B104="","",'Portail 4 LLCER-LEA'!B104)</f>
        <v>LLA2C10</v>
      </c>
      <c r="C88" s="84" t="str">
        <f>IF('Portail 4 LLCER-LEA'!C104="","",'Portail 4 LLCER-LEA'!C104)</f>
        <v>Pratique et structure de la langue Espagnol S2</v>
      </c>
      <c r="D88" s="83" t="str">
        <f>IF('Portail 4 LLCER-LEA'!D104="","",'Portail 4 LLCER-LEA'!D104)</f>
        <v/>
      </c>
      <c r="E88" s="83" t="str">
        <f>IF('Portail 4 LLCER-LEA'!E104="","",'Portail 4 LLCER-LEA'!E104)</f>
        <v>BLOC/CHAPEAU</v>
      </c>
      <c r="F88" s="83" t="str">
        <f>IF('Portail 4 LLCER-LEA'!F104="","",'Portail 4 LLCER-LEA'!F104)</f>
        <v/>
      </c>
      <c r="G88" s="83" t="str">
        <f>IF('Portail 4 LLCER-LEA'!G104="","",'Portail 4 LLCER-LEA'!G104)</f>
        <v/>
      </c>
      <c r="H88" s="83"/>
      <c r="I88" s="83">
        <f>+SUM(I89:I92)</f>
        <v>10</v>
      </c>
      <c r="J88" s="83">
        <f>+SUM(J89:J92)</f>
        <v>10</v>
      </c>
      <c r="K88" s="83" t="str">
        <f>IF('Portail 4 LLCER-LEA'!K104="","",'Portail 4 LLCER-LEA'!K104)</f>
        <v/>
      </c>
      <c r="L88" s="83" t="str">
        <f>IF('Portail 4 LLCER-LEA'!L104="","",'Portail 4 LLCER-LEA'!L104)</f>
        <v/>
      </c>
      <c r="M88" s="83" t="str">
        <f>IF('Portail 4 LLCER-LEA'!M104="","",'Portail 4 LLCER-LEA'!M104)</f>
        <v/>
      </c>
      <c r="N88" s="83" t="str">
        <f>IF('Portail 4 LLCER-LEA'!N104="","",'Portail 4 LLCER-LEA'!N104)</f>
        <v/>
      </c>
      <c r="O88" s="83" t="str">
        <f>IF('Portail 4 LLCER-LEA'!O104="","",'Portail 4 LLCER-LEA'!O104)</f>
        <v/>
      </c>
      <c r="P88" s="408" t="str">
        <f>IF('Portail 4 LLCER-LEA'!P104="","",'Portail 4 LLCER-LEA'!P104)</f>
        <v/>
      </c>
      <c r="Q88" s="462"/>
      <c r="R88" s="463"/>
      <c r="S88" s="412" t="str">
        <f>IF('Portail 4 LLCER-LEA'!S104="","",'Portail 4 LLCER-LEA'!S104)</f>
        <v/>
      </c>
      <c r="T88" s="83" t="str">
        <f>IF('Portail 4 LLCER-LEA'!T104="","",'Portail 4 LLCER-LEA'!T104)</f>
        <v/>
      </c>
      <c r="U88" s="83" t="str">
        <f>IF('Portail 4 LLCER-LEA'!U104="","",'Portail 4 LLCER-LEA'!U104)</f>
        <v/>
      </c>
      <c r="V88" s="83" t="str">
        <f>IF('Portail 4 LLCER-LEA'!V104="","",'Portail 4 LLCER-LEA'!V104)</f>
        <v/>
      </c>
      <c r="W88" s="83" t="str">
        <f>IF('Portail 4 LLCER-LEA'!W104="","",'Portail 4 LLCER-LEA'!W104)</f>
        <v/>
      </c>
      <c r="X88" s="83" t="str">
        <f>IF('Portail 4 LLCER-LEA'!X104="","",'Portail 4 LLCER-LEA'!X104)</f>
        <v/>
      </c>
      <c r="Y88" s="83" t="str">
        <f>IF('Portail 4 LLCER-LEA'!Y104="","",'Portail 4 LLCER-LEA'!Y104)</f>
        <v/>
      </c>
      <c r="Z88" s="83" t="str">
        <f>IF('Portail 4 LLCER-LEA'!Z104="","",'Portail 4 LLCER-LEA'!Z104)</f>
        <v/>
      </c>
      <c r="AA88" s="83" t="str">
        <f>IF('Portail 4 LLCER-LEA'!AA104="","",'Portail 4 LLCER-LEA'!AA104)</f>
        <v/>
      </c>
      <c r="AB88" s="83" t="str">
        <f>IF('Portail 4 LLCER-LEA'!AB104="","",'Portail 4 LLCER-LEA'!AB104)</f>
        <v/>
      </c>
      <c r="AC88" s="83"/>
      <c r="AD88" s="83" t="str">
        <f>IF('Portail 4 LLCER-LEA'!AD104="","",'Portail 4 LLCER-LEA'!AD104)</f>
        <v/>
      </c>
      <c r="AE88" s="83" t="str">
        <f>IF('Portail 4 LLCER-LEA'!AE104="","",'Portail 4 LLCER-LEA'!AE104)</f>
        <v/>
      </c>
      <c r="AF88" s="83" t="str">
        <f>IF('Portail 4 LLCER-LEA'!AF104="","",'Portail 4 LLCER-LEA'!AF104)</f>
        <v/>
      </c>
      <c r="AG88" s="83" t="str">
        <f>IF('Portail 4 LLCER-LEA'!AG104="","",'Portail 4 LLCER-LEA'!AG104)</f>
        <v/>
      </c>
      <c r="AH88" s="83" t="str">
        <f>IF('Portail 4 LLCER-LEA'!AH104="","",'Portail 4 LLCER-LEA'!AH104)</f>
        <v/>
      </c>
      <c r="AI88" s="83" t="str">
        <f>IF('Portail 4 LLCER-LEA'!AI104="","",'Portail 4 LLCER-LEA'!AI104)</f>
        <v/>
      </c>
      <c r="AJ88" s="83" t="str">
        <f>IF('Portail 4 LLCER-LEA'!AJ104="","",'Portail 4 LLCER-LEA'!AJ104)</f>
        <v/>
      </c>
      <c r="AK88" s="83" t="str">
        <f>IF('Portail 4 LLCER-LEA'!AK104="","",'Portail 4 LLCER-LEA'!AK104)</f>
        <v/>
      </c>
      <c r="AL88" s="83" t="str">
        <f>IF('Portail 4 LLCER-LEA'!AL104="","",'Portail 4 LLCER-LEA'!AL104)</f>
        <v/>
      </c>
    </row>
    <row r="89" spans="1:38" ht="52.5" customHeight="1">
      <c r="A89" s="20" t="str">
        <f>IF('Portail 4 LLCER-LEA'!A105="","",'Portail 4 LLCER-LEA'!A105)</f>
        <v/>
      </c>
      <c r="B89" s="94" t="str">
        <f>IF('Portail 4 LLCER-LEA'!B105="","",'Portail 4 LLCER-LEA'!B105)</f>
        <v>LLA2C1A</v>
      </c>
      <c r="C89" s="95" t="str">
        <f>IF('Portail 4 LLCER-LEA'!C105="","",'Portail 4 LLCER-LEA'!C105)</f>
        <v>Grammaire espagnole S2</v>
      </c>
      <c r="D89" s="24" t="str">
        <f>IF('Portail 4 LLCER-LEA'!D105="","",'Portail 4 LLCER-LEA'!D105)</f>
        <v>LOL2B8B
LOL2G8C
LOL2C1E</v>
      </c>
      <c r="E89" s="24" t="str">
        <f>IF('Portail 4 LLCER-LEA'!E105="","",'Portail 4 LLCER-LEA'!E105)</f>
        <v>TRONC COMMUN</v>
      </c>
      <c r="F89" s="25" t="str">
        <f>IF('Portail 4 LLCER-LEA'!F105="","",'Portail 4 LLCER-LEA'!F105)</f>
        <v>Portails 1 (SDL-LLCER), 4 (LANGUES) et 5 (LETTRES-LLCER)</v>
      </c>
      <c r="G89" s="63" t="str">
        <f>IF('Portail 4 LLCER-LEA'!G105="","",'Portail 4 LLCER-LEA'!G105)</f>
        <v>LLCER</v>
      </c>
      <c r="H89" s="26"/>
      <c r="I89" s="28">
        <v>2</v>
      </c>
      <c r="J89" s="28">
        <v>2</v>
      </c>
      <c r="K89" s="28" t="str">
        <f>IF('Portail 4 LLCER-LEA'!K105="","",'Portail 4 LLCER-LEA'!K105)</f>
        <v>BACCON Annie</v>
      </c>
      <c r="L89" s="28">
        <f>IF('Portail 4 LLCER-LEA'!L105="","",'Portail 4 LLCER-LEA'!L105)</f>
        <v>14</v>
      </c>
      <c r="M89" s="28" t="str">
        <f>IF('Portail 4 LLCER-LEA'!M105="","",'Portail 4 LLCER-LEA'!M105)</f>
        <v/>
      </c>
      <c r="N89" s="28" t="str">
        <f>IF('Portail 4 LLCER-LEA'!N105="","",'Portail 4 LLCER-LEA'!N105)</f>
        <v/>
      </c>
      <c r="O89" s="30">
        <f>IF('Portail 4 LLCER-LEA'!O105="","",'Portail 4 LLCER-LEA'!O105)</f>
        <v>18</v>
      </c>
      <c r="P89" s="222" t="str">
        <f>IF('Portail 4 LLCER-LEA'!P105="","",'Portail 4 LLCER-LEA'!P105)</f>
        <v/>
      </c>
      <c r="Q89" s="429" t="str">
        <f>IF('Portail 4 LLCER-LEA'!Q105="","",'Portail 4 LLCER-LEA'!Q105)</f>
        <v>100% CC / écrit à distance / 2h</v>
      </c>
      <c r="R89" s="430" t="str">
        <f>IF('Portail 4 LLCER-LEA'!R105="","",'Portail 4 LLCER-LEA'!R105)</f>
        <v>100% CT / écrit à distance / 2h</v>
      </c>
      <c r="S89" s="149">
        <f>IF('Portail 4 LLCER-LEA'!S105="","",'Portail 4 LLCER-LEA'!S105)</f>
        <v>1</v>
      </c>
      <c r="T89" s="33" t="str">
        <f>IF('Portail 4 LLCER-LEA'!T105="","",'Portail 4 LLCER-LEA'!T105)</f>
        <v>CC</v>
      </c>
      <c r="U89" s="33" t="str">
        <f>IF('Portail 4 LLCER-LEA'!U105="","",'Portail 4 LLCER-LEA'!U105)</f>
        <v>écrit</v>
      </c>
      <c r="V89" s="33" t="str">
        <f>IF('Portail 4 LLCER-LEA'!V105="","",'Portail 4 LLCER-LEA'!V105)</f>
        <v/>
      </c>
      <c r="W89" s="34">
        <f>IF('Portail 4 LLCER-LEA'!W105="","",'Portail 4 LLCER-LEA'!W105)</f>
        <v>1</v>
      </c>
      <c r="X89" s="35" t="str">
        <f>IF('Portail 4 LLCER-LEA'!X105="","",'Portail 4 LLCER-LEA'!X105)</f>
        <v>CT</v>
      </c>
      <c r="Y89" s="35" t="str">
        <f>IF('Portail 4 LLCER-LEA'!Y105="","",'Portail 4 LLCER-LEA'!Y105)</f>
        <v>écrit</v>
      </c>
      <c r="Z89" s="35" t="str">
        <f>IF('Portail 4 LLCER-LEA'!Z105="","",'Portail 4 LLCER-LEA'!Z105)</f>
        <v>1h30</v>
      </c>
      <c r="AA89" s="702" t="str">
        <f>IF('Portail 4 LLCER-LEA'!AA105="","",'Portail 4 LLCER-LEA'!AA105)</f>
        <v>100% CT / écrit à distance / 2h</v>
      </c>
      <c r="AB89" s="702" t="str">
        <f>IF('Portail 4 LLCER-LEA'!AB105="","",'Portail 4 LLCER-LEA'!AB105)</f>
        <v>100% CT / écrit à distance / 2h</v>
      </c>
      <c r="AC89" s="666" t="str">
        <f>IF('Portail 4 LLCER-LEA'!AC105="","",'Portail 4 LLCER-LEA'!AC105)</f>
        <v/>
      </c>
      <c r="AD89" s="149">
        <f>IF('Portail 4 LLCER-LEA'!AD105="","",'Portail 4 LLCER-LEA'!AD105)</f>
        <v>1</v>
      </c>
      <c r="AE89" s="33" t="str">
        <f>IF('Portail 4 LLCER-LEA'!AE105="","",'Portail 4 LLCER-LEA'!AE105)</f>
        <v>CT</v>
      </c>
      <c r="AF89" s="33" t="str">
        <f>IF('Portail 4 LLCER-LEA'!AF105="","",'Portail 4 LLCER-LEA'!AF105)</f>
        <v>écrit</v>
      </c>
      <c r="AG89" s="33" t="str">
        <f>IF('Portail 4 LLCER-LEA'!AG105="","",'Portail 4 LLCER-LEA'!AG105)</f>
        <v>1h30</v>
      </c>
      <c r="AH89" s="37">
        <f>IF('Portail 4 LLCER-LEA'!AH105="","",'Portail 4 LLCER-LEA'!AH105)</f>
        <v>1</v>
      </c>
      <c r="AI89" s="35" t="str">
        <f>IF('Portail 4 LLCER-LEA'!AI105="","",'Portail 4 LLCER-LEA'!AI105)</f>
        <v>CT</v>
      </c>
      <c r="AJ89" s="35" t="str">
        <f>IF('Portail 4 LLCER-LEA'!AJ105="","",'Portail 4 LLCER-LEA'!AJ105)</f>
        <v>écrit</v>
      </c>
      <c r="AK89" s="35" t="str">
        <f>IF('Portail 4 LLCER-LEA'!AK105="","",'Portail 4 LLCER-LEA'!AK105)</f>
        <v>1h30</v>
      </c>
      <c r="AL89" s="28" t="str">
        <f>IF('Portail 4 LLCER-LEA'!AL105="","",'Portail 4 LLCER-LEA'!AL105)</f>
        <v/>
      </c>
    </row>
    <row r="90" spans="1:38" ht="52.5" customHeight="1">
      <c r="A90" s="20" t="str">
        <f>IF('Portail 4 LLCER-LEA'!A106="","",'Portail 4 LLCER-LEA'!A106)</f>
        <v/>
      </c>
      <c r="B90" s="94" t="str">
        <f>IF('Portail 4 LLCER-LEA'!B106="","",'Portail 4 LLCER-LEA'!B106)</f>
        <v>LLA2C1B</v>
      </c>
      <c r="C90" s="95" t="str">
        <f>IF('Portail 4 LLCER-LEA'!C106="","",'Portail 4 LLCER-LEA'!C106)</f>
        <v>Compréhension et expression orales Espagnol S2 (groupe de 25)</v>
      </c>
      <c r="D90" s="24" t="str">
        <f>IF('Portail 4 LLCER-LEA'!D106="","",'Portail 4 LLCER-LEA'!D106)</f>
        <v>LOL2C1D
LOL2J4B2</v>
      </c>
      <c r="E90" s="24" t="str">
        <f>IF('Portail 4 LLCER-LEA'!E106="","",'Portail 4 LLCER-LEA'!E106)</f>
        <v>TRONC COMMUN</v>
      </c>
      <c r="F90" s="25" t="str">
        <f>IF('Portail 4 LLCER-LEA'!F106="","",'Portail 4 LLCER-LEA'!F106)</f>
        <v>Portails 1 (SDL-LLCER), 2 (SDL-LEA), 4 (LANGUES) et 5 (LETTRES-LLCER)</v>
      </c>
      <c r="G90" s="63" t="str">
        <f>IF('Portail 4 LLCER-LEA'!G106="","",'Portail 4 LLCER-LEA'!G106)</f>
        <v>LLCER</v>
      </c>
      <c r="H90" s="26"/>
      <c r="I90" s="28">
        <v>2</v>
      </c>
      <c r="J90" s="28">
        <v>2</v>
      </c>
      <c r="K90" s="28" t="str">
        <f>IF('Portail 4 LLCER-LEA'!K106="","",'Portail 4 LLCER-LEA'!K106)</f>
        <v>NATANSON Brigitte</v>
      </c>
      <c r="L90" s="28">
        <f>IF('Portail 4 LLCER-LEA'!L106="","",'Portail 4 LLCER-LEA'!L106)</f>
        <v>14</v>
      </c>
      <c r="M90" s="28" t="str">
        <f>IF('Portail 4 LLCER-LEA'!M106="","",'Portail 4 LLCER-LEA'!M106)</f>
        <v/>
      </c>
      <c r="N90" s="28" t="str">
        <f>IF('Portail 4 LLCER-LEA'!N106="","",'Portail 4 LLCER-LEA'!N106)</f>
        <v/>
      </c>
      <c r="O90" s="30" t="str">
        <f>IF('Portail 4 LLCER-LEA'!O106="","",'Portail 4 LLCER-LEA'!O106)</f>
        <v/>
      </c>
      <c r="P90" s="222">
        <f>IF('Portail 4 LLCER-LEA'!P106="","",'Portail 4 LLCER-LEA'!P106)</f>
        <v>15</v>
      </c>
      <c r="Q90" s="429" t="str">
        <f>IF('Portail 4 LLCER-LEA'!Q106="","",'Portail 4 LLCER-LEA'!Q106)</f>
        <v>PAS DE CHANGEMENT</v>
      </c>
      <c r="R90" s="430" t="str">
        <f>IF('Portail 4 LLCER-LEA'!R106="","",'Portail 4 LLCER-LEA'!R106)</f>
        <v>100% CT ORAL A DISTANCE</v>
      </c>
      <c r="S90" s="149">
        <f>IF('Portail 4 LLCER-LEA'!S106="","",'Portail 4 LLCER-LEA'!S106)</f>
        <v>1</v>
      </c>
      <c r="T90" s="33" t="str">
        <f>IF('Portail 4 LLCER-LEA'!T106="","",'Portail 4 LLCER-LEA'!T106)</f>
        <v>CC</v>
      </c>
      <c r="U90" s="33" t="str">
        <f>IF('Portail 4 LLCER-LEA'!U106="","",'Portail 4 LLCER-LEA'!U106)</f>
        <v>oral</v>
      </c>
      <c r="V90" s="33" t="str">
        <f>IF('Portail 4 LLCER-LEA'!V106="","",'Portail 4 LLCER-LEA'!V106)</f>
        <v/>
      </c>
      <c r="W90" s="34">
        <f>IF('Portail 4 LLCER-LEA'!W106="","",'Portail 4 LLCER-LEA'!W106)</f>
        <v>1</v>
      </c>
      <c r="X90" s="35" t="str">
        <f>IF('Portail 4 LLCER-LEA'!X106="","",'Portail 4 LLCER-LEA'!X106)</f>
        <v>CT</v>
      </c>
      <c r="Y90" s="35" t="str">
        <f>IF('Portail 4 LLCER-LEA'!Y106="","",'Portail 4 LLCER-LEA'!Y106)</f>
        <v>oral</v>
      </c>
      <c r="Z90" s="35" t="str">
        <f>IF('Portail 4 LLCER-LEA'!Z106="","",'Portail 4 LLCER-LEA'!Z106)</f>
        <v>15 min.</v>
      </c>
      <c r="AA90" s="702" t="str">
        <f>IF('Portail 4 LLCER-LEA'!AA106="","",'Portail 4 LLCER-LEA'!AA106)</f>
        <v>100% CT ORAL A DISTANCE</v>
      </c>
      <c r="AB90" s="702" t="str">
        <f>IF('Portail 4 LLCER-LEA'!AB106="","",'Portail 4 LLCER-LEA'!AB106)</f>
        <v>100% CT ORAL A DISTANCE</v>
      </c>
      <c r="AC90" s="666" t="str">
        <f>IF('Portail 4 LLCER-LEA'!AC106="","",'Portail 4 LLCER-LEA'!AC106)</f>
        <v/>
      </c>
      <c r="AD90" s="149">
        <f>IF('Portail 4 LLCER-LEA'!AD106="","",'Portail 4 LLCER-LEA'!AD106)</f>
        <v>1</v>
      </c>
      <c r="AE90" s="33" t="str">
        <f>IF('Portail 4 LLCER-LEA'!AE106="","",'Portail 4 LLCER-LEA'!AE106)</f>
        <v>CT</v>
      </c>
      <c r="AF90" s="33" t="str">
        <f>IF('Portail 4 LLCER-LEA'!AF106="","",'Portail 4 LLCER-LEA'!AF106)</f>
        <v>oral</v>
      </c>
      <c r="AG90" s="33" t="str">
        <f>IF('Portail 4 LLCER-LEA'!AG106="","",'Portail 4 LLCER-LEA'!AG106)</f>
        <v>15 min.</v>
      </c>
      <c r="AH90" s="37">
        <f>IF('Portail 4 LLCER-LEA'!AH106="","",'Portail 4 LLCER-LEA'!AH106)</f>
        <v>1</v>
      </c>
      <c r="AI90" s="35" t="str">
        <f>IF('Portail 4 LLCER-LEA'!AI106="","",'Portail 4 LLCER-LEA'!AI106)</f>
        <v>CT</v>
      </c>
      <c r="AJ90" s="35" t="str">
        <f>IF('Portail 4 LLCER-LEA'!AJ106="","",'Portail 4 LLCER-LEA'!AJ106)</f>
        <v>oral</v>
      </c>
      <c r="AK90" s="35" t="str">
        <f>IF('Portail 4 LLCER-LEA'!AK106="","",'Portail 4 LLCER-LEA'!AK106)</f>
        <v>15 min.</v>
      </c>
      <c r="AL90" s="28" t="str">
        <f>IF('Portail 4 LLCER-LEA'!AL106="","",'Portail 4 LLCER-LEA'!AL106)</f>
        <v/>
      </c>
    </row>
    <row r="91" spans="1:38" ht="52.5" customHeight="1">
      <c r="A91" s="20" t="str">
        <f>IF('Portail 4 LLCER-LEA'!A107="","",'Portail 4 LLCER-LEA'!A107)</f>
        <v/>
      </c>
      <c r="B91" s="94" t="str">
        <f>IF('Portail 4 LLCER-LEA'!B107="","",'Portail 4 LLCER-LEA'!B107)</f>
        <v>LLA2C1C</v>
      </c>
      <c r="C91" s="95" t="str">
        <f>IF('Portail 4 LLCER-LEA'!C107="","",'Portail 4 LLCER-LEA'!C107)</f>
        <v>Thème Espagnol S2</v>
      </c>
      <c r="D91" s="24" t="str">
        <f>IF('Portail 4 LLCER-LEA'!D107="","",'Portail 4 LLCER-LEA'!D107)</f>
        <v>LOL2C1G</v>
      </c>
      <c r="E91" s="24" t="str">
        <f>IF('Portail 4 LLCER-LEA'!E107="","",'Portail 4 LLCER-LEA'!E107)</f>
        <v>TRONC COMMUN</v>
      </c>
      <c r="F91" s="25" t="str">
        <f>IF('Portail 4 LLCER-LEA'!F107="","",'Portail 4 LLCER-LEA'!F107)</f>
        <v>Portails 1 (SDL-LLCER), 4 (LANGUES) et 5 (LETTRES-LLCER)</v>
      </c>
      <c r="G91" s="63" t="str">
        <f>IF('Portail 4 LLCER-LEA'!G107="","",'Portail 4 LLCER-LEA'!G107)</f>
        <v>LLCER</v>
      </c>
      <c r="H91" s="26"/>
      <c r="I91" s="28">
        <v>3</v>
      </c>
      <c r="J91" s="28">
        <v>3</v>
      </c>
      <c r="K91" s="28" t="str">
        <f>IF('Portail 4 LLCER-LEA'!K107="","",'Portail 4 LLCER-LEA'!K107)</f>
        <v>BACCON Annie</v>
      </c>
      <c r="L91" s="28">
        <f>IF('Portail 4 LLCER-LEA'!L107="","",'Portail 4 LLCER-LEA'!L107)</f>
        <v>14</v>
      </c>
      <c r="M91" s="28" t="str">
        <f>IF('Portail 4 LLCER-LEA'!M107="","",'Portail 4 LLCER-LEA'!M107)</f>
        <v/>
      </c>
      <c r="N91" s="28" t="str">
        <f>IF('Portail 4 LLCER-LEA'!N107="","",'Portail 4 LLCER-LEA'!N107)</f>
        <v/>
      </c>
      <c r="O91" s="30">
        <f>IF('Portail 4 LLCER-LEA'!O107="","",'Portail 4 LLCER-LEA'!O107)</f>
        <v>18</v>
      </c>
      <c r="P91" s="222" t="str">
        <f>IF('Portail 4 LLCER-LEA'!P107="","",'Portail 4 LLCER-LEA'!P107)</f>
        <v/>
      </c>
      <c r="Q91" s="429" t="str">
        <f>IF('Portail 4 LLCER-LEA'!Q107="","",'Portail 4 LLCER-LEA'!Q107)</f>
        <v>100% CC / écrit à distance / 1h30</v>
      </c>
      <c r="R91" s="430" t="str">
        <f>IF('Portail 4 LLCER-LEA'!R107="","",'Portail 4 LLCER-LEA'!R107)</f>
        <v>100% CT / écrit à distance / 1h30</v>
      </c>
      <c r="S91" s="149">
        <f>IF('Portail 4 LLCER-LEA'!S107="","",'Portail 4 LLCER-LEA'!S107)</f>
        <v>1</v>
      </c>
      <c r="T91" s="33" t="str">
        <f>IF('Portail 4 LLCER-LEA'!T107="","",'Portail 4 LLCER-LEA'!T107)</f>
        <v>CC</v>
      </c>
      <c r="U91" s="33" t="str">
        <f>IF('Portail 4 LLCER-LEA'!U107="","",'Portail 4 LLCER-LEA'!U107)</f>
        <v>écrit</v>
      </c>
      <c r="V91" s="33" t="str">
        <f>IF('Portail 4 LLCER-LEA'!V107="","",'Portail 4 LLCER-LEA'!V107)</f>
        <v/>
      </c>
      <c r="W91" s="34">
        <f>IF('Portail 4 LLCER-LEA'!W107="","",'Portail 4 LLCER-LEA'!W107)</f>
        <v>1</v>
      </c>
      <c r="X91" s="35" t="str">
        <f>IF('Portail 4 LLCER-LEA'!X107="","",'Portail 4 LLCER-LEA'!X107)</f>
        <v>CT</v>
      </c>
      <c r="Y91" s="35" t="str">
        <f>IF('Portail 4 LLCER-LEA'!Y107="","",'Portail 4 LLCER-LEA'!Y107)</f>
        <v>écrit</v>
      </c>
      <c r="Z91" s="35" t="str">
        <f>IF('Portail 4 LLCER-LEA'!Z107="","",'Portail 4 LLCER-LEA'!Z107)</f>
        <v>1h30</v>
      </c>
      <c r="AA91" s="702" t="str">
        <f>IF('Portail 4 LLCER-LEA'!AA107="","",'Portail 4 LLCER-LEA'!AA107)</f>
        <v>100% CT / écrit à distance / 1h30</v>
      </c>
      <c r="AB91" s="702" t="str">
        <f>IF('Portail 4 LLCER-LEA'!AB107="","",'Portail 4 LLCER-LEA'!AB107)</f>
        <v>100% CT / écrit à distance / 1h30</v>
      </c>
      <c r="AC91" s="666" t="str">
        <f>IF('Portail 4 LLCER-LEA'!AC107="","",'Portail 4 LLCER-LEA'!AC107)</f>
        <v/>
      </c>
      <c r="AD91" s="149">
        <f>IF('Portail 4 LLCER-LEA'!AD107="","",'Portail 4 LLCER-LEA'!AD107)</f>
        <v>1</v>
      </c>
      <c r="AE91" s="33" t="str">
        <f>IF('Portail 4 LLCER-LEA'!AE107="","",'Portail 4 LLCER-LEA'!AE107)</f>
        <v>CT</v>
      </c>
      <c r="AF91" s="33" t="str">
        <f>IF('Portail 4 LLCER-LEA'!AF107="","",'Portail 4 LLCER-LEA'!AF107)</f>
        <v>écrit</v>
      </c>
      <c r="AG91" s="33" t="str">
        <f>IF('Portail 4 LLCER-LEA'!AG107="","",'Portail 4 LLCER-LEA'!AG107)</f>
        <v>1h30</v>
      </c>
      <c r="AH91" s="37">
        <f>IF('Portail 4 LLCER-LEA'!AH107="","",'Portail 4 LLCER-LEA'!AH107)</f>
        <v>1</v>
      </c>
      <c r="AI91" s="35" t="str">
        <f>IF('Portail 4 LLCER-LEA'!AI107="","",'Portail 4 LLCER-LEA'!AI107)</f>
        <v>CT</v>
      </c>
      <c r="AJ91" s="35" t="str">
        <f>IF('Portail 4 LLCER-LEA'!AJ107="","",'Portail 4 LLCER-LEA'!AJ107)</f>
        <v>écrit</v>
      </c>
      <c r="AK91" s="35" t="str">
        <f>IF('Portail 4 LLCER-LEA'!AK107="","",'Portail 4 LLCER-LEA'!AK107)</f>
        <v>1h30</v>
      </c>
      <c r="AL91" s="28" t="str">
        <f>IF('Portail 4 LLCER-LEA'!AL107="","",'Portail 4 LLCER-LEA'!AL107)</f>
        <v/>
      </c>
    </row>
    <row r="92" spans="1:38" ht="52.5" customHeight="1">
      <c r="A92" s="20" t="str">
        <f>IF('Portail 4 LLCER-LEA'!A108="","",'Portail 4 LLCER-LEA'!A108)</f>
        <v/>
      </c>
      <c r="B92" s="94" t="str">
        <f>IF('Portail 4 LLCER-LEA'!B108="","",'Portail 4 LLCER-LEA'!B108)</f>
        <v>LLA2C1D</v>
      </c>
      <c r="C92" s="95" t="str">
        <f>IF('Portail 4 LLCER-LEA'!C108="","",'Portail 4 LLCER-LEA'!C108)</f>
        <v>Version Espagnol S2</v>
      </c>
      <c r="D92" s="24" t="str">
        <f>IF('Portail 4 LLCER-LEA'!D108="","",'Portail 4 LLCER-LEA'!D108)</f>
        <v>LOL2C1F</v>
      </c>
      <c r="E92" s="24" t="str">
        <f>IF('Portail 4 LLCER-LEA'!E108="","",'Portail 4 LLCER-LEA'!E108)</f>
        <v>TRONC COMMUN</v>
      </c>
      <c r="F92" s="25" t="str">
        <f>IF('Portail 4 LLCER-LEA'!F108="","",'Portail 4 LLCER-LEA'!F108)</f>
        <v>Portails 1 (SDL-LLCER), 4 (LANGUES) et 5 (LETTRES-LLCER)</v>
      </c>
      <c r="G92" s="63" t="str">
        <f>IF('Portail 4 LLCER-LEA'!G108="","",'Portail 4 LLCER-LEA'!G108)</f>
        <v>LLCER</v>
      </c>
      <c r="H92" s="26"/>
      <c r="I92" s="28">
        <v>3</v>
      </c>
      <c r="J92" s="28">
        <v>3</v>
      </c>
      <c r="K92" s="28" t="str">
        <f>IF('Portail 4 LLCER-LEA'!K108="","",'Portail 4 LLCER-LEA'!K108)</f>
        <v>GINESTA-MUNOZ Magali</v>
      </c>
      <c r="L92" s="28">
        <f>IF('Portail 4 LLCER-LEA'!L108="","",'Portail 4 LLCER-LEA'!L108)</f>
        <v>14</v>
      </c>
      <c r="M92" s="28" t="str">
        <f>IF('Portail 4 LLCER-LEA'!M108="","",'Portail 4 LLCER-LEA'!M108)</f>
        <v/>
      </c>
      <c r="N92" s="28" t="str">
        <f>IF('Portail 4 LLCER-LEA'!N108="","",'Portail 4 LLCER-LEA'!N108)</f>
        <v/>
      </c>
      <c r="O92" s="30">
        <f>IF('Portail 4 LLCER-LEA'!O108="","",'Portail 4 LLCER-LEA'!O108)</f>
        <v>18</v>
      </c>
      <c r="P92" s="222" t="str">
        <f>IF('Portail 4 LLCER-LEA'!P108="","",'Portail 4 LLCER-LEA'!P108)</f>
        <v/>
      </c>
      <c r="Q92" s="429" t="str">
        <f>IF('Portail 4 LLCER-LEA'!Q108="","",'Portail 4 LLCER-LEA'!Q108)</f>
        <v>100% CC 
selon gpe : écrit à distance /1h30 ou devoir maison</v>
      </c>
      <c r="R92" s="430" t="str">
        <f>IF('Portail 4 LLCER-LEA'!R108="","",'Portail 4 LLCER-LEA'!R108)</f>
        <v>100% CT / écrit à distance / 1h30</v>
      </c>
      <c r="S92" s="149">
        <f>IF('Portail 4 LLCER-LEA'!S108="","",'Portail 4 LLCER-LEA'!S108)</f>
        <v>1</v>
      </c>
      <c r="T92" s="33" t="str">
        <f>IF('Portail 4 LLCER-LEA'!T108="","",'Portail 4 LLCER-LEA'!T108)</f>
        <v>CC</v>
      </c>
      <c r="U92" s="33" t="str">
        <f>IF('Portail 4 LLCER-LEA'!U108="","",'Portail 4 LLCER-LEA'!U108)</f>
        <v>écrit</v>
      </c>
      <c r="V92" s="33" t="str">
        <f>IF('Portail 4 LLCER-LEA'!V108="","",'Portail 4 LLCER-LEA'!V108)</f>
        <v/>
      </c>
      <c r="W92" s="34">
        <f>IF('Portail 4 LLCER-LEA'!W108="","",'Portail 4 LLCER-LEA'!W108)</f>
        <v>1</v>
      </c>
      <c r="X92" s="35" t="str">
        <f>IF('Portail 4 LLCER-LEA'!X108="","",'Portail 4 LLCER-LEA'!X108)</f>
        <v>CT</v>
      </c>
      <c r="Y92" s="35" t="str">
        <f>IF('Portail 4 LLCER-LEA'!Y108="","",'Portail 4 LLCER-LEA'!Y108)</f>
        <v>écrit</v>
      </c>
      <c r="Z92" s="35" t="str">
        <f>IF('Portail 4 LLCER-LEA'!Z108="","",'Portail 4 LLCER-LEA'!Z108)</f>
        <v>1h30</v>
      </c>
      <c r="AA92" s="702" t="str">
        <f>IF('Portail 4 LLCER-LEA'!AA108="","",'Portail 4 LLCER-LEA'!AA108)</f>
        <v>100% CT / écrit à distance / 1h30</v>
      </c>
      <c r="AB92" s="702" t="str">
        <f>IF('Portail 4 LLCER-LEA'!AB108="","",'Portail 4 LLCER-LEA'!AB108)</f>
        <v>100% CT / écrit à distance / 1h30</v>
      </c>
      <c r="AC92" s="666" t="str">
        <f>IF('Portail 4 LLCER-LEA'!AC108="","",'Portail 4 LLCER-LEA'!AC108)</f>
        <v/>
      </c>
      <c r="AD92" s="149">
        <f>IF('Portail 4 LLCER-LEA'!AD108="","",'Portail 4 LLCER-LEA'!AD108)</f>
        <v>1</v>
      </c>
      <c r="AE92" s="33" t="str">
        <f>IF('Portail 4 LLCER-LEA'!AE108="","",'Portail 4 LLCER-LEA'!AE108)</f>
        <v>CT</v>
      </c>
      <c r="AF92" s="33" t="str">
        <f>IF('Portail 4 LLCER-LEA'!AF108="","",'Portail 4 LLCER-LEA'!AF108)</f>
        <v>écrit</v>
      </c>
      <c r="AG92" s="33" t="str">
        <f>IF('Portail 4 LLCER-LEA'!AG108="","",'Portail 4 LLCER-LEA'!AG108)</f>
        <v>1h30</v>
      </c>
      <c r="AH92" s="37">
        <f>IF('Portail 4 LLCER-LEA'!AH108="","",'Portail 4 LLCER-LEA'!AH108)</f>
        <v>1</v>
      </c>
      <c r="AI92" s="35" t="str">
        <f>IF('Portail 4 LLCER-LEA'!AI108="","",'Portail 4 LLCER-LEA'!AI108)</f>
        <v>CT</v>
      </c>
      <c r="AJ92" s="35" t="str">
        <f>IF('Portail 4 LLCER-LEA'!AJ108="","",'Portail 4 LLCER-LEA'!AJ108)</f>
        <v>écrit</v>
      </c>
      <c r="AK92" s="35" t="str">
        <f>IF('Portail 4 LLCER-LEA'!AK108="","",'Portail 4 LLCER-LEA'!AK108)</f>
        <v>1h30</v>
      </c>
      <c r="AL92" s="28" t="str">
        <f>IF('Portail 4 LLCER-LEA'!AL108="","",'Portail 4 LLCER-LEA'!AL108)</f>
        <v/>
      </c>
    </row>
    <row r="93" spans="1:38" s="117" customFormat="1" ht="32.25" customHeight="1">
      <c r="A93" s="112" t="str">
        <f>IF('Portail 5 LETTRES-LLCER'!A99="","",'Portail 5 LETTRES-LLCER'!A99)</f>
        <v>LOLA2C04</v>
      </c>
      <c r="B93" s="112" t="str">
        <f>IF('Portail 5 LETTRES-LLCER'!B99="","",'Portail 5 LETTRES-LLCER'!B99)</f>
        <v>LLA2C31</v>
      </c>
      <c r="C93" s="152" t="str">
        <f>IF('Portail 5 LETTRES-LLCER'!C99="","",'Portail 5 LETTRES-LLCER'!C99)</f>
        <v>Civilisation et culture hispaniques S2</v>
      </c>
      <c r="D93" s="128" t="str">
        <f>IF('Portail 5 LETTRES-LLCER'!D99="","",'Portail 5 LETTRES-LLCER'!D99)</f>
        <v/>
      </c>
      <c r="E93" s="128" t="str">
        <f>IF('Portail 5 LETTRES-LLCER'!E99="","",'Portail 5 LETTRES-LLCER'!E99)</f>
        <v>BLOC/CHAPEAU</v>
      </c>
      <c r="F93" s="128" t="str">
        <f>IF('Portail 5 LETTRES-LLCER'!F99="","",'Portail 5 LETTRES-LLCER'!F99)</f>
        <v/>
      </c>
      <c r="G93" s="128" t="str">
        <f>IF('Portail 5 LETTRES-LLCER'!G99="","",'Portail 5 LETTRES-LLCER'!G99)</f>
        <v/>
      </c>
      <c r="H93" s="162"/>
      <c r="I93" s="163" t="str">
        <f>IF('Portail 5 LETTRES-LLCER'!I99="","",'Portail 5 LETTRES-LLCER'!I99)</f>
        <v/>
      </c>
      <c r="J93" s="163" t="str">
        <f>IF('Portail 5 LETTRES-LLCER'!J99="","",'Portail 5 LETTRES-LLCER'!J99)</f>
        <v/>
      </c>
      <c r="K93" s="163" t="str">
        <f>IF('Portail 5 LETTRES-LLCER'!K99="","",'Portail 5 LETTRES-LLCER'!K99)</f>
        <v/>
      </c>
      <c r="L93" s="162" t="str">
        <f>IF('Portail 5 LETTRES-LLCER'!L99="","",'Portail 5 LETTRES-LLCER'!L99)</f>
        <v/>
      </c>
      <c r="M93" s="163"/>
      <c r="N93" s="162" t="str">
        <f>IF('Portail 5 LETTRES-LLCER'!N99="","",'Portail 5 LETTRES-LLCER'!N99)</f>
        <v/>
      </c>
      <c r="O93" s="164" t="str">
        <f>IF('Portail 5 LETTRES-LLCER'!O99="","",'Portail 5 LETTRES-LLCER'!O99)</f>
        <v/>
      </c>
      <c r="P93" s="396" t="str">
        <f>IF('Portail 5 LETTRES-LLCER'!P99="","",'Portail 5 LETTRES-LLCER'!P99)</f>
        <v/>
      </c>
      <c r="Q93" s="451"/>
      <c r="R93" s="452"/>
      <c r="S93" s="413" t="str">
        <f>IF('Portail 5 LETTRES-LLCER'!S99="","",'Portail 5 LETTRES-LLCER'!S99)</f>
        <v/>
      </c>
      <c r="T93" s="164" t="str">
        <f>IF('Portail 5 LETTRES-LLCER'!T99="","",'Portail 5 LETTRES-LLCER'!T99)</f>
        <v/>
      </c>
      <c r="U93" s="164" t="str">
        <f>IF('Portail 5 LETTRES-LLCER'!U99="","",'Portail 5 LETTRES-LLCER'!U99)</f>
        <v/>
      </c>
      <c r="V93" s="164" t="str">
        <f>IF('Portail 5 LETTRES-LLCER'!V99="","",'Portail 5 LETTRES-LLCER'!V99)</f>
        <v/>
      </c>
      <c r="W93" s="165" t="str">
        <f>IF('Portail 5 LETTRES-LLCER'!W99="","",'Portail 5 LETTRES-LLCER'!W99)</f>
        <v/>
      </c>
      <c r="X93" s="46" t="str">
        <f>IF('Portail 5 LETTRES-LLCER'!X99="","",'Portail 5 LETTRES-LLCER'!X99)</f>
        <v/>
      </c>
      <c r="Y93" s="46" t="str">
        <f>IF('Portail 5 LETTRES-LLCER'!Y99="","",'Portail 5 LETTRES-LLCER'!Y99)</f>
        <v/>
      </c>
      <c r="Z93" s="46" t="str">
        <f>IF('Portail 5 LETTRES-LLCER'!Z99="","",'Portail 5 LETTRES-LLCER'!Z99)</f>
        <v/>
      </c>
      <c r="AA93" s="51" t="str">
        <f>IF('Portail 5 LETTRES-LLCER'!AA99="","",'Portail 5 LETTRES-LLCER'!AA99)</f>
        <v/>
      </c>
      <c r="AB93" s="51" t="str">
        <f>IF('Portail 5 LETTRES-LLCER'!AB99="","",'Portail 5 LETTRES-LLCER'!AB99)</f>
        <v/>
      </c>
      <c r="AC93" s="656"/>
      <c r="AD93" s="165" t="str">
        <f>IF('Portail 5 LETTRES-LLCER'!AD99="","",'Portail 5 LETTRES-LLCER'!AD99)</f>
        <v/>
      </c>
      <c r="AE93" s="46" t="str">
        <f>IF('Portail 5 LETTRES-LLCER'!AE99="","",'Portail 5 LETTRES-LLCER'!AE99)</f>
        <v/>
      </c>
      <c r="AF93" s="46" t="str">
        <f>IF('Portail 5 LETTRES-LLCER'!AF99="","",'Portail 5 LETTRES-LLCER'!AF99)</f>
        <v/>
      </c>
      <c r="AG93" s="46" t="str">
        <f>IF('Portail 5 LETTRES-LLCER'!AG99="","",'Portail 5 LETTRES-LLCER'!AG99)</f>
        <v/>
      </c>
      <c r="AH93" s="51" t="str">
        <f>IF('Portail 5 LETTRES-LLCER'!AH99="","",'Portail 5 LETTRES-LLCER'!AH99)</f>
        <v/>
      </c>
      <c r="AI93" s="46" t="str">
        <f>IF('Portail 5 LETTRES-LLCER'!AI99="","",'Portail 5 LETTRES-LLCER'!AI99)</f>
        <v/>
      </c>
      <c r="AJ93" s="46" t="str">
        <f>IF('Portail 5 LETTRES-LLCER'!AJ99="","",'Portail 5 LETTRES-LLCER'!AJ99)</f>
        <v/>
      </c>
      <c r="AK93" s="46" t="str">
        <f>IF('Portail 5 LETTRES-LLCER'!AK99="","",'Portail 5 LETTRES-LLCER'!AK99)</f>
        <v/>
      </c>
      <c r="AL93" s="166" t="str">
        <f>IF('Portail 5 LETTRES-LLCER'!AL99="","",'Portail 5 LETTRES-LLCER'!AL99)</f>
        <v/>
      </c>
    </row>
    <row r="94" spans="1:38" s="93" customFormat="1" ht="26.25" customHeight="1">
      <c r="A94" s="83" t="str">
        <f>IF('Portail 5 LETTRES-LLCER'!A100="","",'Portail 5 LETTRES-LLCER'!A100)</f>
        <v>LOLA2C03</v>
      </c>
      <c r="B94" s="83" t="str">
        <f>IF('Portail 5 LETTRES-LLCER'!B100="","",'Portail 5 LETTRES-LLCER'!B100)</f>
        <v>LLA2C30</v>
      </c>
      <c r="C94" s="84" t="str">
        <f>IF('Portail 5 LETTRES-LLCER'!C100="","",'Portail 5 LETTRES-LLCER'!C100)</f>
        <v>Civilisation hispanique S2</v>
      </c>
      <c r="D94" s="83" t="str">
        <f>IF('Portail 5 LETTRES-LLCER'!D100="","",'Portail 5 LETTRES-LLCER'!D100)</f>
        <v/>
      </c>
      <c r="E94" s="83" t="str">
        <f>IF('Portail 5 LETTRES-LLCER'!E100="","",'Portail 5 LETTRES-LLCER'!E100)</f>
        <v>BLOC/CHAPEAU</v>
      </c>
      <c r="F94" s="83" t="str">
        <f>IF('Portail 5 LETTRES-LLCER'!F100="","",'Portail 5 LETTRES-LLCER'!F100)</f>
        <v/>
      </c>
      <c r="G94" s="83" t="str">
        <f>IF('Portail 5 LETTRES-LLCER'!G100="","",'Portail 5 LETTRES-LLCER'!G100)</f>
        <v/>
      </c>
      <c r="H94" s="83"/>
      <c r="I94" s="83">
        <f>IF('Portail 5 LETTRES-LLCER'!I100="","",'Portail 5 LETTRES-LLCER'!I100)</f>
        <v>6</v>
      </c>
      <c r="J94" s="83">
        <f>IF('Portail 5 LETTRES-LLCER'!J100="","",'Portail 5 LETTRES-LLCER'!J100)</f>
        <v>6</v>
      </c>
      <c r="K94" s="87" t="str">
        <f>IF('Portail 5 LETTRES-LLCER'!K100="","",'Portail 5 LETTRES-LLCER'!K100)</f>
        <v/>
      </c>
      <c r="L94" s="86" t="str">
        <f>IF('Portail 5 LETTRES-LLCER'!L100="","",'Portail 5 LETTRES-LLCER'!L100)</f>
        <v/>
      </c>
      <c r="M94" s="87" t="str">
        <f>IF('Portail 4 LLCER-LEA'!M109="","",'Portail 4 LLCER-LEA'!M109)</f>
        <v/>
      </c>
      <c r="N94" s="86" t="str">
        <f>IF('Portail 5 LETTRES-LLCER'!N100="","",'Portail 5 LETTRES-LLCER'!N100)</f>
        <v/>
      </c>
      <c r="O94" s="88" t="str">
        <f>IF('Portail 5 LETTRES-LLCER'!O100="","",'Portail 5 LETTRES-LLCER'!O100)</f>
        <v/>
      </c>
      <c r="P94" s="373" t="str">
        <f>IF('Portail 5 LETTRES-LLCER'!P100="","",'Portail 5 LETTRES-LLCER'!P100)</f>
        <v/>
      </c>
      <c r="Q94" s="437"/>
      <c r="R94" s="438"/>
      <c r="S94" s="378" t="str">
        <f>IF('Portail 5 LETTRES-LLCER'!S100="","",'Portail 5 LETTRES-LLCER'!S100)</f>
        <v/>
      </c>
      <c r="T94" s="88" t="str">
        <f>IF('Portail 5 LETTRES-LLCER'!T100="","",'Portail 5 LETTRES-LLCER'!T100)</f>
        <v/>
      </c>
      <c r="U94" s="88" t="str">
        <f>IF('Portail 5 LETTRES-LLCER'!U100="","",'Portail 5 LETTRES-LLCER'!U100)</f>
        <v/>
      </c>
      <c r="V94" s="88" t="str">
        <f>IF('Portail 5 LETTRES-LLCER'!V100="","",'Portail 5 LETTRES-LLCER'!V100)</f>
        <v/>
      </c>
      <c r="W94" s="89" t="str">
        <f>IF('Portail 5 LETTRES-LLCER'!W100="","",'Portail 5 LETTRES-LLCER'!W100)</f>
        <v/>
      </c>
      <c r="X94" s="90" t="str">
        <f>IF('Portail 5 LETTRES-LLCER'!X100="","",'Portail 5 LETTRES-LLCER'!X100)</f>
        <v/>
      </c>
      <c r="Y94" s="90" t="str">
        <f>IF('Portail 5 LETTRES-LLCER'!Y100="","",'Portail 5 LETTRES-LLCER'!Y100)</f>
        <v/>
      </c>
      <c r="Z94" s="90" t="str">
        <f>IF('Portail 5 LETTRES-LLCER'!Z100="","",'Portail 5 LETTRES-LLCER'!Z100)</f>
        <v/>
      </c>
      <c r="AA94" s="91" t="str">
        <f>IF('Portail 5 LETTRES-LLCER'!AA100="","",'Portail 5 LETTRES-LLCER'!AA100)</f>
        <v/>
      </c>
      <c r="AB94" s="91" t="str">
        <f>IF('Portail 5 LETTRES-LLCER'!AB100="","",'Portail 5 LETTRES-LLCER'!AB100)</f>
        <v/>
      </c>
      <c r="AC94" s="630"/>
      <c r="AD94" s="89" t="str">
        <f>IF('Portail 5 LETTRES-LLCER'!AD100="","",'Portail 5 LETTRES-LLCER'!AD100)</f>
        <v/>
      </c>
      <c r="AE94" s="90" t="str">
        <f>IF('Portail 5 LETTRES-LLCER'!AE100="","",'Portail 5 LETTRES-LLCER'!AE100)</f>
        <v/>
      </c>
      <c r="AF94" s="90" t="str">
        <f>IF('Portail 5 LETTRES-LLCER'!AF100="","",'Portail 5 LETTRES-LLCER'!AF100)</f>
        <v/>
      </c>
      <c r="AG94" s="90" t="str">
        <f>IF('Portail 5 LETTRES-LLCER'!AG100="","",'Portail 5 LETTRES-LLCER'!AG100)</f>
        <v/>
      </c>
      <c r="AH94" s="91" t="str">
        <f>IF('Portail 5 LETTRES-LLCER'!AH100="","",'Portail 5 LETTRES-LLCER'!AH100)</f>
        <v/>
      </c>
      <c r="AI94" s="90" t="str">
        <f>IF('Portail 5 LETTRES-LLCER'!AI100="","",'Portail 5 LETTRES-LLCER'!AI100)</f>
        <v/>
      </c>
      <c r="AJ94" s="90" t="str">
        <f>IF('Portail 5 LETTRES-LLCER'!AJ100="","",'Portail 5 LETTRES-LLCER'!AJ100)</f>
        <v/>
      </c>
      <c r="AK94" s="90" t="str">
        <f>IF('Portail 5 LETTRES-LLCER'!AK100="","",'Portail 5 LETTRES-LLCER'!AK100)</f>
        <v/>
      </c>
      <c r="AL94" s="92" t="str">
        <f>IF('Portail 5 LETTRES-LLCER'!AL100="","",'Portail 5 LETTRES-LLCER'!AL100)</f>
        <v/>
      </c>
    </row>
    <row r="95" spans="1:38" ht="55.5" customHeight="1">
      <c r="A95" s="20" t="str">
        <f>IF('Portail 5 LETTRES-LLCER'!A101="","",'Portail 5 LETTRES-LLCER'!A101)</f>
        <v/>
      </c>
      <c r="B95" s="21" t="str">
        <f>IF('Portail 5 LETTRES-LLCER'!B101="","",'Portail 5 LETTRES-LLCER'!B101)</f>
        <v>LLA2C3A</v>
      </c>
      <c r="C95" s="22" t="str">
        <f>IF('Portail 5 LETTRES-LLCER'!C101="","",'Portail 5 LETTRES-LLCER'!C101)</f>
        <v>Introduction à la civilisation espagnole S2</v>
      </c>
      <c r="D95" s="63" t="str">
        <f>IF('Portail 5 LETTRES-LLCER'!D101="","",'Portail 5 LETTRES-LLCER'!D101)</f>
        <v>LOL2C30
LOL2J5B2</v>
      </c>
      <c r="E95" s="63" t="str">
        <f>IF('Portail 5 LETTRES-LLCER'!E101="","",'Portail 5 LETTRES-LLCER'!E101)</f>
        <v>TRONC COMMUN</v>
      </c>
      <c r="F95" s="168" t="str">
        <f>IF('Portail 5 LETTRES-LLCER'!F101="","",'Portail 5 LETTRES-LLCER'!F101)</f>
        <v>Portails 1 (SDL-LLCER), 2 (SDL-LEA), 4 (LANGUES) et 5 (LETTRES-LLCER)</v>
      </c>
      <c r="G95" s="63" t="str">
        <f>IF('Portail 5 LETTRES-LLCER'!G101="","",'Portail 5 LETTRES-LLCER'!G101)</f>
        <v>LLCER</v>
      </c>
      <c r="H95" s="66"/>
      <c r="I95" s="67">
        <f>IF('Portail 5 LETTRES-LLCER'!I101="","",'Portail 5 LETTRES-LLCER'!I101)</f>
        <v>3</v>
      </c>
      <c r="J95" s="67">
        <f>IF('Portail 5 LETTRES-LLCER'!J101="","",'Portail 5 LETTRES-LLCER'!J101)</f>
        <v>3</v>
      </c>
      <c r="K95" s="28" t="str">
        <f>IF('Portail 5 LETTRES-LLCER'!K101="","",'Portail 5 LETTRES-LLCER'!K101)</f>
        <v>DECOBERT Claire</v>
      </c>
      <c r="L95" s="29">
        <f>IF('Portail 5 LETTRES-LLCER'!L101="","",'Portail 5 LETTRES-LLCER'!L101)</f>
        <v>14</v>
      </c>
      <c r="M95" s="28" t="str">
        <f>IF('Portail 4 LLCER-LEA'!M110="","",'Portail 4 LLCER-LEA'!M110)</f>
        <v/>
      </c>
      <c r="N95" s="28" t="str">
        <f>IF('Portail 5 LETTRES-LLCER'!N101="","",'Portail 5 LETTRES-LLCER'!N101)</f>
        <v/>
      </c>
      <c r="O95" s="30">
        <f>IF('Portail 5 LETTRES-LLCER'!O101="","",'Portail 5 LETTRES-LLCER'!O101)</f>
        <v>18</v>
      </c>
      <c r="P95" s="31" t="str">
        <f>IF('Portail 5 LETTRES-LLCER'!P101="","",'Portail 5 LETTRES-LLCER'!P101)</f>
        <v/>
      </c>
      <c r="Q95" s="453" t="str">
        <f>IF('Portail 5 LETTRES-LLCER'!Q101="","",'Portail 5 LETTRES-LLCER'!Q101)</f>
        <v>PAS DE CHANGEMENT</v>
      </c>
      <c r="R95" s="457" t="str">
        <f>IF('Portail 5 LETTRES-LLCER'!R101="","",'Portail 5 LETTRES-LLCER'!R101)</f>
        <v>100 % CT devoir maison</v>
      </c>
      <c r="S95" s="149">
        <f>IF('Portail 5 LETTRES-LLCER'!S101="","",'Portail 5 LETTRES-LLCER'!S101)</f>
        <v>1</v>
      </c>
      <c r="T95" s="96" t="str">
        <f>IF('Portail 5 LETTRES-LLCER'!T101="","",'Portail 5 LETTRES-LLCER'!T101)</f>
        <v>CC</v>
      </c>
      <c r="U95" s="96" t="str">
        <f>IF('Portail 5 LETTRES-LLCER'!U101="","",'Portail 5 LETTRES-LLCER'!U101)</f>
        <v>écrit et oral</v>
      </c>
      <c r="V95" s="96" t="str">
        <f>IF('Portail 5 LETTRES-LLCER'!V101="","",'Portail 5 LETTRES-LLCER'!V101)</f>
        <v>1h30</v>
      </c>
      <c r="W95" s="169">
        <f>IF('Portail 5 LETTRES-LLCER'!W101="","",'Portail 5 LETTRES-LLCER'!W101)</f>
        <v>1</v>
      </c>
      <c r="X95" s="97" t="str">
        <f>IF('Portail 5 LETTRES-LLCER'!X101="","",'Portail 5 LETTRES-LLCER'!X101)</f>
        <v>CT</v>
      </c>
      <c r="Y95" s="97" t="str">
        <f>IF('Portail 5 LETTRES-LLCER'!Y101="","",'Portail 5 LETTRES-LLCER'!Y101)</f>
        <v>oral</v>
      </c>
      <c r="Z95" s="97" t="str">
        <f>IF('Portail 5 LETTRES-LLCER'!Z101="","",'Portail 5 LETTRES-LLCER'!Z101)</f>
        <v/>
      </c>
      <c r="AA95" s="710" t="str">
        <f>IF('Portail 5 LETTRES-LLCER'!AA101="","",'Portail 5 LETTRES-LLCER'!AA101)</f>
        <v>Jeudi 25 juin, DM déposé sur Célène le jour-même et à rendre pour le 1 juillet sur Célène</v>
      </c>
      <c r="AB95" s="710" t="str">
        <f>IF('Portail 5 LETTRES-LLCER'!AB101="","",'Portail 5 LETTRES-LLCER'!AB101)</f>
        <v>Jeudi 25 juin, DM déposé sur Célène le jour-même et à rendre pour le 1 juillet sur Célène</v>
      </c>
      <c r="AC95" s="705" t="str">
        <f>IF('Portail 5 LETTRES-LLCER'!AC101="","",'Portail 5 LETTRES-LLCER'!AC101)</f>
        <v/>
      </c>
      <c r="AD95" s="280">
        <f>IF('Portail 5 LETTRES-LLCER'!AD101="","",'Portail 5 LETTRES-LLCER'!AD101)</f>
        <v>1</v>
      </c>
      <c r="AE95" s="96" t="str">
        <f>IF('Portail 5 LETTRES-LLCER'!AE101="","",'Portail 5 LETTRES-LLCER'!AE101)</f>
        <v>CT</v>
      </c>
      <c r="AF95" s="96" t="str">
        <f>IF('Portail 5 LETTRES-LLCER'!AF101="","",'Portail 5 LETTRES-LLCER'!AF101)</f>
        <v>oral</v>
      </c>
      <c r="AG95" s="96" t="str">
        <f>IF('Portail 5 LETTRES-LLCER'!AG101="","",'Portail 5 LETTRES-LLCER'!AG101)</f>
        <v/>
      </c>
      <c r="AH95" s="170">
        <f>IF('Portail 5 LETTRES-LLCER'!AH101="","",'Portail 5 LETTRES-LLCER'!AH101)</f>
        <v>1</v>
      </c>
      <c r="AI95" s="97" t="str">
        <f>IF('Portail 5 LETTRES-LLCER'!AI101="","",'Portail 5 LETTRES-LLCER'!AI101)</f>
        <v>CT</v>
      </c>
      <c r="AJ95" s="97" t="str">
        <f>IF('Portail 5 LETTRES-LLCER'!AJ101="","",'Portail 5 LETTRES-LLCER'!AJ101)</f>
        <v>oral</v>
      </c>
      <c r="AK95" s="97" t="str">
        <f>IF('Portail 5 LETTRES-LLCER'!AK101="","",'Portail 5 LETTRES-LLCER'!AK101)</f>
        <v/>
      </c>
      <c r="AL95" s="28" t="str">
        <f>IF('Portail 5 LETTRES-LLCER'!AL101="","",'Portail 5 LETTRES-LLCER'!AL101)</f>
        <v/>
      </c>
    </row>
    <row r="96" spans="1:38" ht="55.5" customHeight="1">
      <c r="A96" s="20" t="str">
        <f>IF('Portail 5 LETTRES-LLCER'!A102="","",'Portail 5 LETTRES-LLCER'!A102)</f>
        <v/>
      </c>
      <c r="B96" s="21" t="str">
        <f>IF('Portail 5 LETTRES-LLCER'!B102="","",'Portail 5 LETTRES-LLCER'!B102)</f>
        <v>LLA2C3B</v>
      </c>
      <c r="C96" s="22" t="str">
        <f>IF('Portail 5 LETTRES-LLCER'!C102="","",'Portail 5 LETTRES-LLCER'!C102)</f>
        <v>Civilisation latino-américaine S2</v>
      </c>
      <c r="D96" s="63" t="str">
        <f>IF('Portail 5 LETTRES-LLCER'!D102="","",'Portail 5 LETTRES-LLCER'!D102)</f>
        <v>LOL2BC1
LOL2CC1
LOL2JC1</v>
      </c>
      <c r="E96" s="63" t="str">
        <f>IF('Portail 5 LETTRES-LLCER'!E102="","",'Portail 5 LETTRES-LLCER'!E102)</f>
        <v>TRONC COMMUN</v>
      </c>
      <c r="F96" s="168" t="str">
        <f>IF('Portail 5 LETTRES-LLCER'!F102="","",'Portail 5 LETTRES-LLCER'!F102)</f>
        <v>Portails 1 (SDL-LLCER), 4 (LANGUES) et 5 (LETTRES-LLCER)</v>
      </c>
      <c r="G96" s="63" t="str">
        <f>IF('Portail 5 LETTRES-LLCER'!G102="","",'Portail 5 LETTRES-LLCER'!G102)</f>
        <v>LLCER</v>
      </c>
      <c r="H96" s="66"/>
      <c r="I96" s="67">
        <f>IF('Portail 5 LETTRES-LLCER'!I102="","",'Portail 5 LETTRES-LLCER'!I102)</f>
        <v>3</v>
      </c>
      <c r="J96" s="67">
        <f>IF('Portail 5 LETTRES-LLCER'!J102="","",'Portail 5 LETTRES-LLCER'!J102)</f>
        <v>3</v>
      </c>
      <c r="K96" s="28" t="str">
        <f>IF('Portail 5 LETTRES-LLCER'!K102="","",'Portail 5 LETTRES-LLCER'!K102)</f>
        <v>EYMAR Marcos</v>
      </c>
      <c r="L96" s="29">
        <f>IF('Portail 5 LETTRES-LLCER'!L102="","",'Portail 5 LETTRES-LLCER'!L102)</f>
        <v>14</v>
      </c>
      <c r="M96" s="28" t="str">
        <f>IF('Portail 4 LLCER-LEA'!M111="","",'Portail 4 LLCER-LEA'!M111)</f>
        <v/>
      </c>
      <c r="N96" s="28" t="str">
        <f>IF('Portail 5 LETTRES-LLCER'!N102="","",'Portail 5 LETTRES-LLCER'!N102)</f>
        <v/>
      </c>
      <c r="O96" s="30">
        <f>IF('Portail 5 LETTRES-LLCER'!O102="","",'Portail 5 LETTRES-LLCER'!O102)</f>
        <v>18</v>
      </c>
      <c r="P96" s="419" t="str">
        <f>IF('Portail 5 LETTRES-LLCER'!P102="","",'Portail 5 LETTRES-LLCER'!P102)</f>
        <v/>
      </c>
      <c r="Q96" s="454" t="str">
        <f>IF('Portail 5 LETTRES-LLCER'!Q102="","",'Portail 5 LETTRES-LLCER'!Q102)</f>
        <v>100% CC / écrit à distance / 3h00</v>
      </c>
      <c r="R96" s="455" t="str">
        <f>IF('Portail 5 LETTRES-LLCER'!R102="","",'Portail 5 LETTRES-LLCER'!R102)</f>
        <v>100% CT / écrit à distance / 3h00</v>
      </c>
      <c r="S96" s="149">
        <f>IF('Portail 5 LETTRES-LLCER'!S102="","",'Portail 5 LETTRES-LLCER'!S102)</f>
        <v>1</v>
      </c>
      <c r="T96" s="96" t="str">
        <f>IF('Portail 5 LETTRES-LLCER'!T102="","",'Portail 5 LETTRES-LLCER'!T102)</f>
        <v>CC</v>
      </c>
      <c r="U96" s="96" t="str">
        <f>IF('Portail 5 LETTRES-LLCER'!U102="","",'Portail 5 LETTRES-LLCER'!U102)</f>
        <v>écrit et oral</v>
      </c>
      <c r="V96" s="96" t="str">
        <f>IF('Portail 5 LETTRES-LLCER'!V102="","",'Portail 5 LETTRES-LLCER'!V102)</f>
        <v/>
      </c>
      <c r="W96" s="169">
        <f>IF('Portail 5 LETTRES-LLCER'!W102="","",'Portail 5 LETTRES-LLCER'!W102)</f>
        <v>1</v>
      </c>
      <c r="X96" s="97" t="str">
        <f>IF('Portail 5 LETTRES-LLCER'!X102="","",'Portail 5 LETTRES-LLCER'!X102)</f>
        <v>CT</v>
      </c>
      <c r="Y96" s="97" t="str">
        <f>IF('Portail 5 LETTRES-LLCER'!Y102="","",'Portail 5 LETTRES-LLCER'!Y102)</f>
        <v>oral</v>
      </c>
      <c r="Z96" s="97" t="str">
        <f>IF('Portail 5 LETTRES-LLCER'!Z102="","",'Portail 5 LETTRES-LLCER'!Z102)</f>
        <v>20 min.</v>
      </c>
      <c r="AA96" s="710" t="str">
        <f>IF('Portail 5 LETTRES-LLCER'!AA102="","",'Portail 5 LETTRES-LLCER'!AA102)</f>
        <v>100% CT / écrit à distance / 3h00</v>
      </c>
      <c r="AB96" s="710" t="str">
        <f>IF('Portail 5 LETTRES-LLCER'!AB102="","",'Portail 5 LETTRES-LLCER'!AB102)</f>
        <v>100% CT / écrit à distance / 3h00</v>
      </c>
      <c r="AC96" s="705" t="str">
        <f>IF('Portail 5 LETTRES-LLCER'!AC102="","",'Portail 5 LETTRES-LLCER'!AC102)</f>
        <v/>
      </c>
      <c r="AD96" s="280">
        <f>IF('Portail 5 LETTRES-LLCER'!AD102="","",'Portail 5 LETTRES-LLCER'!AD102)</f>
        <v>1</v>
      </c>
      <c r="AE96" s="96" t="str">
        <f>IF('Portail 5 LETTRES-LLCER'!AE102="","",'Portail 5 LETTRES-LLCER'!AE102)</f>
        <v>CT</v>
      </c>
      <c r="AF96" s="96" t="str">
        <f>IF('Portail 5 LETTRES-LLCER'!AF102="","",'Portail 5 LETTRES-LLCER'!AF102)</f>
        <v>oral</v>
      </c>
      <c r="AG96" s="96" t="str">
        <f>IF('Portail 5 LETTRES-LLCER'!AG102="","",'Portail 5 LETTRES-LLCER'!AG102)</f>
        <v>20 min.</v>
      </c>
      <c r="AH96" s="170">
        <f>IF('Portail 5 LETTRES-LLCER'!AH102="","",'Portail 5 LETTRES-LLCER'!AH102)</f>
        <v>1</v>
      </c>
      <c r="AI96" s="97" t="str">
        <f>IF('Portail 5 LETTRES-LLCER'!AI102="","",'Portail 5 LETTRES-LLCER'!AI102)</f>
        <v>CT</v>
      </c>
      <c r="AJ96" s="97" t="str">
        <f>IF('Portail 5 LETTRES-LLCER'!AJ102="","",'Portail 5 LETTRES-LLCER'!AJ102)</f>
        <v>oral</v>
      </c>
      <c r="AK96" s="97" t="str">
        <f>IF('Portail 5 LETTRES-LLCER'!AK102="","",'Portail 5 LETTRES-LLCER'!AK102)</f>
        <v>20 min.</v>
      </c>
      <c r="AL96" s="28" t="str">
        <f>IF('Portail 5 LETTRES-LLCER'!AL102="","",'Portail 5 LETTRES-LLCER'!AL102)</f>
        <v/>
      </c>
    </row>
    <row r="97" spans="1:1030" s="93" customFormat="1" ht="30.75" customHeight="1">
      <c r="A97" s="83" t="str">
        <f>IF('Portail 5 LETTRES-LLCER'!A103="","",'Portail 5 LETTRES-LLCER'!A103)</f>
        <v>LOLA2C05</v>
      </c>
      <c r="B97" s="83" t="str">
        <f>IF('Portail 5 LETTRES-LLCER'!B103="","",'Portail 5 LETTRES-LLCER'!B103)</f>
        <v>LLA2C21</v>
      </c>
      <c r="C97" s="84" t="str">
        <f>IF('Portail 5 LETTRES-LLCER'!C103="","",'Portail 5 LETTRES-LLCER'!C103)</f>
        <v>Culture hispanique S2</v>
      </c>
      <c r="D97" s="85" t="str">
        <f>IF('Portail 5 LETTRES-LLCER'!D103="","",'Portail 5 LETTRES-LLCER'!D103)</f>
        <v/>
      </c>
      <c r="E97" s="85" t="str">
        <f>IF('Portail 5 LETTRES-LLCER'!E103="","",'Portail 5 LETTRES-LLCER'!E103)</f>
        <v>BLOC/CHAPEAU</v>
      </c>
      <c r="F97" s="85" t="str">
        <f>IF('Portail 5 LETTRES-LLCER'!F103="","",'Portail 5 LETTRES-LLCER'!F103)</f>
        <v/>
      </c>
      <c r="G97" s="85" t="str">
        <f>IF('Portail 5 LETTRES-LLCER'!G103="","",'Portail 5 LETTRES-LLCER'!G103)</f>
        <v/>
      </c>
      <c r="H97" s="86"/>
      <c r="I97" s="87">
        <f>+I98+I99+I100</f>
        <v>8</v>
      </c>
      <c r="J97" s="87">
        <f>+J98+J99+J100</f>
        <v>8</v>
      </c>
      <c r="K97" s="87" t="str">
        <f>IF('Portail 5 LETTRES-LLCER'!K103="","",'Portail 5 LETTRES-LLCER'!K103)</f>
        <v/>
      </c>
      <c r="L97" s="86" t="str">
        <f>IF('Portail 5 LETTRES-LLCER'!L103="","",'Portail 5 LETTRES-LLCER'!L103)</f>
        <v/>
      </c>
      <c r="M97" s="87" t="str">
        <f>IF('Portail 4 LLCER-LEA'!M112="","",'Portail 4 LLCER-LEA'!M112)</f>
        <v/>
      </c>
      <c r="N97" s="86" t="str">
        <f>IF('Portail 5 LETTRES-LLCER'!N103="","",'Portail 5 LETTRES-LLCER'!N103)</f>
        <v/>
      </c>
      <c r="O97" s="88" t="str">
        <f>IF('Portail 5 LETTRES-LLCER'!O103="","",'Portail 5 LETTRES-LLCER'!O103)</f>
        <v/>
      </c>
      <c r="P97" s="373" t="str">
        <f>IF('Portail 5 LETTRES-LLCER'!P103="","",'Portail 5 LETTRES-LLCER'!P103)</f>
        <v/>
      </c>
      <c r="Q97" s="437"/>
      <c r="R97" s="438"/>
      <c r="S97" s="378" t="str">
        <f>IF('Portail 5 LETTRES-LLCER'!S103="","",'Portail 5 LETTRES-LLCER'!S103)</f>
        <v/>
      </c>
      <c r="T97" s="88" t="str">
        <f>IF('Portail 5 LETTRES-LLCER'!T103="","",'Portail 5 LETTRES-LLCER'!T103)</f>
        <v/>
      </c>
      <c r="U97" s="88" t="str">
        <f>IF('Portail 5 LETTRES-LLCER'!U103="","",'Portail 5 LETTRES-LLCER'!U103)</f>
        <v/>
      </c>
      <c r="V97" s="88" t="str">
        <f>IF('Portail 5 LETTRES-LLCER'!V103="","",'Portail 5 LETTRES-LLCER'!V103)</f>
        <v/>
      </c>
      <c r="W97" s="89" t="str">
        <f>IF('Portail 5 LETTRES-LLCER'!W103="","",'Portail 5 LETTRES-LLCER'!W103)</f>
        <v/>
      </c>
      <c r="X97" s="90" t="str">
        <f>IF('Portail 5 LETTRES-LLCER'!X103="","",'Portail 5 LETTRES-LLCER'!X103)</f>
        <v/>
      </c>
      <c r="Y97" s="90" t="str">
        <f>IF('Portail 5 LETTRES-LLCER'!Y103="","",'Portail 5 LETTRES-LLCER'!Y103)</f>
        <v/>
      </c>
      <c r="Z97" s="90" t="str">
        <f>IF('Portail 5 LETTRES-LLCER'!Z103="","",'Portail 5 LETTRES-LLCER'!Z103)</f>
        <v/>
      </c>
      <c r="AA97" s="91" t="str">
        <f>IF('Portail 5 LETTRES-LLCER'!AA103="","",'Portail 5 LETTRES-LLCER'!AA103)</f>
        <v/>
      </c>
      <c r="AB97" s="91" t="str">
        <f>IF('Portail 5 LETTRES-LLCER'!AB103="","",'Portail 5 LETTRES-LLCER'!AB103)</f>
        <v/>
      </c>
      <c r="AC97" s="630"/>
      <c r="AD97" s="89" t="str">
        <f>IF('Portail 5 LETTRES-LLCER'!AD103="","",'Portail 5 LETTRES-LLCER'!AD103)</f>
        <v/>
      </c>
      <c r="AE97" s="90" t="str">
        <f>IF('Portail 5 LETTRES-LLCER'!AE103="","",'Portail 5 LETTRES-LLCER'!AE103)</f>
        <v/>
      </c>
      <c r="AF97" s="90" t="str">
        <f>IF('Portail 5 LETTRES-LLCER'!AF103="","",'Portail 5 LETTRES-LLCER'!AF103)</f>
        <v/>
      </c>
      <c r="AG97" s="90" t="str">
        <f>IF('Portail 5 LETTRES-LLCER'!AG103="","",'Portail 5 LETTRES-LLCER'!AG103)</f>
        <v/>
      </c>
      <c r="AH97" s="91" t="str">
        <f>IF('Portail 5 LETTRES-LLCER'!AH103="","",'Portail 5 LETTRES-LLCER'!AH103)</f>
        <v/>
      </c>
      <c r="AI97" s="90" t="str">
        <f>IF('Portail 5 LETTRES-LLCER'!AI103="","",'Portail 5 LETTRES-LLCER'!AI103)</f>
        <v/>
      </c>
      <c r="AJ97" s="90" t="str">
        <f>IF('Portail 5 LETTRES-LLCER'!AJ103="","",'Portail 5 LETTRES-LLCER'!AJ103)</f>
        <v/>
      </c>
      <c r="AK97" s="90" t="str">
        <f>IF('Portail 5 LETTRES-LLCER'!AK103="","",'Portail 5 LETTRES-LLCER'!AK103)</f>
        <v/>
      </c>
      <c r="AL97" s="92" t="str">
        <f>IF('Portail 5 LETTRES-LLCER'!AL103="","",'Portail 5 LETTRES-LLCER'!AL103)</f>
        <v/>
      </c>
    </row>
    <row r="98" spans="1:1030" ht="54" customHeight="1">
      <c r="A98" s="20" t="str">
        <f>IF('Portail 5 LETTRES-LLCER'!A104="","",'Portail 5 LETTRES-LLCER'!A104)</f>
        <v/>
      </c>
      <c r="B98" s="21" t="str">
        <f>IF('Portail 5 LETTRES-LLCER'!B104="","",'Portail 5 LETTRES-LLCER'!B104)</f>
        <v>LLA2C2A</v>
      </c>
      <c r="C98" s="22" t="str">
        <f>IF('Portail 5 LETTRES-LLCER'!C104="","",'Portail 5 LETTRES-LLCER'!C104)</f>
        <v>Littérature espagnole S2</v>
      </c>
      <c r="D98" s="63" t="str">
        <f>IF('Portail 5 LETTRES-LLCER'!D104="","",'Portail 5 LETTRES-LLCER'!D104)</f>
        <v>LOL2BC2
LOL2CC2
LOL2JC2</v>
      </c>
      <c r="E98" s="63" t="str">
        <f>IF('Portail 5 LETTRES-LLCER'!E104="","",'Portail 5 LETTRES-LLCER'!E104)</f>
        <v>TRONC COMMUN</v>
      </c>
      <c r="F98" s="168" t="str">
        <f>IF('Portail 5 LETTRES-LLCER'!F104="","",'Portail 5 LETTRES-LLCER'!F104)</f>
        <v>Portails 1 (SDL-LLCER), 4 (LANGUES) et 5 (LETTRES-LLCER)</v>
      </c>
      <c r="G98" s="63" t="str">
        <f>IF('Portail 5 LETTRES-LLCER'!G104="","",'Portail 5 LETTRES-LLCER'!G104)</f>
        <v>LLCER</v>
      </c>
      <c r="H98" s="66"/>
      <c r="I98" s="67">
        <f>IF('Portail 5 LETTRES-LLCER'!I104="","",'Portail 5 LETTRES-LLCER'!I104)</f>
        <v>3</v>
      </c>
      <c r="J98" s="67">
        <f>IF('Portail 5 LETTRES-LLCER'!J104="","",'Portail 5 LETTRES-LLCER'!J104)</f>
        <v>3</v>
      </c>
      <c r="K98" s="28" t="str">
        <f>IF('Portail 5 LETTRES-LLCER'!K104="","",'Portail 5 LETTRES-LLCER'!K104)</f>
        <v>FASQUEL Samuel</v>
      </c>
      <c r="L98" s="29">
        <f>IF('Portail 5 LETTRES-LLCER'!L104="","",'Portail 5 LETTRES-LLCER'!L104)</f>
        <v>14</v>
      </c>
      <c r="M98" s="28" t="str">
        <f>IF('Portail 4 LLCER-LEA'!M113="","",'Portail 4 LLCER-LEA'!M113)</f>
        <v/>
      </c>
      <c r="N98" s="28" t="str">
        <f>IF('Portail 5 LETTRES-LLCER'!N104="","",'Portail 5 LETTRES-LLCER'!N104)</f>
        <v/>
      </c>
      <c r="O98" s="30">
        <f>IF('Portail 5 LETTRES-LLCER'!O104="","",'Portail 5 LETTRES-LLCER'!O104)</f>
        <v>18</v>
      </c>
      <c r="P98" s="419" t="str">
        <f>IF('Portail 5 LETTRES-LLCER'!P104="","",'Portail 5 LETTRES-LLCER'!P104)</f>
        <v/>
      </c>
      <c r="Q98" s="454" t="str">
        <f>IF('Portail 5 LETTRES-LLCER'!Q104="","",'Portail 5 LETTRES-LLCER'!Q104)</f>
        <v>100% CC DEVOIR MAISON</v>
      </c>
      <c r="R98" s="455" t="str">
        <f>IF('Portail 5 LETTRES-LLCER'!R104="","",'Portail 5 LETTRES-LLCER'!R104)</f>
        <v>100% CT DEVOIR MAISON</v>
      </c>
      <c r="S98" s="149">
        <f>IF('Portail 5 LETTRES-LLCER'!S104="","",'Portail 5 LETTRES-LLCER'!S104)</f>
        <v>1</v>
      </c>
      <c r="T98" s="96" t="str">
        <f>IF('Portail 5 LETTRES-LLCER'!T104="","",'Portail 5 LETTRES-LLCER'!T104)</f>
        <v>CC</v>
      </c>
      <c r="U98" s="96" t="str">
        <f>IF('Portail 5 LETTRES-LLCER'!U104="","",'Portail 5 LETTRES-LLCER'!U104)</f>
        <v>écrit</v>
      </c>
      <c r="V98" s="96" t="str">
        <f>IF('Portail 5 LETTRES-LLCER'!V104="","",'Portail 5 LETTRES-LLCER'!V104)</f>
        <v/>
      </c>
      <c r="W98" s="169">
        <f>IF('Portail 5 LETTRES-LLCER'!W104="","",'Portail 5 LETTRES-LLCER'!W104)</f>
        <v>1</v>
      </c>
      <c r="X98" s="97" t="str">
        <f>IF('Portail 5 LETTRES-LLCER'!X104="","",'Portail 5 LETTRES-LLCER'!X104)</f>
        <v>CT</v>
      </c>
      <c r="Y98" s="97" t="str">
        <f>IF('Portail 5 LETTRES-LLCER'!Y104="","",'Portail 5 LETTRES-LLCER'!Y104)</f>
        <v>écrit</v>
      </c>
      <c r="Z98" s="97" t="str">
        <f>IF('Portail 5 LETTRES-LLCER'!Z104="","",'Portail 5 LETTRES-LLCER'!Z104)</f>
        <v>2h00</v>
      </c>
      <c r="AA98" s="710" t="str">
        <f>IF('Portail 5 LETTRES-LLCER'!AA104="","",'Portail 5 LETTRES-LLCER'!AA104)</f>
        <v>100% CT DEVOIR MAISON</v>
      </c>
      <c r="AB98" s="710" t="str">
        <f>IF('Portail 5 LETTRES-LLCER'!AB104="","",'Portail 5 LETTRES-LLCER'!AB104)</f>
        <v>100% CT DEVOIR MAISON</v>
      </c>
      <c r="AC98" s="705" t="str">
        <f>IF('Portail 5 LETTRES-LLCER'!AC104="","",'Portail 5 LETTRES-LLCER'!AC104)</f>
        <v/>
      </c>
      <c r="AD98" s="32">
        <f>IF('Portail 5 LETTRES-LLCER'!AD104="","",'Portail 5 LETTRES-LLCER'!AD104)</f>
        <v>1</v>
      </c>
      <c r="AE98" s="96" t="str">
        <f>IF('Portail 5 LETTRES-LLCER'!AE104="","",'Portail 5 LETTRES-LLCER'!AE104)</f>
        <v>CT</v>
      </c>
      <c r="AF98" s="96" t="str">
        <f>IF('Portail 5 LETTRES-LLCER'!AF104="","",'Portail 5 LETTRES-LLCER'!AF104)</f>
        <v>écrit</v>
      </c>
      <c r="AG98" s="96" t="str">
        <f>IF('Portail 5 LETTRES-LLCER'!AG104="","",'Portail 5 LETTRES-LLCER'!AG104)</f>
        <v>2h00</v>
      </c>
      <c r="AH98" s="170">
        <f>IF('Portail 5 LETTRES-LLCER'!AH104="","",'Portail 5 LETTRES-LLCER'!AH104)</f>
        <v>1</v>
      </c>
      <c r="AI98" s="97" t="str">
        <f>IF('Portail 5 LETTRES-LLCER'!AI104="","",'Portail 5 LETTRES-LLCER'!AI104)</f>
        <v>CT</v>
      </c>
      <c r="AJ98" s="97" t="str">
        <f>IF('Portail 5 LETTRES-LLCER'!AJ104="","",'Portail 5 LETTRES-LLCER'!AJ104)</f>
        <v>écrit</v>
      </c>
      <c r="AK98" s="97" t="str">
        <f>IF('Portail 5 LETTRES-LLCER'!AK104="","",'Portail 5 LETTRES-LLCER'!AK104)</f>
        <v>2h00</v>
      </c>
      <c r="AL98" s="28" t="str">
        <f>IF('Portail 5 LETTRES-LLCER'!AL104="","",'Portail 5 LETTRES-LLCER'!AL104)</f>
        <v/>
      </c>
    </row>
    <row r="99" spans="1:1030" ht="54" customHeight="1">
      <c r="A99" s="20" t="str">
        <f>IF('Portail 5 LETTRES-LLCER'!A105="","",'Portail 5 LETTRES-LLCER'!A105)</f>
        <v/>
      </c>
      <c r="B99" s="21" t="str">
        <f>IF('Portail 5 LETTRES-LLCER'!B105="","",'Portail 5 LETTRES-LLCER'!B105)</f>
        <v>LLA2C2B</v>
      </c>
      <c r="C99" s="22" t="str">
        <f>IF('Portail 5 LETTRES-LLCER'!C105="","",'Portail 5 LETTRES-LLCER'!C105)</f>
        <v>Littérature hispano-américaine S2</v>
      </c>
      <c r="D99" s="63" t="str">
        <f>IF('Portail 5 LETTRES-LLCER'!D105="","",'Portail 5 LETTRES-LLCER'!D105)</f>
        <v/>
      </c>
      <c r="E99" s="63" t="str">
        <f>IF('Portail 5 LETTRES-LLCER'!E105="","",'Portail 5 LETTRES-LLCER'!E105)</f>
        <v>TRONC COMMUN</v>
      </c>
      <c r="F99" s="168" t="str">
        <f>IF('Portail 5 LETTRES-LLCER'!F105="","",'Portail 5 LETTRES-LLCER'!F105)</f>
        <v>Portails 1 (SDL-LLCER), 4 (LANGUES) et 5 (LETTRES-LLCER)</v>
      </c>
      <c r="G99" s="63" t="str">
        <f>IF('Portail 5 LETTRES-LLCER'!G105="","",'Portail 5 LETTRES-LLCER'!G105)</f>
        <v>LLCER</v>
      </c>
      <c r="H99" s="66"/>
      <c r="I99" s="67">
        <f>IF('Portail 5 LETTRES-LLCER'!I105="","",'Portail 5 LETTRES-LLCER'!I105)</f>
        <v>3</v>
      </c>
      <c r="J99" s="67">
        <f>IF('Portail 5 LETTRES-LLCER'!J105="","",'Portail 5 LETTRES-LLCER'!J105)</f>
        <v>3</v>
      </c>
      <c r="K99" s="28" t="str">
        <f>IF('Portail 5 LETTRES-LLCER'!K105="","",'Portail 5 LETTRES-LLCER'!K105)</f>
        <v>NATANSON Brigitte</v>
      </c>
      <c r="L99" s="29">
        <f>IF('Portail 5 LETTRES-LLCER'!L105="","",'Portail 5 LETTRES-LLCER'!L105)</f>
        <v>14</v>
      </c>
      <c r="M99" s="28" t="str">
        <f>IF('Portail 4 LLCER-LEA'!M114="","",'Portail 4 LLCER-LEA'!M114)</f>
        <v/>
      </c>
      <c r="N99" s="28" t="str">
        <f>IF('Portail 5 LETTRES-LLCER'!N105="","",'Portail 5 LETTRES-LLCER'!N105)</f>
        <v/>
      </c>
      <c r="O99" s="30">
        <f>IF('Portail 5 LETTRES-LLCER'!O105="","",'Portail 5 LETTRES-LLCER'!O105)</f>
        <v>18</v>
      </c>
      <c r="P99" s="419" t="str">
        <f>IF('Portail 5 LETTRES-LLCER'!P105="","",'Portail 5 LETTRES-LLCER'!P105)</f>
        <v/>
      </c>
      <c r="Q99" s="454" t="str">
        <f>IF('Portail 5 LETTRES-LLCER'!Q105="","",'Portail 5 LETTRES-LLCER'!Q105)</f>
        <v>50% CC Devoir maison
50% CT / écrit à distance / 1h30</v>
      </c>
      <c r="R99" s="455" t="str">
        <f>IF('Portail 5 LETTRES-LLCER'!R105="","",'Portail 5 LETTRES-LLCER'!R105)</f>
        <v>100% CT / écrit à distance / 1h30</v>
      </c>
      <c r="S99" s="149" t="str">
        <f>IF('Portail 5 LETTRES-LLCER'!S105="","",'Portail 5 LETTRES-LLCER'!S105)</f>
        <v>50% CC
50% CT</v>
      </c>
      <c r="T99" s="96" t="str">
        <f>IF('Portail 5 LETTRES-LLCER'!T105="","",'Portail 5 LETTRES-LLCER'!T105)</f>
        <v>mixte</v>
      </c>
      <c r="U99" s="96" t="str">
        <f>IF('Portail 5 LETTRES-LLCER'!U105="","",'Portail 5 LETTRES-LLCER'!U105)</f>
        <v>écrit et oral</v>
      </c>
      <c r="V99" s="96" t="str">
        <f>IF('Portail 5 LETTRES-LLCER'!V105="","",'Portail 5 LETTRES-LLCER'!V105)</f>
        <v>3h00</v>
      </c>
      <c r="W99" s="169">
        <f>IF('Portail 5 LETTRES-LLCER'!W105="","",'Portail 5 LETTRES-LLCER'!W105)</f>
        <v>1</v>
      </c>
      <c r="X99" s="97" t="str">
        <f>IF('Portail 5 LETTRES-LLCER'!X105="","",'Portail 5 LETTRES-LLCER'!X105)</f>
        <v>CT</v>
      </c>
      <c r="Y99" s="97" t="str">
        <f>IF('Portail 5 LETTRES-LLCER'!Y105="","",'Portail 5 LETTRES-LLCER'!Y105)</f>
        <v>écrit</v>
      </c>
      <c r="Z99" s="97" t="str">
        <f>IF('Portail 5 LETTRES-LLCER'!Z105="","",'Portail 5 LETTRES-LLCER'!Z105)</f>
        <v>3h00</v>
      </c>
      <c r="AA99" s="710" t="str">
        <f>IF('Portail 5 LETTRES-LLCER'!AA105="","",'Portail 5 LETTRES-LLCER'!AA105)</f>
        <v>100% CT / écrit à distance / 1h30</v>
      </c>
      <c r="AB99" s="710" t="str">
        <f>IF('Portail 5 LETTRES-LLCER'!AB105="","",'Portail 5 LETTRES-LLCER'!AB105)</f>
        <v>100% CT / écrit à distance / 1h30</v>
      </c>
      <c r="AC99" s="705" t="str">
        <f>IF('Portail 5 LETTRES-LLCER'!AC105="","",'Portail 5 LETTRES-LLCER'!AC105)</f>
        <v/>
      </c>
      <c r="AD99" s="32">
        <f>IF('Portail 5 LETTRES-LLCER'!AD105="","",'Portail 5 LETTRES-LLCER'!AD105)</f>
        <v>1</v>
      </c>
      <c r="AE99" s="96" t="str">
        <f>IF('Portail 5 LETTRES-LLCER'!AE105="","",'Portail 5 LETTRES-LLCER'!AE105)</f>
        <v>CT</v>
      </c>
      <c r="AF99" s="96" t="str">
        <f>IF('Portail 5 LETTRES-LLCER'!AF105="","",'Portail 5 LETTRES-LLCER'!AF105)</f>
        <v>écrit</v>
      </c>
      <c r="AG99" s="96" t="str">
        <f>IF('Portail 5 LETTRES-LLCER'!AG105="","",'Portail 5 LETTRES-LLCER'!AG105)</f>
        <v>3h00</v>
      </c>
      <c r="AH99" s="170">
        <f>IF('Portail 5 LETTRES-LLCER'!AH105="","",'Portail 5 LETTRES-LLCER'!AH105)</f>
        <v>1</v>
      </c>
      <c r="AI99" s="97" t="str">
        <f>IF('Portail 5 LETTRES-LLCER'!AI105="","",'Portail 5 LETTRES-LLCER'!AI105)</f>
        <v>CT</v>
      </c>
      <c r="AJ99" s="97" t="str">
        <f>IF('Portail 5 LETTRES-LLCER'!AJ105="","",'Portail 5 LETTRES-LLCER'!AJ105)</f>
        <v>écrit</v>
      </c>
      <c r="AK99" s="97" t="str">
        <f>IF('Portail 5 LETTRES-LLCER'!AK105="","",'Portail 5 LETTRES-LLCER'!AK105)</f>
        <v>3h00</v>
      </c>
      <c r="AL99" s="28" t="str">
        <f>IF('Portail 5 LETTRES-LLCER'!AL105="","",'Portail 5 LETTRES-LLCER'!AL105)</f>
        <v/>
      </c>
    </row>
    <row r="100" spans="1:1030" ht="54" customHeight="1">
      <c r="A100" s="20" t="str">
        <f>IF('Portail 5 LETTRES-LLCER'!A106="","",'Portail 5 LETTRES-LLCER'!A106)</f>
        <v>ECTS MULTI</v>
      </c>
      <c r="B100" s="46" t="str">
        <f>IF('Portail 5 LETTRES-LLCER'!B106="","",'Portail 5 LETTRES-LLCER'!B106)</f>
        <v>LLA2C41</v>
      </c>
      <c r="C100" s="22" t="str">
        <f>IF('Portail 5 LETTRES-LLCER'!C106="","",'Portail 5 LETTRES-LLCER'!C106)</f>
        <v>Initiation à l'étude de l'image Espagnol S2</v>
      </c>
      <c r="D100" s="63" t="str">
        <f>IF('Portail 5 LETTRES-LLCER'!D106="","",'Portail 5 LETTRES-LLCER'!D106)</f>
        <v/>
      </c>
      <c r="E100" s="63" t="str">
        <f>IF('Portail 5 LETTRES-LLCER'!E106="","",'Portail 5 LETTRES-LLCER'!E106)</f>
        <v>TRONC COMMUN</v>
      </c>
      <c r="F100" s="168" t="str">
        <f>IF('Portail 5 LETTRES-LLCER'!F106="","",'Portail 5 LETTRES-LLCER'!F106)</f>
        <v>Portails 1 (SDL-LLCER), 4 (LANGUES) et 5 (LETTRES-LLCER)</v>
      </c>
      <c r="G100" s="63" t="str">
        <f>IF('Portail 5 LETTRES-LLCER'!G106="","",'Portail 5 LETTRES-LLCER'!G106)</f>
        <v>LLCER</v>
      </c>
      <c r="H100" s="66"/>
      <c r="I100" s="128">
        <f>IF('Portail 5 LETTRES-LLCER'!I106="","",'Portail 5 LETTRES-LLCER'!I106)</f>
        <v>2</v>
      </c>
      <c r="J100" s="128">
        <f>IF('Portail 5 LETTRES-LLCER'!J106="","",'Portail 5 LETTRES-LLCER'!J106)</f>
        <v>2</v>
      </c>
      <c r="K100" s="28" t="str">
        <f>IF('Portail 5 LETTRES-LLCER'!K106="","",'Portail 5 LETTRES-LLCER'!K106)</f>
        <v>EYMAR Marcos</v>
      </c>
      <c r="L100" s="29">
        <f>IF('Portail 5 LETTRES-LLCER'!L106="","",'Portail 5 LETTRES-LLCER'!L106)</f>
        <v>14</v>
      </c>
      <c r="M100" s="28" t="str">
        <f>IF('Portail 4 LLCER-LEA'!M115="","",'Portail 4 LLCER-LEA'!M115)</f>
        <v/>
      </c>
      <c r="N100" s="28" t="str">
        <f>IF('Portail 5 LETTRES-LLCER'!N106="","",'Portail 5 LETTRES-LLCER'!N106)</f>
        <v/>
      </c>
      <c r="O100" s="30">
        <f>IF('Portail 5 LETTRES-LLCER'!O106="","",'Portail 5 LETTRES-LLCER'!O106)</f>
        <v>18</v>
      </c>
      <c r="P100" s="419" t="str">
        <f>IF('Portail 5 LETTRES-LLCER'!P106="","",'Portail 5 LETTRES-LLCER'!P106)</f>
        <v/>
      </c>
      <c r="Q100" s="454" t="str">
        <f>IF('Portail 5 LETTRES-LLCER'!Q106="","",'Portail 5 LETTRES-LLCER'!Q106)</f>
        <v>100% CC DEVOIR MAISON + ORAL A DISTANCE</v>
      </c>
      <c r="R100" s="455" t="str">
        <f>IF('Portail 5 LETTRES-LLCER'!R106="","",'Portail 5 LETTRES-LLCER'!R106)</f>
        <v>100% CT ORAL A DISTANCE</v>
      </c>
      <c r="S100" s="149">
        <f>IF('Portail 5 LETTRES-LLCER'!S106="","",'Portail 5 LETTRES-LLCER'!S106)</f>
        <v>1</v>
      </c>
      <c r="T100" s="96" t="str">
        <f>IF('Portail 5 LETTRES-LLCER'!T106="","",'Portail 5 LETTRES-LLCER'!T106)</f>
        <v>CC</v>
      </c>
      <c r="U100" s="96" t="str">
        <f>IF('Portail 5 LETTRES-LLCER'!U106="","",'Portail 5 LETTRES-LLCER'!U106)</f>
        <v>écrit et oral</v>
      </c>
      <c r="V100" s="96" t="str">
        <f>IF('Portail 5 LETTRES-LLCER'!V106="","",'Portail 5 LETTRES-LLCER'!V106)</f>
        <v/>
      </c>
      <c r="W100" s="169">
        <f>IF('Portail 5 LETTRES-LLCER'!W106="","",'Portail 5 LETTRES-LLCER'!W106)</f>
        <v>1</v>
      </c>
      <c r="X100" s="97" t="str">
        <f>IF('Portail 5 LETTRES-LLCER'!X106="","",'Portail 5 LETTRES-LLCER'!X106)</f>
        <v>CT</v>
      </c>
      <c r="Y100" s="97" t="str">
        <f>IF('Portail 5 LETTRES-LLCER'!Y106="","",'Portail 5 LETTRES-LLCER'!Y106)</f>
        <v>oral</v>
      </c>
      <c r="Z100" s="97" t="str">
        <f>IF('Portail 5 LETTRES-LLCER'!Z106="","",'Portail 5 LETTRES-LLCER'!Z106)</f>
        <v>20 min.</v>
      </c>
      <c r="AA100" s="710" t="str">
        <f>IF('Portail 5 LETTRES-LLCER'!AA106="","",'Portail 5 LETTRES-LLCER'!AA106)</f>
        <v>100% CT ORAL A DISTANCE</v>
      </c>
      <c r="AB100" s="710" t="str">
        <f>IF('Portail 5 LETTRES-LLCER'!AB106="","",'Portail 5 LETTRES-LLCER'!AB106)</f>
        <v>100% CT ORAL A DISTANCE</v>
      </c>
      <c r="AC100" s="705" t="str">
        <f>IF('Portail 5 LETTRES-LLCER'!AC106="","",'Portail 5 LETTRES-LLCER'!AC106)</f>
        <v/>
      </c>
      <c r="AD100" s="32">
        <f>IF('Portail 5 LETTRES-LLCER'!AD106="","",'Portail 5 LETTRES-LLCER'!AD106)</f>
        <v>1</v>
      </c>
      <c r="AE100" s="96" t="str">
        <f>IF('Portail 5 LETTRES-LLCER'!AE106="","",'Portail 5 LETTRES-LLCER'!AE106)</f>
        <v>CT</v>
      </c>
      <c r="AF100" s="96" t="str">
        <f>IF('Portail 5 LETTRES-LLCER'!AF106="","",'Portail 5 LETTRES-LLCER'!AF106)</f>
        <v>oral</v>
      </c>
      <c r="AG100" s="96" t="str">
        <f>IF('Portail 5 LETTRES-LLCER'!AG106="","",'Portail 5 LETTRES-LLCER'!AG106)</f>
        <v>20 min.</v>
      </c>
      <c r="AH100" s="170">
        <f>IF('Portail 5 LETTRES-LLCER'!AH106="","",'Portail 5 LETTRES-LLCER'!AH106)</f>
        <v>1</v>
      </c>
      <c r="AI100" s="97" t="str">
        <f>IF('Portail 5 LETTRES-LLCER'!AI106="","",'Portail 5 LETTRES-LLCER'!AI106)</f>
        <v>CT</v>
      </c>
      <c r="AJ100" s="97" t="str">
        <f>IF('Portail 5 LETTRES-LLCER'!AJ106="","",'Portail 5 LETTRES-LLCER'!AJ106)</f>
        <v>oral</v>
      </c>
      <c r="AK100" s="97" t="str">
        <f>IF('Portail 5 LETTRES-LLCER'!AK106="","",'Portail 5 LETTRES-LLCER'!AK106)</f>
        <v>20 min.</v>
      </c>
      <c r="AL100" s="28" t="str">
        <f>IF('Portail 5 LETTRES-LLCER'!AL106="","",'Portail 5 LETTRES-LLCER'!AL106)</f>
        <v/>
      </c>
    </row>
    <row r="101" spans="1:1030" ht="12" customHeight="1">
      <c r="A101" s="20"/>
      <c r="B101" s="150"/>
      <c r="C101" s="95"/>
      <c r="D101" s="24"/>
      <c r="E101" s="24"/>
      <c r="F101" s="25"/>
      <c r="G101" s="151"/>
      <c r="H101" s="26"/>
      <c r="I101" s="28"/>
      <c r="J101" s="28"/>
      <c r="K101" s="28"/>
      <c r="L101" s="28"/>
      <c r="M101" s="28"/>
      <c r="N101" s="28"/>
      <c r="O101" s="30"/>
      <c r="P101" s="31"/>
      <c r="Q101" s="429"/>
      <c r="R101" s="430"/>
      <c r="S101" s="149"/>
      <c r="T101" s="33"/>
      <c r="U101" s="33"/>
      <c r="V101" s="33"/>
      <c r="W101" s="34"/>
      <c r="X101" s="35"/>
      <c r="Y101" s="35"/>
      <c r="Z101" s="35"/>
      <c r="AA101" s="36"/>
      <c r="AB101" s="36"/>
      <c r="AC101" s="36"/>
      <c r="AD101" s="36"/>
      <c r="AE101" s="33"/>
      <c r="AF101" s="33"/>
      <c r="AG101" s="33"/>
      <c r="AH101" s="37"/>
      <c r="AI101" s="35"/>
      <c r="AJ101" s="35"/>
      <c r="AK101" s="35"/>
      <c r="AL101" s="28"/>
    </row>
    <row r="102" spans="1:1030" s="117" customFormat="1" ht="44.25" customHeight="1">
      <c r="A102" s="112" t="s">
        <v>131</v>
      </c>
      <c r="B102" s="112" t="s">
        <v>132</v>
      </c>
      <c r="C102" s="152" t="s">
        <v>133</v>
      </c>
      <c r="D102" s="128"/>
      <c r="E102" s="128" t="s">
        <v>47</v>
      </c>
      <c r="F102" s="128" t="s">
        <v>134</v>
      </c>
      <c r="G102" s="128"/>
      <c r="H102" s="162" t="s">
        <v>48</v>
      </c>
      <c r="I102" s="163">
        <v>1</v>
      </c>
      <c r="J102" s="162">
        <v>1</v>
      </c>
      <c r="K102" s="163"/>
      <c r="L102" s="162"/>
      <c r="M102" s="163"/>
      <c r="N102" s="162"/>
      <c r="O102" s="164"/>
      <c r="P102" s="396"/>
      <c r="Q102" s="451"/>
      <c r="R102" s="452"/>
      <c r="S102" s="413"/>
      <c r="T102" s="164"/>
      <c r="U102" s="164"/>
      <c r="V102" s="164"/>
      <c r="W102" s="165"/>
      <c r="X102" s="46"/>
      <c r="Y102" s="46"/>
      <c r="Z102" s="46"/>
      <c r="AA102" s="51"/>
      <c r="AB102" s="51"/>
      <c r="AC102" s="51"/>
      <c r="AD102" s="51"/>
      <c r="AE102" s="46"/>
      <c r="AF102" s="46"/>
      <c r="AG102" s="46"/>
      <c r="AH102" s="51"/>
      <c r="AI102" s="46"/>
      <c r="AJ102" s="46"/>
      <c r="AK102" s="46"/>
      <c r="AL102" s="166"/>
    </row>
    <row r="103" spans="1:1030" s="335" customFormat="1" ht="90.75" customHeight="1">
      <c r="A103" s="321" t="str">
        <f>IF('Portail 3 SDL-LETTRES'!A26="","",'Portail 3 SDL-LETTRES'!A26)</f>
        <v/>
      </c>
      <c r="B103" s="319" t="str">
        <f>IF('Portail 3 SDL-LETTRES'!B26="","",'Portail 3 SDL-LETTRES'!B26)</f>
        <v>LLA2ALL</v>
      </c>
      <c r="C103" s="320" t="str">
        <f>IF('Portail 3 SDL-LETTRES'!C26="","",'Portail 3 SDL-LETTRES'!C26)</f>
        <v>Allemand S2</v>
      </c>
      <c r="D103" s="256" t="str">
        <f>IF('Portail 3 SDL-LETTRES'!D26="","",'Portail 3 SDL-LETTRES'!D26)</f>
        <v>LOL2B8A
LOL2C7A
LOL2D7A
LOL2DH2A
LOL2E4A
LOL2G8A
LOL2H4A</v>
      </c>
      <c r="E103" s="322" t="str">
        <f>IF('Portail 3 SDL-LETTRES'!E26="","",'Portail 3 SDL-LETTRES'!E26)</f>
        <v>CHOIX TRONC COMMUN</v>
      </c>
      <c r="F103" s="323" t="str">
        <f>IF('Portail 3 SDL-LETTRES'!F26="","",'Portail 3 SDL-LETTRES'!F26)</f>
        <v>Portails 1 (SDL-LLCER), 3 (SDL-LETTRES), 5 (LETTRES-LLCER ), 6 (HISTOIRE-LETTRES), 7 (HISTOIRE-GEO) et 8 (HISTOIRE-DROIT)</v>
      </c>
      <c r="G103" s="322" t="str">
        <f>IF('Portail 3 SDL-LETTRES'!G26="","",'Portail 3 SDL-LETTRES'!G26)</f>
        <v>LEA</v>
      </c>
      <c r="H103" s="324" t="str">
        <f>IF('Portail 3 SDL-LETTRES'!H43="","",'Portail 3 SDL-LETTRES'!H43)</f>
        <v/>
      </c>
      <c r="I103" s="325">
        <v>1</v>
      </c>
      <c r="J103" s="325">
        <v>1</v>
      </c>
      <c r="K103" s="326" t="str">
        <f>IF('Portail 3 SDL-LETTRES'!K26="","",'Portail 3 SDL-LETTRES'!K26)</f>
        <v>FLEURY Alain</v>
      </c>
      <c r="L103" s="327">
        <f>IF('Portail 3 SDL-LETTRES'!L26="","",'Portail 3 SDL-LETTRES'!L26)</f>
        <v>12</v>
      </c>
      <c r="M103" s="326" t="str">
        <f>IF('Portail 3 SDL-LETTRES'!M43="","",'Portail 3 SDL-LETTRES'!M43)</f>
        <v/>
      </c>
      <c r="N103" s="326" t="str">
        <f>IF('Portail 3 SDL-LETTRES'!N26="","",'Portail 3 SDL-LETTRES'!N26)</f>
        <v/>
      </c>
      <c r="O103" s="328">
        <f>IF('Portail 3 SDL-LETTRES'!O26="","",'Portail 3 SDL-LETTRES'!O26)</f>
        <v>18</v>
      </c>
      <c r="P103" s="421" t="str">
        <f>IF('Portail 3 SDL-LETTRES'!P26="","",'Portail 3 SDL-LETTRES'!P26)</f>
        <v/>
      </c>
      <c r="Q103" s="468" t="str">
        <f>IF('Portail 3 SDL-LETTRES'!Q26="","",'Portail 3 SDL-LETTRES'!Q26)</f>
        <v>100% CC DONT DEVOIR MAISON</v>
      </c>
      <c r="R103" s="469" t="str">
        <f>IF('Portail 3 SDL-LETTRES'!R26="","",'Portail 3 SDL-LETTRES'!R26)</f>
        <v>100% CT DEVOIR MAISON</v>
      </c>
      <c r="S103" s="422">
        <f>IF('Portail 3 SDL-LETTRES'!S26="","",'Portail 3 SDL-LETTRES'!S26)</f>
        <v>1</v>
      </c>
      <c r="T103" s="330" t="str">
        <f>IF('Portail 3 SDL-LETTRES'!T26="","",'Portail 3 SDL-LETTRES'!T26)</f>
        <v>CC</v>
      </c>
      <c r="U103" s="330" t="str">
        <f>IF('Portail 3 SDL-LETTRES'!U26="","",'Portail 3 SDL-LETTRES'!U26)</f>
        <v>écrit et oral</v>
      </c>
      <c r="V103" s="330" t="str">
        <f>IF('Portail 3 SDL-LETTRES'!V26="","",'Portail 3 SDL-LETTRES'!V26)</f>
        <v>1h30</v>
      </c>
      <c r="W103" s="331">
        <f>IF('Portail 3 SDL-LETTRES'!W26="","",'Portail 3 SDL-LETTRES'!W26)</f>
        <v>1</v>
      </c>
      <c r="X103" s="332" t="str">
        <f>IF('Portail 3 SDL-LETTRES'!X26="","",'Portail 3 SDL-LETTRES'!X26)</f>
        <v>CT</v>
      </c>
      <c r="Y103" s="332" t="str">
        <f>IF('Portail 3 SDL-LETTRES'!Y26="","",'Portail 3 SDL-LETTRES'!Y26)</f>
        <v>écrit</v>
      </c>
      <c r="Z103" s="332" t="str">
        <f>IF('Portail 3 SDL-LETTRES'!Z26="","",'Portail 3 SDL-LETTRES'!Z26)</f>
        <v>1h30</v>
      </c>
      <c r="AA103" s="711" t="str">
        <f>IF('Portail 3 SDL-LETTRES'!AA26="","",'Portail 3 SDL-LETTRES'!AA26)</f>
        <v>DM - 1h30 
Transmission sujet (PDF - jour J) et remise copie (PDF - J+2) par mail. Délai = 48h</v>
      </c>
      <c r="AB103" s="711" t="str">
        <f>IF('Portail 3 SDL-LETTRES'!AB26="","",'Portail 3 SDL-LETTRES'!AB26)</f>
        <v>DM - 1h30 Transmission sujet (PDF - jour J) et remise copie (PDF - J+2) par mail. Délai = 48h</v>
      </c>
      <c r="AC103" s="705" t="str">
        <f>IF('Portail 3 SDL-LETTRES'!AC26="","",'Portail 3 SDL-LETTRES'!AC26)</f>
        <v/>
      </c>
      <c r="AD103" s="329">
        <f>IF('Portail 3 SDL-LETTRES'!AD26="","",'Portail 3 SDL-LETTRES'!AD26)</f>
        <v>1</v>
      </c>
      <c r="AE103" s="330" t="str">
        <f>IF('Portail 3 SDL-LETTRES'!AE26="","",'Portail 3 SDL-LETTRES'!AE26)</f>
        <v>CT</v>
      </c>
      <c r="AF103" s="330" t="str">
        <f>IF('Portail 3 SDL-LETTRES'!AF26="","",'Portail 3 SDL-LETTRES'!AF26)</f>
        <v>écrit</v>
      </c>
      <c r="AG103" s="330" t="str">
        <f>IF('Portail 3 SDL-LETTRES'!AG26="","",'Portail 3 SDL-LETTRES'!AG26)</f>
        <v>1h30</v>
      </c>
      <c r="AH103" s="333">
        <f>IF('Portail 3 SDL-LETTRES'!AH26="","",'Portail 3 SDL-LETTRES'!AH26)</f>
        <v>1</v>
      </c>
      <c r="AI103" s="332" t="str">
        <f>IF('Portail 3 SDL-LETTRES'!AI26="","",'Portail 3 SDL-LETTRES'!AI26)</f>
        <v>CT</v>
      </c>
      <c r="AJ103" s="332" t="str">
        <f>IF('Portail 3 SDL-LETTRES'!AJ26="","",'Portail 3 SDL-LETTRES'!AJ26)</f>
        <v>écrit</v>
      </c>
      <c r="AK103" s="332" t="str">
        <f>IF('Portail 3 SDL-LETTRES'!AK26="","",'Portail 3 SDL-LETTRES'!AK26)</f>
        <v>1h30</v>
      </c>
      <c r="AL103" s="326" t="str">
        <f>IF('Portail 3 SDL-LETTRES'!AL26="","",'Portail 3 SDL-LETTRES'!AL26)</f>
        <v/>
      </c>
      <c r="AM103" s="334"/>
      <c r="AN103" s="334"/>
      <c r="AO103" s="334"/>
      <c r="AP103" s="334"/>
      <c r="AQ103" s="334"/>
      <c r="AR103" s="334"/>
      <c r="AS103" s="334"/>
      <c r="AT103" s="334"/>
      <c r="AU103" s="334"/>
      <c r="AV103" s="334"/>
      <c r="AW103" s="334"/>
      <c r="AX103" s="334"/>
      <c r="AY103" s="334"/>
      <c r="AZ103" s="334"/>
      <c r="BA103" s="334"/>
      <c r="BB103" s="334"/>
      <c r="BC103" s="334"/>
      <c r="BD103" s="334"/>
      <c r="BE103" s="334"/>
      <c r="BF103" s="334"/>
      <c r="BG103" s="334"/>
      <c r="BH103" s="334"/>
      <c r="BI103" s="334"/>
      <c r="BJ103" s="334"/>
      <c r="BK103" s="334"/>
      <c r="BL103" s="334"/>
      <c r="BM103" s="334"/>
      <c r="BN103" s="334"/>
      <c r="BO103" s="334"/>
      <c r="BP103" s="334"/>
      <c r="BQ103" s="334"/>
      <c r="BR103" s="334"/>
      <c r="BS103" s="334"/>
      <c r="BT103" s="334"/>
      <c r="BU103" s="334"/>
      <c r="BV103" s="334"/>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4"/>
      <c r="CT103" s="334"/>
      <c r="CU103" s="334"/>
      <c r="CV103" s="334"/>
      <c r="CW103" s="334"/>
      <c r="CX103" s="334"/>
      <c r="CY103" s="334"/>
      <c r="CZ103" s="334"/>
      <c r="DA103" s="334"/>
      <c r="DB103" s="334"/>
      <c r="DC103" s="334"/>
      <c r="DD103" s="334"/>
      <c r="DE103" s="334"/>
      <c r="DF103" s="334"/>
      <c r="DG103" s="334"/>
      <c r="DH103" s="334"/>
      <c r="DI103" s="334"/>
      <c r="DJ103" s="334"/>
      <c r="DK103" s="334"/>
      <c r="DL103" s="334"/>
      <c r="DM103" s="334"/>
      <c r="DN103" s="334"/>
      <c r="DO103" s="334"/>
      <c r="DP103" s="334"/>
      <c r="DQ103" s="334"/>
      <c r="DR103" s="334"/>
      <c r="DS103" s="334"/>
      <c r="DT103" s="334"/>
      <c r="DU103" s="334"/>
      <c r="DV103" s="334"/>
      <c r="DW103" s="334"/>
      <c r="DX103" s="334"/>
      <c r="DY103" s="334"/>
      <c r="DZ103" s="334"/>
      <c r="EA103" s="334"/>
      <c r="EB103" s="334"/>
      <c r="EC103" s="334"/>
      <c r="ED103" s="334"/>
      <c r="EE103" s="334"/>
      <c r="EF103" s="334"/>
      <c r="EG103" s="334"/>
      <c r="EH103" s="334"/>
      <c r="EI103" s="334"/>
      <c r="EJ103" s="334"/>
      <c r="EK103" s="334"/>
      <c r="EL103" s="334"/>
      <c r="EM103" s="334"/>
      <c r="EN103" s="334"/>
      <c r="EO103" s="334"/>
      <c r="EP103" s="334"/>
      <c r="EQ103" s="334"/>
      <c r="ER103" s="334"/>
      <c r="ES103" s="334"/>
      <c r="ET103" s="334"/>
      <c r="EU103" s="334"/>
      <c r="EV103" s="334"/>
      <c r="EW103" s="334"/>
      <c r="EX103" s="334"/>
      <c r="EY103" s="334"/>
      <c r="EZ103" s="334"/>
      <c r="FA103" s="334"/>
      <c r="FB103" s="334"/>
      <c r="FC103" s="334"/>
      <c r="FD103" s="334"/>
      <c r="FE103" s="334"/>
      <c r="FF103" s="334"/>
      <c r="FG103" s="334"/>
      <c r="FH103" s="334"/>
      <c r="FI103" s="334"/>
      <c r="FJ103" s="334"/>
      <c r="FK103" s="334"/>
      <c r="FL103" s="334"/>
      <c r="FM103" s="334"/>
      <c r="FN103" s="334"/>
      <c r="FO103" s="334"/>
      <c r="FP103" s="334"/>
      <c r="FQ103" s="334"/>
      <c r="FR103" s="334"/>
      <c r="FS103" s="334"/>
      <c r="FT103" s="334"/>
      <c r="FU103" s="334"/>
      <c r="FV103" s="334"/>
      <c r="FW103" s="334"/>
      <c r="FX103" s="334"/>
      <c r="FY103" s="334"/>
      <c r="FZ103" s="334"/>
      <c r="GA103" s="334"/>
      <c r="GB103" s="334"/>
      <c r="GC103" s="334"/>
      <c r="GD103" s="334"/>
      <c r="GE103" s="334"/>
      <c r="GF103" s="334"/>
      <c r="GG103" s="334"/>
      <c r="GH103" s="334"/>
      <c r="GI103" s="334"/>
      <c r="GJ103" s="334"/>
      <c r="GK103" s="334"/>
      <c r="GL103" s="334"/>
      <c r="GM103" s="334"/>
      <c r="GN103" s="334"/>
      <c r="GO103" s="334"/>
      <c r="GP103" s="334"/>
      <c r="GQ103" s="334"/>
      <c r="GR103" s="334"/>
      <c r="GS103" s="334"/>
      <c r="GT103" s="334"/>
      <c r="GU103" s="334"/>
      <c r="GV103" s="334"/>
      <c r="GW103" s="334"/>
      <c r="GX103" s="334"/>
      <c r="GY103" s="334"/>
      <c r="GZ103" s="334"/>
      <c r="HA103" s="334"/>
      <c r="HB103" s="334"/>
      <c r="HC103" s="334"/>
      <c r="HD103" s="334"/>
      <c r="HE103" s="334"/>
      <c r="HF103" s="334"/>
      <c r="HG103" s="334"/>
      <c r="HH103" s="334"/>
      <c r="HI103" s="334"/>
      <c r="HJ103" s="334"/>
      <c r="HK103" s="334"/>
      <c r="HL103" s="334"/>
      <c r="HM103" s="334"/>
      <c r="HN103" s="334"/>
      <c r="HO103" s="334"/>
      <c r="HP103" s="334"/>
      <c r="HQ103" s="334"/>
      <c r="HR103" s="334"/>
      <c r="HS103" s="334"/>
      <c r="HT103" s="334"/>
      <c r="HU103" s="334"/>
      <c r="HV103" s="334"/>
      <c r="HW103" s="334"/>
      <c r="HX103" s="334"/>
      <c r="HY103" s="334"/>
      <c r="HZ103" s="334"/>
      <c r="IA103" s="334"/>
      <c r="IB103" s="334"/>
      <c r="IC103" s="334"/>
      <c r="ID103" s="334"/>
      <c r="IE103" s="334"/>
      <c r="IF103" s="334"/>
      <c r="IG103" s="334"/>
      <c r="IH103" s="334"/>
      <c r="II103" s="334"/>
      <c r="IJ103" s="334"/>
      <c r="IK103" s="334"/>
      <c r="IL103" s="334"/>
      <c r="IM103" s="334"/>
      <c r="IN103" s="334"/>
      <c r="IO103" s="334"/>
      <c r="IP103" s="334"/>
      <c r="IQ103" s="334"/>
      <c r="IR103" s="334"/>
      <c r="IS103" s="334"/>
      <c r="IT103" s="334"/>
      <c r="IU103" s="334"/>
      <c r="IV103" s="334"/>
      <c r="IW103" s="334"/>
      <c r="IX103" s="334"/>
      <c r="IY103" s="334"/>
      <c r="IZ103" s="334"/>
      <c r="JA103" s="334"/>
      <c r="JB103" s="334"/>
      <c r="JC103" s="334"/>
      <c r="JD103" s="334"/>
      <c r="JE103" s="334"/>
      <c r="JF103" s="334"/>
      <c r="JG103" s="334"/>
      <c r="JH103" s="334"/>
      <c r="JI103" s="334"/>
      <c r="JJ103" s="334"/>
      <c r="JK103" s="334"/>
      <c r="JL103" s="334"/>
      <c r="JM103" s="334"/>
      <c r="JN103" s="334"/>
      <c r="JO103" s="334"/>
      <c r="JP103" s="334"/>
      <c r="JQ103" s="334"/>
      <c r="JR103" s="334"/>
      <c r="JS103" s="334"/>
      <c r="JT103" s="334"/>
      <c r="JU103" s="334"/>
      <c r="JV103" s="334"/>
      <c r="JW103" s="334"/>
      <c r="JX103" s="334"/>
      <c r="JY103" s="334"/>
      <c r="JZ103" s="334"/>
      <c r="KA103" s="334"/>
      <c r="KB103" s="334"/>
      <c r="KC103" s="334"/>
      <c r="KD103" s="334"/>
      <c r="KE103" s="334"/>
      <c r="KF103" s="334"/>
      <c r="KG103" s="334"/>
      <c r="KH103" s="334"/>
      <c r="KI103" s="334"/>
      <c r="KJ103" s="334"/>
      <c r="KK103" s="334"/>
      <c r="KL103" s="334"/>
      <c r="KM103" s="334"/>
      <c r="KN103" s="334"/>
      <c r="KO103" s="334"/>
      <c r="KP103" s="334"/>
      <c r="KQ103" s="334"/>
      <c r="KR103" s="334"/>
      <c r="KS103" s="334"/>
      <c r="KT103" s="334"/>
      <c r="KU103" s="334"/>
      <c r="KV103" s="334"/>
      <c r="KW103" s="334"/>
      <c r="KX103" s="334"/>
      <c r="KY103" s="334"/>
      <c r="KZ103" s="334"/>
      <c r="LA103" s="334"/>
      <c r="LB103" s="334"/>
      <c r="LC103" s="334"/>
      <c r="LD103" s="334"/>
      <c r="LE103" s="334"/>
      <c r="LF103" s="334"/>
      <c r="LG103" s="334"/>
      <c r="LH103" s="334"/>
      <c r="LI103" s="334"/>
      <c r="LJ103" s="334"/>
      <c r="LK103" s="334"/>
      <c r="LL103" s="334"/>
      <c r="LM103" s="334"/>
      <c r="LN103" s="334"/>
      <c r="LO103" s="334"/>
      <c r="LP103" s="334"/>
      <c r="LQ103" s="334"/>
      <c r="LR103" s="334"/>
      <c r="LS103" s="334"/>
      <c r="LT103" s="334"/>
      <c r="LU103" s="334"/>
      <c r="LV103" s="334"/>
      <c r="LW103" s="334"/>
      <c r="LX103" s="334"/>
      <c r="LY103" s="334"/>
      <c r="LZ103" s="334"/>
      <c r="MA103" s="334"/>
      <c r="MB103" s="334"/>
      <c r="MC103" s="334"/>
      <c r="MD103" s="334"/>
      <c r="ME103" s="334"/>
      <c r="MF103" s="334"/>
      <c r="MG103" s="334"/>
      <c r="MH103" s="334"/>
      <c r="MI103" s="334"/>
      <c r="MJ103" s="334"/>
      <c r="MK103" s="334"/>
      <c r="ML103" s="334"/>
      <c r="MM103" s="334"/>
      <c r="MN103" s="334"/>
      <c r="MO103" s="334"/>
      <c r="MP103" s="334"/>
      <c r="MQ103" s="334"/>
      <c r="MR103" s="334"/>
      <c r="MS103" s="334"/>
      <c r="MT103" s="334"/>
      <c r="MU103" s="334"/>
      <c r="MV103" s="334"/>
      <c r="MW103" s="334"/>
      <c r="MX103" s="334"/>
      <c r="MY103" s="334"/>
      <c r="MZ103" s="334"/>
      <c r="NA103" s="334"/>
      <c r="NB103" s="334"/>
      <c r="NC103" s="334"/>
      <c r="ND103" s="334"/>
      <c r="NE103" s="334"/>
      <c r="NF103" s="334"/>
      <c r="NG103" s="334"/>
      <c r="NH103" s="334"/>
      <c r="NI103" s="334"/>
      <c r="NJ103" s="334"/>
      <c r="NK103" s="334"/>
      <c r="NL103" s="334"/>
      <c r="NM103" s="334"/>
      <c r="NN103" s="334"/>
      <c r="NO103" s="334"/>
      <c r="NP103" s="334"/>
      <c r="NQ103" s="334"/>
      <c r="NR103" s="334"/>
      <c r="NS103" s="334"/>
      <c r="NT103" s="334"/>
      <c r="NU103" s="334"/>
      <c r="NV103" s="334"/>
      <c r="NW103" s="334"/>
      <c r="NX103" s="334"/>
      <c r="NY103" s="334"/>
      <c r="NZ103" s="334"/>
      <c r="OA103" s="334"/>
      <c r="OB103" s="334"/>
      <c r="OC103" s="334"/>
      <c r="OD103" s="334"/>
      <c r="OE103" s="334"/>
      <c r="OF103" s="334"/>
      <c r="OG103" s="334"/>
      <c r="OH103" s="334"/>
      <c r="OI103" s="334"/>
      <c r="OJ103" s="334"/>
      <c r="OK103" s="334"/>
      <c r="OL103" s="334"/>
      <c r="OM103" s="334"/>
      <c r="ON103" s="334"/>
      <c r="OO103" s="334"/>
      <c r="OP103" s="334"/>
      <c r="OQ103" s="334"/>
      <c r="OR103" s="334"/>
      <c r="OS103" s="334"/>
      <c r="OT103" s="334"/>
      <c r="OU103" s="334"/>
      <c r="OV103" s="334"/>
      <c r="OW103" s="334"/>
      <c r="OX103" s="334"/>
      <c r="OY103" s="334"/>
      <c r="OZ103" s="334"/>
      <c r="PA103" s="334"/>
      <c r="PB103" s="334"/>
      <c r="PC103" s="334"/>
      <c r="PD103" s="334"/>
      <c r="PE103" s="334"/>
      <c r="PF103" s="334"/>
      <c r="PG103" s="334"/>
      <c r="PH103" s="334"/>
      <c r="PI103" s="334"/>
      <c r="PJ103" s="334"/>
      <c r="PK103" s="334"/>
      <c r="PL103" s="334"/>
      <c r="PM103" s="334"/>
      <c r="PN103" s="334"/>
      <c r="PO103" s="334"/>
      <c r="PP103" s="334"/>
      <c r="PQ103" s="334"/>
      <c r="PR103" s="334"/>
      <c r="PS103" s="334"/>
      <c r="PT103" s="334"/>
      <c r="PU103" s="334"/>
      <c r="PV103" s="334"/>
      <c r="PW103" s="334"/>
      <c r="PX103" s="334"/>
      <c r="PY103" s="334"/>
      <c r="PZ103" s="334"/>
      <c r="QA103" s="334"/>
      <c r="QB103" s="334"/>
      <c r="QC103" s="334"/>
      <c r="QD103" s="334"/>
      <c r="QE103" s="334"/>
      <c r="QF103" s="334"/>
      <c r="QG103" s="334"/>
      <c r="QH103" s="334"/>
      <c r="QI103" s="334"/>
      <c r="QJ103" s="334"/>
      <c r="QK103" s="334"/>
      <c r="QL103" s="334"/>
      <c r="QM103" s="334"/>
      <c r="QN103" s="334"/>
      <c r="QO103" s="334"/>
      <c r="QP103" s="334"/>
      <c r="QQ103" s="334"/>
      <c r="QR103" s="334"/>
      <c r="QS103" s="334"/>
      <c r="QT103" s="334"/>
      <c r="QU103" s="334"/>
      <c r="QV103" s="334"/>
      <c r="QW103" s="334"/>
      <c r="QX103" s="334"/>
      <c r="QY103" s="334"/>
      <c r="QZ103" s="334"/>
      <c r="RA103" s="334"/>
      <c r="RB103" s="334"/>
      <c r="RC103" s="334"/>
      <c r="RD103" s="334"/>
      <c r="RE103" s="334"/>
      <c r="RF103" s="334"/>
      <c r="RG103" s="334"/>
      <c r="RH103" s="334"/>
      <c r="RI103" s="334"/>
      <c r="RJ103" s="334"/>
      <c r="RK103" s="334"/>
      <c r="RL103" s="334"/>
      <c r="RM103" s="334"/>
      <c r="RN103" s="334"/>
      <c r="RO103" s="334"/>
      <c r="RP103" s="334"/>
      <c r="RQ103" s="334"/>
      <c r="RR103" s="334"/>
      <c r="RS103" s="334"/>
      <c r="RT103" s="334"/>
      <c r="RU103" s="334"/>
      <c r="RV103" s="334"/>
      <c r="RW103" s="334"/>
      <c r="RX103" s="334"/>
      <c r="RY103" s="334"/>
      <c r="RZ103" s="334"/>
      <c r="SA103" s="334"/>
      <c r="SB103" s="334"/>
      <c r="SC103" s="334"/>
      <c r="SD103" s="334"/>
      <c r="SE103" s="334"/>
      <c r="SF103" s="334"/>
      <c r="SG103" s="334"/>
      <c r="SH103" s="334"/>
      <c r="SI103" s="334"/>
      <c r="SJ103" s="334"/>
      <c r="SK103" s="334"/>
      <c r="SL103" s="334"/>
      <c r="SM103" s="334"/>
      <c r="SN103" s="334"/>
      <c r="SO103" s="334"/>
      <c r="SP103" s="334"/>
      <c r="SQ103" s="334"/>
      <c r="SR103" s="334"/>
      <c r="SS103" s="334"/>
      <c r="ST103" s="334"/>
      <c r="SU103" s="334"/>
      <c r="SV103" s="334"/>
      <c r="SW103" s="334"/>
      <c r="SX103" s="334"/>
      <c r="SY103" s="334"/>
      <c r="SZ103" s="334"/>
      <c r="TA103" s="334"/>
      <c r="TB103" s="334"/>
      <c r="TC103" s="334"/>
      <c r="TD103" s="334"/>
      <c r="TE103" s="334"/>
      <c r="TF103" s="334"/>
      <c r="TG103" s="334"/>
      <c r="TH103" s="334"/>
      <c r="TI103" s="334"/>
      <c r="TJ103" s="334"/>
      <c r="TK103" s="334"/>
      <c r="TL103" s="334"/>
      <c r="TM103" s="334"/>
      <c r="TN103" s="334"/>
      <c r="TO103" s="334"/>
      <c r="TP103" s="334"/>
      <c r="TQ103" s="334"/>
      <c r="TR103" s="334"/>
      <c r="TS103" s="334"/>
      <c r="TT103" s="334"/>
      <c r="TU103" s="334"/>
      <c r="TV103" s="334"/>
      <c r="TW103" s="334"/>
      <c r="TX103" s="334"/>
      <c r="TY103" s="334"/>
      <c r="TZ103" s="334"/>
      <c r="UA103" s="334"/>
      <c r="UB103" s="334"/>
      <c r="UC103" s="334"/>
      <c r="UD103" s="334"/>
      <c r="UE103" s="334"/>
      <c r="UF103" s="334"/>
      <c r="UG103" s="334"/>
      <c r="UH103" s="334"/>
      <c r="UI103" s="334"/>
      <c r="UJ103" s="334"/>
      <c r="UK103" s="334"/>
      <c r="UL103" s="334"/>
      <c r="UM103" s="334"/>
      <c r="UN103" s="334"/>
      <c r="UO103" s="334"/>
      <c r="UP103" s="334"/>
      <c r="UQ103" s="334"/>
      <c r="UR103" s="334"/>
      <c r="US103" s="334"/>
      <c r="UT103" s="334"/>
      <c r="UU103" s="334"/>
      <c r="UV103" s="334"/>
      <c r="UW103" s="334"/>
      <c r="UX103" s="334"/>
      <c r="UY103" s="334"/>
      <c r="UZ103" s="334"/>
      <c r="VA103" s="334"/>
      <c r="VB103" s="334"/>
      <c r="VC103" s="334"/>
      <c r="VD103" s="334"/>
      <c r="VE103" s="334"/>
      <c r="VF103" s="334"/>
      <c r="VG103" s="334"/>
      <c r="VH103" s="334"/>
      <c r="VI103" s="334"/>
      <c r="VJ103" s="334"/>
      <c r="VK103" s="334"/>
      <c r="VL103" s="334"/>
      <c r="VM103" s="334"/>
      <c r="VN103" s="334"/>
      <c r="VO103" s="334"/>
      <c r="VP103" s="334"/>
      <c r="VQ103" s="334"/>
      <c r="VR103" s="334"/>
      <c r="VS103" s="334"/>
      <c r="VT103" s="334"/>
      <c r="VU103" s="334"/>
      <c r="VV103" s="334"/>
      <c r="VW103" s="334"/>
      <c r="VX103" s="334"/>
      <c r="VY103" s="334"/>
      <c r="VZ103" s="334"/>
      <c r="WA103" s="334"/>
      <c r="WB103" s="334"/>
      <c r="WC103" s="334"/>
      <c r="WD103" s="334"/>
      <c r="WE103" s="334"/>
      <c r="WF103" s="334"/>
      <c r="WG103" s="334"/>
      <c r="WH103" s="334"/>
      <c r="WI103" s="334"/>
      <c r="WJ103" s="334"/>
      <c r="WK103" s="334"/>
      <c r="WL103" s="334"/>
      <c r="WM103" s="334"/>
      <c r="WN103" s="334"/>
      <c r="WO103" s="334"/>
      <c r="WP103" s="334"/>
      <c r="WQ103" s="334"/>
      <c r="WR103" s="334"/>
      <c r="WS103" s="334"/>
      <c r="WT103" s="334"/>
      <c r="WU103" s="334"/>
      <c r="WV103" s="334"/>
      <c r="WW103" s="334"/>
      <c r="WX103" s="334"/>
      <c r="WY103" s="334"/>
      <c r="WZ103" s="334"/>
      <c r="XA103" s="334"/>
      <c r="XB103" s="334"/>
      <c r="XC103" s="334"/>
      <c r="XD103" s="334"/>
      <c r="XE103" s="334"/>
      <c r="XF103" s="334"/>
      <c r="XG103" s="334"/>
      <c r="XH103" s="334"/>
      <c r="XI103" s="334"/>
      <c r="XJ103" s="334"/>
      <c r="XK103" s="334"/>
      <c r="XL103" s="334"/>
      <c r="XM103" s="334"/>
      <c r="XN103" s="334"/>
      <c r="XO103" s="334"/>
      <c r="XP103" s="334"/>
      <c r="XQ103" s="334"/>
      <c r="XR103" s="334"/>
      <c r="XS103" s="334"/>
      <c r="XT103" s="334"/>
      <c r="XU103" s="334"/>
      <c r="XV103" s="334"/>
      <c r="XW103" s="334"/>
      <c r="XX103" s="334"/>
      <c r="XY103" s="334"/>
      <c r="XZ103" s="334"/>
      <c r="YA103" s="334"/>
      <c r="YB103" s="334"/>
      <c r="YC103" s="334"/>
      <c r="YD103" s="334"/>
      <c r="YE103" s="334"/>
      <c r="YF103" s="334"/>
      <c r="YG103" s="334"/>
      <c r="YH103" s="334"/>
      <c r="YI103" s="334"/>
      <c r="YJ103" s="334"/>
      <c r="YK103" s="334"/>
      <c r="YL103" s="334"/>
      <c r="YM103" s="334"/>
      <c r="YN103" s="334"/>
      <c r="YO103" s="334"/>
      <c r="YP103" s="334"/>
      <c r="YQ103" s="334"/>
      <c r="YR103" s="334"/>
      <c r="YS103" s="334"/>
      <c r="YT103" s="334"/>
      <c r="YU103" s="334"/>
      <c r="YV103" s="334"/>
      <c r="YW103" s="334"/>
      <c r="YX103" s="334"/>
      <c r="YY103" s="334"/>
      <c r="YZ103" s="334"/>
      <c r="ZA103" s="334"/>
      <c r="ZB103" s="334"/>
      <c r="ZC103" s="334"/>
      <c r="ZD103" s="334"/>
      <c r="ZE103" s="334"/>
      <c r="ZF103" s="334"/>
      <c r="ZG103" s="334"/>
      <c r="ZH103" s="334"/>
      <c r="ZI103" s="334"/>
      <c r="ZJ103" s="334"/>
      <c r="ZK103" s="334"/>
      <c r="ZL103" s="334"/>
      <c r="ZM103" s="334"/>
      <c r="ZN103" s="334"/>
      <c r="ZO103" s="334"/>
      <c r="ZP103" s="334"/>
      <c r="ZQ103" s="334"/>
      <c r="ZR103" s="334"/>
      <c r="ZS103" s="334"/>
      <c r="ZT103" s="334"/>
      <c r="ZU103" s="334"/>
      <c r="ZV103" s="334"/>
      <c r="ZW103" s="334"/>
      <c r="ZX103" s="334"/>
      <c r="ZY103" s="334"/>
      <c r="ZZ103" s="334"/>
      <c r="AAA103" s="334"/>
      <c r="AAB103" s="334"/>
      <c r="AAC103" s="334"/>
      <c r="AAD103" s="334"/>
      <c r="AAE103" s="334"/>
      <c r="AAF103" s="334"/>
      <c r="AAG103" s="334"/>
      <c r="AAH103" s="334"/>
      <c r="AAI103" s="334"/>
      <c r="AAJ103" s="334"/>
      <c r="AAK103" s="334"/>
      <c r="AAL103" s="334"/>
      <c r="AAM103" s="334"/>
      <c r="AAN103" s="334"/>
      <c r="AAO103" s="334"/>
      <c r="AAP103" s="334"/>
      <c r="AAQ103" s="334"/>
      <c r="AAR103" s="334"/>
      <c r="AAS103" s="334"/>
      <c r="AAT103" s="334"/>
      <c r="AAU103" s="334"/>
      <c r="AAV103" s="334"/>
      <c r="AAW103" s="334"/>
      <c r="AAX103" s="334"/>
      <c r="AAY103" s="334"/>
      <c r="AAZ103" s="334"/>
      <c r="ABA103" s="334"/>
      <c r="ABB103" s="334"/>
      <c r="ABC103" s="334"/>
      <c r="ABD103" s="334"/>
      <c r="ABE103" s="334"/>
      <c r="ABF103" s="334"/>
      <c r="ABG103" s="334"/>
      <c r="ABH103" s="334"/>
      <c r="ABI103" s="334"/>
      <c r="ABJ103" s="334"/>
      <c r="ABK103" s="334"/>
      <c r="ABL103" s="334"/>
      <c r="ABM103" s="334"/>
      <c r="ABN103" s="334"/>
      <c r="ABO103" s="334"/>
      <c r="ABP103" s="334"/>
      <c r="ABQ103" s="334"/>
      <c r="ABR103" s="334"/>
      <c r="ABS103" s="334"/>
      <c r="ABT103" s="334"/>
      <c r="ABU103" s="334"/>
      <c r="ABV103" s="334"/>
      <c r="ABW103" s="334"/>
      <c r="ABX103" s="334"/>
      <c r="ABY103" s="334"/>
      <c r="ABZ103" s="334"/>
      <c r="ACA103" s="334"/>
      <c r="ACB103" s="334"/>
      <c r="ACC103" s="334"/>
      <c r="ACD103" s="334"/>
      <c r="ACE103" s="334"/>
      <c r="ACF103" s="334"/>
      <c r="ACG103" s="334"/>
      <c r="ACH103" s="334"/>
      <c r="ACI103" s="334"/>
      <c r="ACJ103" s="334"/>
      <c r="ACK103" s="334"/>
      <c r="ACL103" s="334"/>
      <c r="ACM103" s="334"/>
      <c r="ACN103" s="334"/>
      <c r="ACO103" s="334"/>
      <c r="ACP103" s="334"/>
      <c r="ACQ103" s="334"/>
      <c r="ACR103" s="334"/>
      <c r="ACS103" s="334"/>
      <c r="ACT103" s="334"/>
      <c r="ACU103" s="334"/>
      <c r="ACV103" s="334"/>
      <c r="ACW103" s="334"/>
      <c r="ACX103" s="334"/>
      <c r="ACY103" s="334"/>
      <c r="ACZ103" s="334"/>
      <c r="ADA103" s="334"/>
      <c r="ADB103" s="334"/>
      <c r="ADC103" s="334"/>
      <c r="ADD103" s="334"/>
      <c r="ADE103" s="334"/>
      <c r="ADF103" s="334"/>
      <c r="ADG103" s="334"/>
      <c r="ADH103" s="334"/>
      <c r="ADI103" s="334"/>
      <c r="ADJ103" s="334"/>
      <c r="ADK103" s="334"/>
      <c r="ADL103" s="334"/>
      <c r="ADM103" s="334"/>
      <c r="ADN103" s="334"/>
      <c r="ADO103" s="334"/>
      <c r="ADP103" s="334"/>
      <c r="ADQ103" s="334"/>
      <c r="ADR103" s="334"/>
      <c r="ADS103" s="334"/>
      <c r="ADT103" s="334"/>
      <c r="ADU103" s="334"/>
      <c r="ADV103" s="334"/>
      <c r="ADW103" s="334"/>
      <c r="ADX103" s="334"/>
      <c r="ADY103" s="334"/>
      <c r="ADZ103" s="334"/>
      <c r="AEA103" s="334"/>
      <c r="AEB103" s="334"/>
      <c r="AEC103" s="334"/>
      <c r="AED103" s="334"/>
      <c r="AEE103" s="334"/>
      <c r="AEF103" s="334"/>
      <c r="AEG103" s="334"/>
      <c r="AEH103" s="334"/>
      <c r="AEI103" s="334"/>
      <c r="AEJ103" s="334"/>
      <c r="AEK103" s="334"/>
      <c r="AEL103" s="334"/>
      <c r="AEM103" s="334"/>
      <c r="AEN103" s="334"/>
      <c r="AEO103" s="334"/>
      <c r="AEP103" s="334"/>
      <c r="AEQ103" s="334"/>
      <c r="AER103" s="334"/>
      <c r="AES103" s="334"/>
      <c r="AET103" s="334"/>
      <c r="AEU103" s="334"/>
      <c r="AEV103" s="334"/>
      <c r="AEW103" s="334"/>
      <c r="AEX103" s="334"/>
      <c r="AEY103" s="334"/>
      <c r="AEZ103" s="334"/>
      <c r="AFA103" s="334"/>
      <c r="AFB103" s="334"/>
      <c r="AFC103" s="334"/>
      <c r="AFD103" s="334"/>
      <c r="AFE103" s="334"/>
      <c r="AFF103" s="334"/>
      <c r="AFG103" s="334"/>
      <c r="AFH103" s="334"/>
      <c r="AFI103" s="334"/>
      <c r="AFJ103" s="334"/>
      <c r="AFK103" s="334"/>
      <c r="AFL103" s="334"/>
      <c r="AFM103" s="334"/>
      <c r="AFN103" s="334"/>
      <c r="AFO103" s="334"/>
      <c r="AFP103" s="334"/>
      <c r="AFQ103" s="334"/>
      <c r="AFR103" s="334"/>
      <c r="AFS103" s="334"/>
      <c r="AFT103" s="334"/>
      <c r="AFU103" s="334"/>
      <c r="AFV103" s="334"/>
      <c r="AFW103" s="334"/>
      <c r="AFX103" s="334"/>
      <c r="AFY103" s="334"/>
      <c r="AFZ103" s="334"/>
      <c r="AGA103" s="334"/>
      <c r="AGB103" s="334"/>
      <c r="AGC103" s="334"/>
      <c r="AGD103" s="334"/>
      <c r="AGE103" s="334"/>
      <c r="AGF103" s="334"/>
      <c r="AGG103" s="334"/>
      <c r="AGH103" s="334"/>
      <c r="AGI103" s="334"/>
      <c r="AGJ103" s="334"/>
      <c r="AGK103" s="334"/>
      <c r="AGL103" s="334"/>
      <c r="AGM103" s="334"/>
      <c r="AGN103" s="334"/>
      <c r="AGO103" s="334"/>
      <c r="AGP103" s="334"/>
      <c r="AGQ103" s="334"/>
      <c r="AGR103" s="334"/>
      <c r="AGS103" s="334"/>
      <c r="AGT103" s="334"/>
      <c r="AGU103" s="334"/>
      <c r="AGV103" s="334"/>
      <c r="AGW103" s="334"/>
      <c r="AGX103" s="334"/>
      <c r="AGY103" s="334"/>
      <c r="AGZ103" s="334"/>
      <c r="AHA103" s="334"/>
      <c r="AHB103" s="334"/>
      <c r="AHC103" s="334"/>
      <c r="AHD103" s="334"/>
      <c r="AHE103" s="334"/>
      <c r="AHF103" s="334"/>
      <c r="AHG103" s="334"/>
      <c r="AHH103" s="334"/>
      <c r="AHI103" s="334"/>
      <c r="AHJ103" s="334"/>
      <c r="AHK103" s="334"/>
      <c r="AHL103" s="334"/>
      <c r="AHM103" s="334"/>
      <c r="AHN103" s="334"/>
      <c r="AHO103" s="334"/>
      <c r="AHP103" s="334"/>
      <c r="AHQ103" s="334"/>
      <c r="AHR103" s="334"/>
      <c r="AHS103" s="334"/>
      <c r="AHT103" s="334"/>
      <c r="AHU103" s="334"/>
      <c r="AHV103" s="334"/>
      <c r="AHW103" s="334"/>
      <c r="AHX103" s="334"/>
      <c r="AHY103" s="334"/>
      <c r="AHZ103" s="334"/>
      <c r="AIA103" s="334"/>
      <c r="AIB103" s="334"/>
      <c r="AIC103" s="334"/>
      <c r="AID103" s="334"/>
      <c r="AIE103" s="334"/>
      <c r="AIF103" s="334"/>
      <c r="AIG103" s="334"/>
      <c r="AIH103" s="334"/>
      <c r="AII103" s="334"/>
      <c r="AIJ103" s="334"/>
      <c r="AIK103" s="334"/>
      <c r="AIL103" s="334"/>
      <c r="AIM103" s="334"/>
      <c r="AIN103" s="334"/>
      <c r="AIO103" s="334"/>
      <c r="AIP103" s="334"/>
      <c r="AIQ103" s="334"/>
      <c r="AIR103" s="334"/>
      <c r="AIS103" s="334"/>
      <c r="AIT103" s="334"/>
      <c r="AIU103" s="334"/>
      <c r="AIV103" s="334"/>
      <c r="AIW103" s="334"/>
      <c r="AIX103" s="334"/>
      <c r="AIY103" s="334"/>
      <c r="AIZ103" s="334"/>
      <c r="AJA103" s="334"/>
      <c r="AJB103" s="334"/>
      <c r="AJC103" s="334"/>
      <c r="AJD103" s="334"/>
      <c r="AJE103" s="334"/>
      <c r="AJF103" s="334"/>
      <c r="AJG103" s="334"/>
      <c r="AJH103" s="334"/>
      <c r="AJI103" s="334"/>
      <c r="AJJ103" s="334"/>
      <c r="AJK103" s="334"/>
      <c r="AJL103" s="334"/>
      <c r="AJM103" s="334"/>
      <c r="AJN103" s="334"/>
      <c r="AJO103" s="334"/>
      <c r="AJP103" s="334"/>
      <c r="AJQ103" s="334"/>
      <c r="AJR103" s="334"/>
      <c r="AJS103" s="334"/>
      <c r="AJT103" s="334"/>
      <c r="AJU103" s="334"/>
      <c r="AJV103" s="334"/>
      <c r="AJW103" s="334"/>
      <c r="AJX103" s="334"/>
      <c r="AJY103" s="334"/>
      <c r="AJZ103" s="334"/>
      <c r="AKA103" s="334"/>
      <c r="AKB103" s="334"/>
      <c r="AKC103" s="334"/>
      <c r="AKD103" s="334"/>
      <c r="AKE103" s="334"/>
      <c r="AKF103" s="334"/>
      <c r="AKG103" s="334"/>
      <c r="AKH103" s="334"/>
      <c r="AKI103" s="334"/>
      <c r="AKJ103" s="334"/>
      <c r="AKK103" s="334"/>
      <c r="AKL103" s="334"/>
      <c r="AKM103" s="334"/>
      <c r="AKN103" s="334"/>
      <c r="AKO103" s="334"/>
      <c r="AKP103" s="334"/>
      <c r="AKQ103" s="334"/>
      <c r="AKR103" s="334"/>
      <c r="AKS103" s="334"/>
      <c r="AKT103" s="334"/>
      <c r="AKU103" s="334"/>
      <c r="AKV103" s="334"/>
      <c r="AKW103" s="334"/>
      <c r="AKX103" s="334"/>
      <c r="AKY103" s="334"/>
      <c r="AKZ103" s="334"/>
      <c r="ALA103" s="334"/>
      <c r="ALB103" s="334"/>
      <c r="ALC103" s="334"/>
      <c r="ALD103" s="334"/>
      <c r="ALE103" s="334"/>
      <c r="ALF103" s="334"/>
      <c r="ALG103" s="334"/>
      <c r="ALH103" s="334"/>
      <c r="ALI103" s="334"/>
      <c r="ALJ103" s="334"/>
      <c r="ALK103" s="334"/>
      <c r="ALL103" s="334"/>
      <c r="ALM103" s="334"/>
      <c r="ALN103" s="334"/>
      <c r="ALO103" s="334"/>
      <c r="ALP103" s="334"/>
      <c r="ALQ103" s="334"/>
      <c r="ALR103" s="334"/>
      <c r="ALS103" s="334"/>
      <c r="ALT103" s="334"/>
      <c r="ALU103" s="334"/>
      <c r="ALV103" s="334"/>
      <c r="ALW103" s="334"/>
      <c r="ALX103" s="334"/>
      <c r="ALY103" s="334"/>
      <c r="ALZ103" s="334"/>
      <c r="AMA103" s="334"/>
      <c r="AMB103" s="334"/>
      <c r="AMC103" s="334"/>
      <c r="AMD103" s="334"/>
      <c r="AME103" s="334"/>
      <c r="AMF103" s="334"/>
      <c r="AMG103" s="334"/>
      <c r="AMH103" s="334"/>
      <c r="AMI103" s="334"/>
      <c r="AMJ103" s="334"/>
      <c r="AMK103" s="334"/>
      <c r="AML103" s="334"/>
      <c r="AMM103" s="334"/>
      <c r="AMN103" s="334"/>
      <c r="AMO103" s="334"/>
      <c r="AMP103" s="334"/>
    </row>
    <row r="104" spans="1:1030" s="335" customFormat="1" ht="90.75" customHeight="1" thickBot="1">
      <c r="A104" s="321" t="str">
        <f>IF('Portail 3 SDL-LETTRES'!A27="","",'Portail 3 SDL-LETTRES'!A27)</f>
        <v/>
      </c>
      <c r="B104" s="255" t="str">
        <f>IF('Portail 3 SDL-LETTRES'!B27="","",'Portail 3 SDL-LETTRES'!B27)</f>
        <v>LLA2ANG</v>
      </c>
      <c r="C104" s="320" t="str">
        <f>IF('Portail 3 SDL-LETTRES'!C27="","",'Portail 3 SDL-LETTRES'!C27)</f>
        <v>Anglais S2</v>
      </c>
      <c r="D104" s="256" t="str">
        <f>IF('Portail 3 SDL-LETTRES'!D27="","",'Portail 3 SDL-LETTRES'!D27)</f>
        <v>LOL2C7B
LOL2D7B
LOL2DH2B
LOL2E4B
LOL2G8B
LOL2H4B</v>
      </c>
      <c r="E104" s="322" t="str">
        <f>IF('Portail 3 SDL-LETTRES'!E27="","",'Portail 3 SDL-LETTRES'!E27)</f>
        <v>CHOIX TRONC COMMUN</v>
      </c>
      <c r="F104" s="323" t="str">
        <f>IF('Portail 3 SDL-LETTRES'!F27="","",'Portail 3 SDL-LETTRES'!F27)</f>
        <v>Portails 3 (SDL-LETTRES), 6 (HISTOIRE-LETTRES), 7 (HISTOIRE-GEO) et 8 (HISTOIRE-DROIT)</v>
      </c>
      <c r="G104" s="322" t="str">
        <f>IF('Portail 3 SDL-LETTRES'!G27="","",'Portail 3 SDL-LETTRES'!G27)</f>
        <v>LLCER</v>
      </c>
      <c r="H104" s="336"/>
      <c r="I104" s="325">
        <v>1</v>
      </c>
      <c r="J104" s="325">
        <v>1</v>
      </c>
      <c r="K104" s="326" t="str">
        <f>IF('Portail 3 SDL-LETTRES'!K27="","",'Portail 3 SDL-LETTRES'!K27)</f>
        <v>SOTTEAU Emilie</v>
      </c>
      <c r="L104" s="327" t="str">
        <f>IF('Portail 3 SDL-LETTRES'!L27="","",'Portail 3 SDL-LETTRES'!L27)</f>
        <v>11</v>
      </c>
      <c r="M104" s="326" t="str">
        <f>IF('Portail 3 SDL-LETTRES'!M44="","",'Portail 3 SDL-LETTRES'!M44)</f>
        <v/>
      </c>
      <c r="N104" s="326" t="str">
        <f>IF('Portail 3 SDL-LETTRES'!N27="","",'Portail 3 SDL-LETTRES'!N27)</f>
        <v/>
      </c>
      <c r="O104" s="328">
        <f>IF('Portail 3 SDL-LETTRES'!O27="","",'Portail 3 SDL-LETTRES'!O27)</f>
        <v>18</v>
      </c>
      <c r="P104" s="421" t="str">
        <f>IF('Portail 3 SDL-LETTRES'!P27="","",'Portail 3 SDL-LETTRES'!P27)</f>
        <v/>
      </c>
      <c r="Q104" s="470" t="str">
        <f>IF('Portail 3 SDL-LETTRES'!Q27="","",'Portail 3 SDL-LETTRES'!Q27)</f>
        <v>100 % CC</v>
      </c>
      <c r="R104" s="471" t="str">
        <f>IF('Portail 3 SDL-LETTRES'!R27="","",'Portail 3 SDL-LETTRES'!R27)</f>
        <v>100% CT DEVOIR MAISON</v>
      </c>
      <c r="S104" s="422">
        <f>IF('Portail 3 SDL-LETTRES'!S27="","",'Portail 3 SDL-LETTRES'!S27)</f>
        <v>1</v>
      </c>
      <c r="T104" s="330" t="str">
        <f>IF('Portail 3 SDL-LETTRES'!T27="","",'Portail 3 SDL-LETTRES'!T27)</f>
        <v>CC</v>
      </c>
      <c r="U104" s="330" t="str">
        <f>IF('Portail 3 SDL-LETTRES'!U27="","",'Portail 3 SDL-LETTRES'!U27)</f>
        <v/>
      </c>
      <c r="V104" s="330" t="str">
        <f>IF('Portail 3 SDL-LETTRES'!V27="","",'Portail 3 SDL-LETTRES'!V27)</f>
        <v/>
      </c>
      <c r="W104" s="331">
        <f>IF('Portail 3 SDL-LETTRES'!W27="","",'Portail 3 SDL-LETTRES'!W27)</f>
        <v>1</v>
      </c>
      <c r="X104" s="332" t="str">
        <f>IF('Portail 3 SDL-LETTRES'!X27="","",'Portail 3 SDL-LETTRES'!X27)</f>
        <v>CT</v>
      </c>
      <c r="Y104" s="332" t="str">
        <f>IF('Portail 3 SDL-LETTRES'!Y27="","",'Portail 3 SDL-LETTRES'!Y27)</f>
        <v>écrit</v>
      </c>
      <c r="Z104" s="332" t="str">
        <f>IF('Portail 3 SDL-LETTRES'!Z27="","",'Portail 3 SDL-LETTRES'!Z27)</f>
        <v>2h00</v>
      </c>
      <c r="AA104" s="711" t="str">
        <f>IF('Portail 3 SDL-LETTRES'!AA27="","",'Portail 3 SDL-LETTRES'!AA27)</f>
        <v>DM sans temps limité, 
dépôt sujet sur CELENE le 22/06,
copie à rendre au plus tard le 29/06 sur mon adresse email emiliejanton@yahoo.fr</v>
      </c>
      <c r="AB104" s="711" t="str">
        <f>IF('Portail 3 SDL-LETTRES'!AB27="","",'Portail 3 SDL-LETTRES'!AB27)</f>
        <v>DM sans temps limité, dépôt sujet sur CELENE le 15/06,copie à rendre au plus tard le 22/06 sur mon adresse email emiliejanton@yahoo.fr</v>
      </c>
      <c r="AC104" s="705" t="str">
        <f>IF('Portail 3 SDL-LETTRES'!AC27="","",'Portail 3 SDL-LETTRES'!AC27)</f>
        <v/>
      </c>
      <c r="AD104" s="329">
        <f>IF('Portail 3 SDL-LETTRES'!AD27="","",'Portail 3 SDL-LETTRES'!AD27)</f>
        <v>1</v>
      </c>
      <c r="AE104" s="330" t="str">
        <f>IF('Portail 3 SDL-LETTRES'!AE27="","",'Portail 3 SDL-LETTRES'!AE27)</f>
        <v>CT</v>
      </c>
      <c r="AF104" s="330" t="str">
        <f>IF('Portail 3 SDL-LETTRES'!AF27="","",'Portail 3 SDL-LETTRES'!AF27)</f>
        <v>écrit</v>
      </c>
      <c r="AG104" s="330" t="str">
        <f>IF('Portail 3 SDL-LETTRES'!AG27="","",'Portail 3 SDL-LETTRES'!AG27)</f>
        <v>2h00</v>
      </c>
      <c r="AH104" s="333">
        <f>IF('Portail 3 SDL-LETTRES'!AH27="","",'Portail 3 SDL-LETTRES'!AH27)</f>
        <v>1</v>
      </c>
      <c r="AI104" s="332" t="str">
        <f>IF('Portail 3 SDL-LETTRES'!AI27="","",'Portail 3 SDL-LETTRES'!AI27)</f>
        <v>CT</v>
      </c>
      <c r="AJ104" s="332" t="str">
        <f>IF('Portail 3 SDL-LETTRES'!AJ27="","",'Portail 3 SDL-LETTRES'!AJ27)</f>
        <v>écrit</v>
      </c>
      <c r="AK104" s="332" t="str">
        <f>IF('Portail 3 SDL-LETTRES'!AK27="","",'Portail 3 SDL-LETTRES'!AK27)</f>
        <v>2h00</v>
      </c>
      <c r="AL104" s="326" t="str">
        <f>IF('Portail 3 SDL-LETTRES'!AL27="","",'Portail 3 SDL-LETTRES'!AL27)</f>
        <v/>
      </c>
      <c r="AM104" s="334"/>
      <c r="AN104" s="334"/>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c r="BM104" s="334"/>
      <c r="BN104" s="334"/>
      <c r="BO104" s="334"/>
      <c r="BP104" s="334"/>
      <c r="BQ104" s="334"/>
      <c r="BR104" s="334"/>
      <c r="BS104" s="334"/>
      <c r="BT104" s="334"/>
      <c r="BU104" s="334"/>
      <c r="BV104" s="334"/>
      <c r="BW104" s="334"/>
      <c r="BX104" s="334"/>
      <c r="BY104" s="334"/>
      <c r="BZ104" s="334"/>
      <c r="CA104" s="334"/>
      <c r="CB104" s="334"/>
      <c r="CC104" s="334"/>
      <c r="CD104" s="334"/>
      <c r="CE104" s="334"/>
      <c r="CF104" s="334"/>
      <c r="CG104" s="334"/>
      <c r="CH104" s="334"/>
      <c r="CI104" s="334"/>
      <c r="CJ104" s="334"/>
      <c r="CK104" s="334"/>
      <c r="CL104" s="334"/>
      <c r="CM104" s="334"/>
      <c r="CN104" s="334"/>
      <c r="CO104" s="334"/>
      <c r="CP104" s="334"/>
      <c r="CQ104" s="334"/>
      <c r="CR104" s="334"/>
      <c r="CS104" s="334"/>
      <c r="CT104" s="334"/>
      <c r="CU104" s="334"/>
      <c r="CV104" s="334"/>
      <c r="CW104" s="334"/>
      <c r="CX104" s="334"/>
      <c r="CY104" s="334"/>
      <c r="CZ104" s="334"/>
      <c r="DA104" s="334"/>
      <c r="DB104" s="334"/>
      <c r="DC104" s="334"/>
      <c r="DD104" s="334"/>
      <c r="DE104" s="334"/>
      <c r="DF104" s="334"/>
      <c r="DG104" s="334"/>
      <c r="DH104" s="334"/>
      <c r="DI104" s="334"/>
      <c r="DJ104" s="334"/>
      <c r="DK104" s="334"/>
      <c r="DL104" s="334"/>
      <c r="DM104" s="334"/>
      <c r="DN104" s="334"/>
      <c r="DO104" s="334"/>
      <c r="DP104" s="334"/>
      <c r="DQ104" s="334"/>
      <c r="DR104" s="334"/>
      <c r="DS104" s="334"/>
      <c r="DT104" s="334"/>
      <c r="DU104" s="334"/>
      <c r="DV104" s="334"/>
      <c r="DW104" s="334"/>
      <c r="DX104" s="334"/>
      <c r="DY104" s="334"/>
      <c r="DZ104" s="334"/>
      <c r="EA104" s="334"/>
      <c r="EB104" s="334"/>
      <c r="EC104" s="334"/>
      <c r="ED104" s="334"/>
      <c r="EE104" s="334"/>
      <c r="EF104" s="334"/>
      <c r="EG104" s="334"/>
      <c r="EH104" s="334"/>
      <c r="EI104" s="334"/>
      <c r="EJ104" s="334"/>
      <c r="EK104" s="334"/>
      <c r="EL104" s="334"/>
      <c r="EM104" s="334"/>
      <c r="EN104" s="334"/>
      <c r="EO104" s="334"/>
      <c r="EP104" s="334"/>
      <c r="EQ104" s="334"/>
      <c r="ER104" s="334"/>
      <c r="ES104" s="334"/>
      <c r="ET104" s="334"/>
      <c r="EU104" s="334"/>
      <c r="EV104" s="334"/>
      <c r="EW104" s="334"/>
      <c r="EX104" s="334"/>
      <c r="EY104" s="334"/>
      <c r="EZ104" s="334"/>
      <c r="FA104" s="334"/>
      <c r="FB104" s="334"/>
      <c r="FC104" s="334"/>
      <c r="FD104" s="334"/>
      <c r="FE104" s="334"/>
      <c r="FF104" s="334"/>
      <c r="FG104" s="334"/>
      <c r="FH104" s="334"/>
      <c r="FI104" s="334"/>
      <c r="FJ104" s="334"/>
      <c r="FK104" s="334"/>
      <c r="FL104" s="334"/>
      <c r="FM104" s="334"/>
      <c r="FN104" s="334"/>
      <c r="FO104" s="334"/>
      <c r="FP104" s="334"/>
      <c r="FQ104" s="334"/>
      <c r="FR104" s="334"/>
      <c r="FS104" s="334"/>
      <c r="FT104" s="334"/>
      <c r="FU104" s="334"/>
      <c r="FV104" s="334"/>
      <c r="FW104" s="334"/>
      <c r="FX104" s="334"/>
      <c r="FY104" s="334"/>
      <c r="FZ104" s="334"/>
      <c r="GA104" s="334"/>
      <c r="GB104" s="334"/>
      <c r="GC104" s="334"/>
      <c r="GD104" s="334"/>
      <c r="GE104" s="334"/>
      <c r="GF104" s="334"/>
      <c r="GG104" s="334"/>
      <c r="GH104" s="334"/>
      <c r="GI104" s="334"/>
      <c r="GJ104" s="334"/>
      <c r="GK104" s="334"/>
      <c r="GL104" s="334"/>
      <c r="GM104" s="334"/>
      <c r="GN104" s="334"/>
      <c r="GO104" s="334"/>
      <c r="GP104" s="334"/>
      <c r="GQ104" s="334"/>
      <c r="GR104" s="334"/>
      <c r="GS104" s="334"/>
      <c r="GT104" s="334"/>
      <c r="GU104" s="334"/>
      <c r="GV104" s="334"/>
      <c r="GW104" s="334"/>
      <c r="GX104" s="334"/>
      <c r="GY104" s="334"/>
      <c r="GZ104" s="334"/>
      <c r="HA104" s="334"/>
      <c r="HB104" s="334"/>
      <c r="HC104" s="334"/>
      <c r="HD104" s="334"/>
      <c r="HE104" s="334"/>
      <c r="HF104" s="334"/>
      <c r="HG104" s="334"/>
      <c r="HH104" s="334"/>
      <c r="HI104" s="334"/>
      <c r="HJ104" s="334"/>
      <c r="HK104" s="334"/>
      <c r="HL104" s="334"/>
      <c r="HM104" s="334"/>
      <c r="HN104" s="334"/>
      <c r="HO104" s="334"/>
      <c r="HP104" s="334"/>
      <c r="HQ104" s="334"/>
      <c r="HR104" s="334"/>
      <c r="HS104" s="334"/>
      <c r="HT104" s="334"/>
      <c r="HU104" s="334"/>
      <c r="HV104" s="334"/>
      <c r="HW104" s="334"/>
      <c r="HX104" s="334"/>
      <c r="HY104" s="334"/>
      <c r="HZ104" s="334"/>
      <c r="IA104" s="334"/>
      <c r="IB104" s="334"/>
      <c r="IC104" s="334"/>
      <c r="ID104" s="334"/>
      <c r="IE104" s="334"/>
      <c r="IF104" s="334"/>
      <c r="IG104" s="334"/>
      <c r="IH104" s="334"/>
      <c r="II104" s="334"/>
      <c r="IJ104" s="334"/>
      <c r="IK104" s="334"/>
      <c r="IL104" s="334"/>
      <c r="IM104" s="334"/>
      <c r="IN104" s="334"/>
      <c r="IO104" s="334"/>
      <c r="IP104" s="334"/>
      <c r="IQ104" s="334"/>
      <c r="IR104" s="334"/>
      <c r="IS104" s="334"/>
      <c r="IT104" s="334"/>
      <c r="IU104" s="334"/>
      <c r="IV104" s="334"/>
      <c r="IW104" s="334"/>
      <c r="IX104" s="334"/>
      <c r="IY104" s="334"/>
      <c r="IZ104" s="334"/>
      <c r="JA104" s="334"/>
      <c r="JB104" s="334"/>
      <c r="JC104" s="334"/>
      <c r="JD104" s="334"/>
      <c r="JE104" s="334"/>
      <c r="JF104" s="334"/>
      <c r="JG104" s="334"/>
      <c r="JH104" s="334"/>
      <c r="JI104" s="334"/>
      <c r="JJ104" s="334"/>
      <c r="JK104" s="334"/>
      <c r="JL104" s="334"/>
      <c r="JM104" s="334"/>
      <c r="JN104" s="334"/>
      <c r="JO104" s="334"/>
      <c r="JP104" s="334"/>
      <c r="JQ104" s="334"/>
      <c r="JR104" s="334"/>
      <c r="JS104" s="334"/>
      <c r="JT104" s="334"/>
      <c r="JU104" s="334"/>
      <c r="JV104" s="334"/>
      <c r="JW104" s="334"/>
      <c r="JX104" s="334"/>
      <c r="JY104" s="334"/>
      <c r="JZ104" s="334"/>
      <c r="KA104" s="334"/>
      <c r="KB104" s="334"/>
      <c r="KC104" s="334"/>
      <c r="KD104" s="334"/>
      <c r="KE104" s="334"/>
      <c r="KF104" s="334"/>
      <c r="KG104" s="334"/>
      <c r="KH104" s="334"/>
      <c r="KI104" s="334"/>
      <c r="KJ104" s="334"/>
      <c r="KK104" s="334"/>
      <c r="KL104" s="334"/>
      <c r="KM104" s="334"/>
      <c r="KN104" s="334"/>
      <c r="KO104" s="334"/>
      <c r="KP104" s="334"/>
      <c r="KQ104" s="334"/>
      <c r="KR104" s="334"/>
      <c r="KS104" s="334"/>
      <c r="KT104" s="334"/>
      <c r="KU104" s="334"/>
      <c r="KV104" s="334"/>
      <c r="KW104" s="334"/>
      <c r="KX104" s="334"/>
      <c r="KY104" s="334"/>
      <c r="KZ104" s="334"/>
      <c r="LA104" s="334"/>
      <c r="LB104" s="334"/>
      <c r="LC104" s="334"/>
      <c r="LD104" s="334"/>
      <c r="LE104" s="334"/>
      <c r="LF104" s="334"/>
      <c r="LG104" s="334"/>
      <c r="LH104" s="334"/>
      <c r="LI104" s="334"/>
      <c r="LJ104" s="334"/>
      <c r="LK104" s="334"/>
      <c r="LL104" s="334"/>
      <c r="LM104" s="334"/>
      <c r="LN104" s="334"/>
      <c r="LO104" s="334"/>
      <c r="LP104" s="334"/>
      <c r="LQ104" s="334"/>
      <c r="LR104" s="334"/>
      <c r="LS104" s="334"/>
      <c r="LT104" s="334"/>
      <c r="LU104" s="334"/>
      <c r="LV104" s="334"/>
      <c r="LW104" s="334"/>
      <c r="LX104" s="334"/>
      <c r="LY104" s="334"/>
      <c r="LZ104" s="334"/>
      <c r="MA104" s="334"/>
      <c r="MB104" s="334"/>
      <c r="MC104" s="334"/>
      <c r="MD104" s="334"/>
      <c r="ME104" s="334"/>
      <c r="MF104" s="334"/>
      <c r="MG104" s="334"/>
      <c r="MH104" s="334"/>
      <c r="MI104" s="334"/>
      <c r="MJ104" s="334"/>
      <c r="MK104" s="334"/>
      <c r="ML104" s="334"/>
      <c r="MM104" s="334"/>
      <c r="MN104" s="334"/>
      <c r="MO104" s="334"/>
      <c r="MP104" s="334"/>
      <c r="MQ104" s="334"/>
      <c r="MR104" s="334"/>
      <c r="MS104" s="334"/>
      <c r="MT104" s="334"/>
      <c r="MU104" s="334"/>
      <c r="MV104" s="334"/>
      <c r="MW104" s="334"/>
      <c r="MX104" s="334"/>
      <c r="MY104" s="334"/>
      <c r="MZ104" s="334"/>
      <c r="NA104" s="334"/>
      <c r="NB104" s="334"/>
      <c r="NC104" s="334"/>
      <c r="ND104" s="334"/>
      <c r="NE104" s="334"/>
      <c r="NF104" s="334"/>
      <c r="NG104" s="334"/>
      <c r="NH104" s="334"/>
      <c r="NI104" s="334"/>
      <c r="NJ104" s="334"/>
      <c r="NK104" s="334"/>
      <c r="NL104" s="334"/>
      <c r="NM104" s="334"/>
      <c r="NN104" s="334"/>
      <c r="NO104" s="334"/>
      <c r="NP104" s="334"/>
      <c r="NQ104" s="334"/>
      <c r="NR104" s="334"/>
      <c r="NS104" s="334"/>
      <c r="NT104" s="334"/>
      <c r="NU104" s="334"/>
      <c r="NV104" s="334"/>
      <c r="NW104" s="334"/>
      <c r="NX104" s="334"/>
      <c r="NY104" s="334"/>
      <c r="NZ104" s="334"/>
      <c r="OA104" s="334"/>
      <c r="OB104" s="334"/>
      <c r="OC104" s="334"/>
      <c r="OD104" s="334"/>
      <c r="OE104" s="334"/>
      <c r="OF104" s="334"/>
      <c r="OG104" s="334"/>
      <c r="OH104" s="334"/>
      <c r="OI104" s="334"/>
      <c r="OJ104" s="334"/>
      <c r="OK104" s="334"/>
      <c r="OL104" s="334"/>
      <c r="OM104" s="334"/>
      <c r="ON104" s="334"/>
      <c r="OO104" s="334"/>
      <c r="OP104" s="334"/>
      <c r="OQ104" s="334"/>
      <c r="OR104" s="334"/>
      <c r="OS104" s="334"/>
      <c r="OT104" s="334"/>
      <c r="OU104" s="334"/>
      <c r="OV104" s="334"/>
      <c r="OW104" s="334"/>
      <c r="OX104" s="334"/>
      <c r="OY104" s="334"/>
      <c r="OZ104" s="334"/>
      <c r="PA104" s="334"/>
      <c r="PB104" s="334"/>
      <c r="PC104" s="334"/>
      <c r="PD104" s="334"/>
      <c r="PE104" s="334"/>
      <c r="PF104" s="334"/>
      <c r="PG104" s="334"/>
      <c r="PH104" s="334"/>
      <c r="PI104" s="334"/>
      <c r="PJ104" s="334"/>
      <c r="PK104" s="334"/>
      <c r="PL104" s="334"/>
      <c r="PM104" s="334"/>
      <c r="PN104" s="334"/>
      <c r="PO104" s="334"/>
      <c r="PP104" s="334"/>
      <c r="PQ104" s="334"/>
      <c r="PR104" s="334"/>
      <c r="PS104" s="334"/>
      <c r="PT104" s="334"/>
      <c r="PU104" s="334"/>
      <c r="PV104" s="334"/>
      <c r="PW104" s="334"/>
      <c r="PX104" s="334"/>
      <c r="PY104" s="334"/>
      <c r="PZ104" s="334"/>
      <c r="QA104" s="334"/>
      <c r="QB104" s="334"/>
      <c r="QC104" s="334"/>
      <c r="QD104" s="334"/>
      <c r="QE104" s="334"/>
      <c r="QF104" s="334"/>
      <c r="QG104" s="334"/>
      <c r="QH104" s="334"/>
      <c r="QI104" s="334"/>
      <c r="QJ104" s="334"/>
      <c r="QK104" s="334"/>
      <c r="QL104" s="334"/>
      <c r="QM104" s="334"/>
      <c r="QN104" s="334"/>
      <c r="QO104" s="334"/>
      <c r="QP104" s="334"/>
      <c r="QQ104" s="334"/>
      <c r="QR104" s="334"/>
      <c r="QS104" s="334"/>
      <c r="QT104" s="334"/>
      <c r="QU104" s="334"/>
      <c r="QV104" s="334"/>
      <c r="QW104" s="334"/>
      <c r="QX104" s="334"/>
      <c r="QY104" s="334"/>
      <c r="QZ104" s="334"/>
      <c r="RA104" s="334"/>
      <c r="RB104" s="334"/>
      <c r="RC104" s="334"/>
      <c r="RD104" s="334"/>
      <c r="RE104" s="334"/>
      <c r="RF104" s="334"/>
      <c r="RG104" s="334"/>
      <c r="RH104" s="334"/>
      <c r="RI104" s="334"/>
      <c r="RJ104" s="334"/>
      <c r="RK104" s="334"/>
      <c r="RL104" s="334"/>
      <c r="RM104" s="334"/>
      <c r="RN104" s="334"/>
      <c r="RO104" s="334"/>
      <c r="RP104" s="334"/>
      <c r="RQ104" s="334"/>
      <c r="RR104" s="334"/>
      <c r="RS104" s="334"/>
      <c r="RT104" s="334"/>
      <c r="RU104" s="334"/>
      <c r="RV104" s="334"/>
      <c r="RW104" s="334"/>
      <c r="RX104" s="334"/>
      <c r="RY104" s="334"/>
      <c r="RZ104" s="334"/>
      <c r="SA104" s="334"/>
      <c r="SB104" s="334"/>
      <c r="SC104" s="334"/>
      <c r="SD104" s="334"/>
      <c r="SE104" s="334"/>
      <c r="SF104" s="334"/>
      <c r="SG104" s="334"/>
      <c r="SH104" s="334"/>
      <c r="SI104" s="334"/>
      <c r="SJ104" s="334"/>
      <c r="SK104" s="334"/>
      <c r="SL104" s="334"/>
      <c r="SM104" s="334"/>
      <c r="SN104" s="334"/>
      <c r="SO104" s="334"/>
      <c r="SP104" s="334"/>
      <c r="SQ104" s="334"/>
      <c r="SR104" s="334"/>
      <c r="SS104" s="334"/>
      <c r="ST104" s="334"/>
      <c r="SU104" s="334"/>
      <c r="SV104" s="334"/>
      <c r="SW104" s="334"/>
      <c r="SX104" s="334"/>
      <c r="SY104" s="334"/>
      <c r="SZ104" s="334"/>
      <c r="TA104" s="334"/>
      <c r="TB104" s="334"/>
      <c r="TC104" s="334"/>
      <c r="TD104" s="334"/>
      <c r="TE104" s="334"/>
      <c r="TF104" s="334"/>
      <c r="TG104" s="334"/>
      <c r="TH104" s="334"/>
      <c r="TI104" s="334"/>
      <c r="TJ104" s="334"/>
      <c r="TK104" s="334"/>
      <c r="TL104" s="334"/>
      <c r="TM104" s="334"/>
      <c r="TN104" s="334"/>
      <c r="TO104" s="334"/>
      <c r="TP104" s="334"/>
      <c r="TQ104" s="334"/>
      <c r="TR104" s="334"/>
      <c r="TS104" s="334"/>
      <c r="TT104" s="334"/>
      <c r="TU104" s="334"/>
      <c r="TV104" s="334"/>
      <c r="TW104" s="334"/>
      <c r="TX104" s="334"/>
      <c r="TY104" s="334"/>
      <c r="TZ104" s="334"/>
      <c r="UA104" s="334"/>
      <c r="UB104" s="334"/>
      <c r="UC104" s="334"/>
      <c r="UD104" s="334"/>
      <c r="UE104" s="334"/>
      <c r="UF104" s="334"/>
      <c r="UG104" s="334"/>
      <c r="UH104" s="334"/>
      <c r="UI104" s="334"/>
      <c r="UJ104" s="334"/>
      <c r="UK104" s="334"/>
      <c r="UL104" s="334"/>
      <c r="UM104" s="334"/>
      <c r="UN104" s="334"/>
      <c r="UO104" s="334"/>
      <c r="UP104" s="334"/>
      <c r="UQ104" s="334"/>
      <c r="UR104" s="334"/>
      <c r="US104" s="334"/>
      <c r="UT104" s="334"/>
      <c r="UU104" s="334"/>
      <c r="UV104" s="334"/>
      <c r="UW104" s="334"/>
      <c r="UX104" s="334"/>
      <c r="UY104" s="334"/>
      <c r="UZ104" s="334"/>
      <c r="VA104" s="334"/>
      <c r="VB104" s="334"/>
      <c r="VC104" s="334"/>
      <c r="VD104" s="334"/>
      <c r="VE104" s="334"/>
      <c r="VF104" s="334"/>
      <c r="VG104" s="334"/>
      <c r="VH104" s="334"/>
      <c r="VI104" s="334"/>
      <c r="VJ104" s="334"/>
      <c r="VK104" s="334"/>
      <c r="VL104" s="334"/>
      <c r="VM104" s="334"/>
      <c r="VN104" s="334"/>
      <c r="VO104" s="334"/>
      <c r="VP104" s="334"/>
      <c r="VQ104" s="334"/>
      <c r="VR104" s="334"/>
      <c r="VS104" s="334"/>
      <c r="VT104" s="334"/>
      <c r="VU104" s="334"/>
      <c r="VV104" s="334"/>
      <c r="VW104" s="334"/>
      <c r="VX104" s="334"/>
      <c r="VY104" s="334"/>
      <c r="VZ104" s="334"/>
      <c r="WA104" s="334"/>
      <c r="WB104" s="334"/>
      <c r="WC104" s="334"/>
      <c r="WD104" s="334"/>
      <c r="WE104" s="334"/>
      <c r="WF104" s="334"/>
      <c r="WG104" s="334"/>
      <c r="WH104" s="334"/>
      <c r="WI104" s="334"/>
      <c r="WJ104" s="334"/>
      <c r="WK104" s="334"/>
      <c r="WL104" s="334"/>
      <c r="WM104" s="334"/>
      <c r="WN104" s="334"/>
      <c r="WO104" s="334"/>
      <c r="WP104" s="334"/>
      <c r="WQ104" s="334"/>
      <c r="WR104" s="334"/>
      <c r="WS104" s="334"/>
      <c r="WT104" s="334"/>
      <c r="WU104" s="334"/>
      <c r="WV104" s="334"/>
      <c r="WW104" s="334"/>
      <c r="WX104" s="334"/>
      <c r="WY104" s="334"/>
      <c r="WZ104" s="334"/>
      <c r="XA104" s="334"/>
      <c r="XB104" s="334"/>
      <c r="XC104" s="334"/>
      <c r="XD104" s="334"/>
      <c r="XE104" s="334"/>
      <c r="XF104" s="334"/>
      <c r="XG104" s="334"/>
      <c r="XH104" s="334"/>
      <c r="XI104" s="334"/>
      <c r="XJ104" s="334"/>
      <c r="XK104" s="334"/>
      <c r="XL104" s="334"/>
      <c r="XM104" s="334"/>
      <c r="XN104" s="334"/>
      <c r="XO104" s="334"/>
      <c r="XP104" s="334"/>
      <c r="XQ104" s="334"/>
      <c r="XR104" s="334"/>
      <c r="XS104" s="334"/>
      <c r="XT104" s="334"/>
      <c r="XU104" s="334"/>
      <c r="XV104" s="334"/>
      <c r="XW104" s="334"/>
      <c r="XX104" s="334"/>
      <c r="XY104" s="334"/>
      <c r="XZ104" s="334"/>
      <c r="YA104" s="334"/>
      <c r="YB104" s="334"/>
      <c r="YC104" s="334"/>
      <c r="YD104" s="334"/>
      <c r="YE104" s="334"/>
      <c r="YF104" s="334"/>
      <c r="YG104" s="334"/>
      <c r="YH104" s="334"/>
      <c r="YI104" s="334"/>
      <c r="YJ104" s="334"/>
      <c r="YK104" s="334"/>
      <c r="YL104" s="334"/>
      <c r="YM104" s="334"/>
      <c r="YN104" s="334"/>
      <c r="YO104" s="334"/>
      <c r="YP104" s="334"/>
      <c r="YQ104" s="334"/>
      <c r="YR104" s="334"/>
      <c r="YS104" s="334"/>
      <c r="YT104" s="334"/>
      <c r="YU104" s="334"/>
      <c r="YV104" s="334"/>
      <c r="YW104" s="334"/>
      <c r="YX104" s="334"/>
      <c r="YY104" s="334"/>
      <c r="YZ104" s="334"/>
      <c r="ZA104" s="334"/>
      <c r="ZB104" s="334"/>
      <c r="ZC104" s="334"/>
      <c r="ZD104" s="334"/>
      <c r="ZE104" s="334"/>
      <c r="ZF104" s="334"/>
      <c r="ZG104" s="334"/>
      <c r="ZH104" s="334"/>
      <c r="ZI104" s="334"/>
      <c r="ZJ104" s="334"/>
      <c r="ZK104" s="334"/>
      <c r="ZL104" s="334"/>
      <c r="ZM104" s="334"/>
      <c r="ZN104" s="334"/>
      <c r="ZO104" s="334"/>
      <c r="ZP104" s="334"/>
      <c r="ZQ104" s="334"/>
      <c r="ZR104" s="334"/>
      <c r="ZS104" s="334"/>
      <c r="ZT104" s="334"/>
      <c r="ZU104" s="334"/>
      <c r="ZV104" s="334"/>
      <c r="ZW104" s="334"/>
      <c r="ZX104" s="334"/>
      <c r="ZY104" s="334"/>
      <c r="ZZ104" s="334"/>
      <c r="AAA104" s="334"/>
      <c r="AAB104" s="334"/>
      <c r="AAC104" s="334"/>
      <c r="AAD104" s="334"/>
      <c r="AAE104" s="334"/>
      <c r="AAF104" s="334"/>
      <c r="AAG104" s="334"/>
      <c r="AAH104" s="334"/>
      <c r="AAI104" s="334"/>
      <c r="AAJ104" s="334"/>
      <c r="AAK104" s="334"/>
      <c r="AAL104" s="334"/>
      <c r="AAM104" s="334"/>
      <c r="AAN104" s="334"/>
      <c r="AAO104" s="334"/>
      <c r="AAP104" s="334"/>
      <c r="AAQ104" s="334"/>
      <c r="AAR104" s="334"/>
      <c r="AAS104" s="334"/>
      <c r="AAT104" s="334"/>
      <c r="AAU104" s="334"/>
      <c r="AAV104" s="334"/>
      <c r="AAW104" s="334"/>
      <c r="AAX104" s="334"/>
      <c r="AAY104" s="334"/>
      <c r="AAZ104" s="334"/>
      <c r="ABA104" s="334"/>
      <c r="ABB104" s="334"/>
      <c r="ABC104" s="334"/>
      <c r="ABD104" s="334"/>
      <c r="ABE104" s="334"/>
      <c r="ABF104" s="334"/>
      <c r="ABG104" s="334"/>
      <c r="ABH104" s="334"/>
      <c r="ABI104" s="334"/>
      <c r="ABJ104" s="334"/>
      <c r="ABK104" s="334"/>
      <c r="ABL104" s="334"/>
      <c r="ABM104" s="334"/>
      <c r="ABN104" s="334"/>
      <c r="ABO104" s="334"/>
      <c r="ABP104" s="334"/>
      <c r="ABQ104" s="334"/>
      <c r="ABR104" s="334"/>
      <c r="ABS104" s="334"/>
      <c r="ABT104" s="334"/>
      <c r="ABU104" s="334"/>
      <c r="ABV104" s="334"/>
      <c r="ABW104" s="334"/>
      <c r="ABX104" s="334"/>
      <c r="ABY104" s="334"/>
      <c r="ABZ104" s="334"/>
      <c r="ACA104" s="334"/>
      <c r="ACB104" s="334"/>
      <c r="ACC104" s="334"/>
      <c r="ACD104" s="334"/>
      <c r="ACE104" s="334"/>
      <c r="ACF104" s="334"/>
      <c r="ACG104" s="334"/>
      <c r="ACH104" s="334"/>
      <c r="ACI104" s="334"/>
      <c r="ACJ104" s="334"/>
      <c r="ACK104" s="334"/>
      <c r="ACL104" s="334"/>
      <c r="ACM104" s="334"/>
      <c r="ACN104" s="334"/>
      <c r="ACO104" s="334"/>
      <c r="ACP104" s="334"/>
      <c r="ACQ104" s="334"/>
      <c r="ACR104" s="334"/>
      <c r="ACS104" s="334"/>
      <c r="ACT104" s="334"/>
      <c r="ACU104" s="334"/>
      <c r="ACV104" s="334"/>
      <c r="ACW104" s="334"/>
      <c r="ACX104" s="334"/>
      <c r="ACY104" s="334"/>
      <c r="ACZ104" s="334"/>
      <c r="ADA104" s="334"/>
      <c r="ADB104" s="334"/>
      <c r="ADC104" s="334"/>
      <c r="ADD104" s="334"/>
      <c r="ADE104" s="334"/>
      <c r="ADF104" s="334"/>
      <c r="ADG104" s="334"/>
      <c r="ADH104" s="334"/>
      <c r="ADI104" s="334"/>
      <c r="ADJ104" s="334"/>
      <c r="ADK104" s="334"/>
      <c r="ADL104" s="334"/>
      <c r="ADM104" s="334"/>
      <c r="ADN104" s="334"/>
      <c r="ADO104" s="334"/>
      <c r="ADP104" s="334"/>
      <c r="ADQ104" s="334"/>
      <c r="ADR104" s="334"/>
      <c r="ADS104" s="334"/>
      <c r="ADT104" s="334"/>
      <c r="ADU104" s="334"/>
      <c r="ADV104" s="334"/>
      <c r="ADW104" s="334"/>
      <c r="ADX104" s="334"/>
      <c r="ADY104" s="334"/>
      <c r="ADZ104" s="334"/>
      <c r="AEA104" s="334"/>
      <c r="AEB104" s="334"/>
      <c r="AEC104" s="334"/>
      <c r="AED104" s="334"/>
      <c r="AEE104" s="334"/>
      <c r="AEF104" s="334"/>
      <c r="AEG104" s="334"/>
      <c r="AEH104" s="334"/>
      <c r="AEI104" s="334"/>
      <c r="AEJ104" s="334"/>
      <c r="AEK104" s="334"/>
      <c r="AEL104" s="334"/>
      <c r="AEM104" s="334"/>
      <c r="AEN104" s="334"/>
      <c r="AEO104" s="334"/>
      <c r="AEP104" s="334"/>
      <c r="AEQ104" s="334"/>
      <c r="AER104" s="334"/>
      <c r="AES104" s="334"/>
      <c r="AET104" s="334"/>
      <c r="AEU104" s="334"/>
      <c r="AEV104" s="334"/>
      <c r="AEW104" s="334"/>
      <c r="AEX104" s="334"/>
      <c r="AEY104" s="334"/>
      <c r="AEZ104" s="334"/>
      <c r="AFA104" s="334"/>
      <c r="AFB104" s="334"/>
      <c r="AFC104" s="334"/>
      <c r="AFD104" s="334"/>
      <c r="AFE104" s="334"/>
      <c r="AFF104" s="334"/>
      <c r="AFG104" s="334"/>
      <c r="AFH104" s="334"/>
      <c r="AFI104" s="334"/>
      <c r="AFJ104" s="334"/>
      <c r="AFK104" s="334"/>
      <c r="AFL104" s="334"/>
      <c r="AFM104" s="334"/>
      <c r="AFN104" s="334"/>
      <c r="AFO104" s="334"/>
      <c r="AFP104" s="334"/>
      <c r="AFQ104" s="334"/>
      <c r="AFR104" s="334"/>
      <c r="AFS104" s="334"/>
      <c r="AFT104" s="334"/>
      <c r="AFU104" s="334"/>
      <c r="AFV104" s="334"/>
      <c r="AFW104" s="334"/>
      <c r="AFX104" s="334"/>
      <c r="AFY104" s="334"/>
      <c r="AFZ104" s="334"/>
      <c r="AGA104" s="334"/>
      <c r="AGB104" s="334"/>
      <c r="AGC104" s="334"/>
      <c r="AGD104" s="334"/>
      <c r="AGE104" s="334"/>
      <c r="AGF104" s="334"/>
      <c r="AGG104" s="334"/>
      <c r="AGH104" s="334"/>
      <c r="AGI104" s="334"/>
      <c r="AGJ104" s="334"/>
      <c r="AGK104" s="334"/>
      <c r="AGL104" s="334"/>
      <c r="AGM104" s="334"/>
      <c r="AGN104" s="334"/>
      <c r="AGO104" s="334"/>
      <c r="AGP104" s="334"/>
      <c r="AGQ104" s="334"/>
      <c r="AGR104" s="334"/>
      <c r="AGS104" s="334"/>
      <c r="AGT104" s="334"/>
      <c r="AGU104" s="334"/>
      <c r="AGV104" s="334"/>
      <c r="AGW104" s="334"/>
      <c r="AGX104" s="334"/>
      <c r="AGY104" s="334"/>
      <c r="AGZ104" s="334"/>
      <c r="AHA104" s="334"/>
      <c r="AHB104" s="334"/>
      <c r="AHC104" s="334"/>
      <c r="AHD104" s="334"/>
      <c r="AHE104" s="334"/>
      <c r="AHF104" s="334"/>
      <c r="AHG104" s="334"/>
      <c r="AHH104" s="334"/>
      <c r="AHI104" s="334"/>
      <c r="AHJ104" s="334"/>
      <c r="AHK104" s="334"/>
      <c r="AHL104" s="334"/>
      <c r="AHM104" s="334"/>
      <c r="AHN104" s="334"/>
      <c r="AHO104" s="334"/>
      <c r="AHP104" s="334"/>
      <c r="AHQ104" s="334"/>
      <c r="AHR104" s="334"/>
      <c r="AHS104" s="334"/>
      <c r="AHT104" s="334"/>
      <c r="AHU104" s="334"/>
      <c r="AHV104" s="334"/>
      <c r="AHW104" s="334"/>
      <c r="AHX104" s="334"/>
      <c r="AHY104" s="334"/>
      <c r="AHZ104" s="334"/>
      <c r="AIA104" s="334"/>
      <c r="AIB104" s="334"/>
      <c r="AIC104" s="334"/>
      <c r="AID104" s="334"/>
      <c r="AIE104" s="334"/>
      <c r="AIF104" s="334"/>
      <c r="AIG104" s="334"/>
      <c r="AIH104" s="334"/>
      <c r="AII104" s="334"/>
      <c r="AIJ104" s="334"/>
      <c r="AIK104" s="334"/>
      <c r="AIL104" s="334"/>
      <c r="AIM104" s="334"/>
      <c r="AIN104" s="334"/>
      <c r="AIO104" s="334"/>
      <c r="AIP104" s="334"/>
      <c r="AIQ104" s="334"/>
      <c r="AIR104" s="334"/>
      <c r="AIS104" s="334"/>
      <c r="AIT104" s="334"/>
      <c r="AIU104" s="334"/>
      <c r="AIV104" s="334"/>
      <c r="AIW104" s="334"/>
      <c r="AIX104" s="334"/>
      <c r="AIY104" s="334"/>
      <c r="AIZ104" s="334"/>
      <c r="AJA104" s="334"/>
      <c r="AJB104" s="334"/>
      <c r="AJC104" s="334"/>
      <c r="AJD104" s="334"/>
      <c r="AJE104" s="334"/>
      <c r="AJF104" s="334"/>
      <c r="AJG104" s="334"/>
      <c r="AJH104" s="334"/>
      <c r="AJI104" s="334"/>
      <c r="AJJ104" s="334"/>
      <c r="AJK104" s="334"/>
      <c r="AJL104" s="334"/>
      <c r="AJM104" s="334"/>
      <c r="AJN104" s="334"/>
      <c r="AJO104" s="334"/>
      <c r="AJP104" s="334"/>
      <c r="AJQ104" s="334"/>
      <c r="AJR104" s="334"/>
      <c r="AJS104" s="334"/>
      <c r="AJT104" s="334"/>
      <c r="AJU104" s="334"/>
      <c r="AJV104" s="334"/>
      <c r="AJW104" s="334"/>
      <c r="AJX104" s="334"/>
      <c r="AJY104" s="334"/>
      <c r="AJZ104" s="334"/>
      <c r="AKA104" s="334"/>
      <c r="AKB104" s="334"/>
      <c r="AKC104" s="334"/>
      <c r="AKD104" s="334"/>
      <c r="AKE104" s="334"/>
      <c r="AKF104" s="334"/>
      <c r="AKG104" s="334"/>
      <c r="AKH104" s="334"/>
      <c r="AKI104" s="334"/>
      <c r="AKJ104" s="334"/>
      <c r="AKK104" s="334"/>
      <c r="AKL104" s="334"/>
      <c r="AKM104" s="334"/>
      <c r="AKN104" s="334"/>
      <c r="AKO104" s="334"/>
      <c r="AKP104" s="334"/>
      <c r="AKQ104" s="334"/>
      <c r="AKR104" s="334"/>
      <c r="AKS104" s="334"/>
      <c r="AKT104" s="334"/>
      <c r="AKU104" s="334"/>
      <c r="AKV104" s="334"/>
      <c r="AKW104" s="334"/>
      <c r="AKX104" s="334"/>
      <c r="AKY104" s="334"/>
      <c r="AKZ104" s="334"/>
      <c r="ALA104" s="334"/>
      <c r="ALB104" s="334"/>
      <c r="ALC104" s="334"/>
      <c r="ALD104" s="334"/>
      <c r="ALE104" s="334"/>
      <c r="ALF104" s="334"/>
      <c r="ALG104" s="334"/>
      <c r="ALH104" s="334"/>
      <c r="ALI104" s="334"/>
      <c r="ALJ104" s="334"/>
      <c r="ALK104" s="334"/>
      <c r="ALL104" s="334"/>
      <c r="ALM104" s="334"/>
      <c r="ALN104" s="334"/>
      <c r="ALO104" s="334"/>
      <c r="ALP104" s="334"/>
      <c r="ALQ104" s="334"/>
      <c r="ALR104" s="334"/>
      <c r="ALS104" s="334"/>
      <c r="ALT104" s="334"/>
      <c r="ALU104" s="334"/>
      <c r="ALV104" s="334"/>
      <c r="ALW104" s="334"/>
      <c r="ALX104" s="334"/>
      <c r="ALY104" s="334"/>
      <c r="ALZ104" s="334"/>
      <c r="AMA104" s="334"/>
      <c r="AMB104" s="334"/>
      <c r="AMC104" s="334"/>
      <c r="AMD104" s="334"/>
      <c r="AME104" s="334"/>
      <c r="AMF104" s="334"/>
      <c r="AMG104" s="334"/>
      <c r="AMH104" s="334"/>
      <c r="AMI104" s="334"/>
      <c r="AMJ104" s="334"/>
      <c r="AMK104" s="334"/>
      <c r="AML104" s="334"/>
      <c r="AMM104" s="334"/>
      <c r="AMN104" s="334"/>
      <c r="AMO104" s="334"/>
      <c r="AMP104" s="334"/>
    </row>
    <row r="105" spans="1:1030">
      <c r="A105" s="121"/>
      <c r="B105" s="121"/>
      <c r="C105" s="144"/>
      <c r="D105" s="145"/>
      <c r="E105" s="145"/>
      <c r="F105" s="145"/>
      <c r="G105" s="145"/>
      <c r="H105" s="146" t="s">
        <v>135</v>
      </c>
      <c r="I105" s="147"/>
      <c r="J105" s="147"/>
      <c r="K105" s="147"/>
      <c r="L105" s="147"/>
      <c r="M105" s="147"/>
      <c r="N105" s="145"/>
      <c r="O105" s="145"/>
      <c r="P105" s="148"/>
      <c r="Q105" s="145"/>
      <c r="R105" s="145"/>
      <c r="S105" s="123"/>
      <c r="T105" s="123"/>
      <c r="U105" s="123"/>
      <c r="V105" s="123"/>
      <c r="W105" s="123"/>
      <c r="X105" s="123"/>
      <c r="Y105" s="123"/>
      <c r="Z105" s="123"/>
      <c r="AA105" s="145"/>
      <c r="AB105" s="145"/>
      <c r="AC105" s="145"/>
      <c r="AD105" s="123"/>
      <c r="AE105" s="123"/>
      <c r="AF105" s="123"/>
      <c r="AG105" s="123"/>
      <c r="AH105" s="123"/>
      <c r="AI105" s="123"/>
      <c r="AJ105" s="123"/>
      <c r="AK105" s="124"/>
      <c r="AL105" s="147"/>
    </row>
  </sheetData>
  <mergeCells count="28">
    <mergeCell ref="AC1:AC3"/>
    <mergeCell ref="H42:J42"/>
    <mergeCell ref="AD1:AK1"/>
    <mergeCell ref="AL1:AL3"/>
    <mergeCell ref="N2:N3"/>
    <mergeCell ref="O2:O3"/>
    <mergeCell ref="P2:P3"/>
    <mergeCell ref="S2:V2"/>
    <mergeCell ref="W2:Z2"/>
    <mergeCell ref="AD2:AG2"/>
    <mergeCell ref="AH2:AK2"/>
    <mergeCell ref="K1:K3"/>
    <mergeCell ref="L1:L3"/>
    <mergeCell ref="M1:M3"/>
    <mergeCell ref="N1:P1"/>
    <mergeCell ref="S1:Z1"/>
    <mergeCell ref="A1:A3"/>
    <mergeCell ref="B1:B3"/>
    <mergeCell ref="C1:C3"/>
    <mergeCell ref="D1:D3"/>
    <mergeCell ref="E1:E3"/>
    <mergeCell ref="AA1:AB2"/>
    <mergeCell ref="F1:F3"/>
    <mergeCell ref="G1:G3"/>
    <mergeCell ref="H1:H3"/>
    <mergeCell ref="I1:I3"/>
    <mergeCell ref="J1:J3"/>
    <mergeCell ref="Q1:R2"/>
  </mergeCells>
  <dataValidations count="4">
    <dataValidation type="list" allowBlank="1" showInputMessage="1" showErrorMessage="1" sqref="U105 AJ65 AF65 Y65 U65 AJ105 AF105 Y105 U63 Y63 AF63 AJ63">
      <formula1>nat</formula1>
      <formula2>0</formula2>
    </dataValidation>
    <dataValidation type="list" allowBlank="1" showInputMessage="1" showErrorMessage="1" sqref="T105 AI65 AE65 X65 T65 AI105 AE105 X105 T63 X63 AE63 AI63">
      <formula1>mod</formula1>
      <formula2>0</formula2>
    </dataValidation>
    <dataValidation type="list" allowBlank="1" showInputMessage="1" showErrorMessage="1" sqref="T82:T83 X82:X83 AE82:AE83 AI82:AI83 T102 X102 AE102 AI102 T25 AI23 AE23 X23 T23">
      <formula1>moda</formula1>
      <formula2>0</formula2>
    </dataValidation>
    <dataValidation type="list" allowBlank="1" showInputMessage="1" showErrorMessage="1" sqref="U82:U83 Y82:Y83 AF82:AF83 AJ82:AJ83 U102 Y102 AF102 AJ102 AJ36 AF36 AJ27 AF27 U25 AJ23 AF23 Y23 U23 AJ21 AF21 AJ10:AJ12 AF10:AF12 AF55 AJ55">
      <formula1>natu</formula1>
      <formula2>0</formula2>
    </dataValidation>
  </dataValidations>
  <pageMargins left="0.70866141732283472" right="0.70866141732283472" top="0.74803149606299213" bottom="0.74803149606299213" header="0.51181102362204722" footer="0.31496062992125984"/>
  <pageSetup paperSize="8" scale="50" firstPageNumber="0" fitToWidth="2" fitToHeight="7" orientation="landscape" r:id="rId1"/>
  <headerFooter>
    <oddFooter>&amp;L&amp;P/&amp;N&amp;R&amp;D</oddFooter>
  </headerFooter>
  <rowBreaks count="2" manualBreakCount="2">
    <brk id="73" max="35" man="1"/>
    <brk id="92" max="35" man="1"/>
  </rowBreaks>
  <colBreaks count="1" manualBreakCount="1">
    <brk id="26" max="104" man="1"/>
  </colBreaks>
</worksheet>
</file>

<file path=xl/worksheets/sheet10.xml><?xml version="1.0" encoding="utf-8"?>
<worksheet xmlns="http://schemas.openxmlformats.org/spreadsheetml/2006/main" xmlns:r="http://schemas.openxmlformats.org/officeDocument/2006/relationships">
  <dimension ref="A1:AMK1"/>
  <sheetViews>
    <sheetView view="pageBreakPreview" workbookViewId="0"/>
  </sheetViews>
  <sheetFormatPr baseColWidth="10" defaultColWidth="9.140625" defaultRowHeight="15"/>
  <cols>
    <col min="1" max="1025" width="10.7109375" style="229" customWidth="1"/>
  </cols>
  <sheetData/>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MP81"/>
  <sheetViews>
    <sheetView view="pageBreakPreview" zoomScale="65" zoomScaleNormal="85" zoomScaleSheetLayoutView="65" zoomScalePageLayoutView="85" workbookViewId="0">
      <pane xSplit="4" ySplit="3" topLeftCell="M74" activePane="bottomRight" state="frozen"/>
      <selection pane="topRight" activeCell="AA3" sqref="AA3"/>
      <selection pane="bottomLeft" activeCell="AA3" sqref="AA3"/>
      <selection pane="bottomRight" activeCell="Z3" sqref="Q1:Z1048576"/>
    </sheetView>
  </sheetViews>
  <sheetFormatPr baseColWidth="10" defaultColWidth="9.140625" defaultRowHeight="15"/>
  <cols>
    <col min="1" max="2" width="14" style="1" customWidth="1"/>
    <col min="3" max="3" width="45.285156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16.42578125" style="2" hidden="1" customWidth="1"/>
    <col min="19" max="19" width="15.5703125" style="1" hidden="1" customWidth="1"/>
    <col min="20" max="20" width="13.140625" style="1" hidden="1" customWidth="1"/>
    <col min="21" max="21" width="12.7109375" style="1" hidden="1" customWidth="1"/>
    <col min="22" max="26" width="11.5703125" style="1" hidden="1" customWidth="1"/>
    <col min="27" max="28" width="35.42578125" style="2" customWidth="1"/>
    <col min="29" max="29" width="16.42578125" style="2" customWidth="1"/>
    <col min="30" max="37" width="11.5703125" style="1" customWidth="1"/>
    <col min="38" max="38" width="20" style="2" customWidth="1"/>
    <col min="39" max="1030" width="11.42578125" style="3"/>
  </cols>
  <sheetData>
    <row r="1" spans="1:38" ht="108.75" customHeight="1">
      <c r="A1" s="733" t="s">
        <v>0</v>
      </c>
      <c r="B1" s="733" t="s">
        <v>1</v>
      </c>
      <c r="C1" s="733" t="s">
        <v>2</v>
      </c>
      <c r="D1" s="733" t="s">
        <v>3</v>
      </c>
      <c r="E1" s="733" t="s">
        <v>4</v>
      </c>
      <c r="F1" s="733" t="s">
        <v>5</v>
      </c>
      <c r="G1" s="733" t="s">
        <v>6</v>
      </c>
      <c r="H1" s="733" t="s">
        <v>7</v>
      </c>
      <c r="I1" s="733" t="s">
        <v>8</v>
      </c>
      <c r="J1" s="733" t="s">
        <v>9</v>
      </c>
      <c r="K1" s="733" t="s">
        <v>10</v>
      </c>
      <c r="L1" s="733" t="s">
        <v>11</v>
      </c>
      <c r="M1" s="746" t="s">
        <v>12</v>
      </c>
      <c r="N1" s="733" t="s">
        <v>13</v>
      </c>
      <c r="O1" s="733"/>
      <c r="P1" s="746"/>
      <c r="Q1" s="750" t="s">
        <v>14</v>
      </c>
      <c r="R1" s="751"/>
      <c r="S1" s="742" t="s">
        <v>15</v>
      </c>
      <c r="T1" s="742"/>
      <c r="U1" s="742"/>
      <c r="V1" s="742"/>
      <c r="W1" s="742"/>
      <c r="X1" s="742"/>
      <c r="Y1" s="742"/>
      <c r="Z1" s="749"/>
      <c r="AA1" s="729" t="s">
        <v>16</v>
      </c>
      <c r="AB1" s="730"/>
      <c r="AC1" s="738" t="s">
        <v>17</v>
      </c>
      <c r="AD1" s="742" t="s">
        <v>18</v>
      </c>
      <c r="AE1" s="743"/>
      <c r="AF1" s="743"/>
      <c r="AG1" s="743"/>
      <c r="AH1" s="743"/>
      <c r="AI1" s="743"/>
      <c r="AJ1" s="743"/>
      <c r="AK1" s="743"/>
      <c r="AL1" s="733" t="s">
        <v>19</v>
      </c>
    </row>
    <row r="2" spans="1:38" ht="108.75" customHeight="1">
      <c r="A2" s="733"/>
      <c r="B2" s="733"/>
      <c r="C2" s="733"/>
      <c r="D2" s="733"/>
      <c r="E2" s="733"/>
      <c r="F2" s="733"/>
      <c r="G2" s="733"/>
      <c r="H2" s="733"/>
      <c r="I2" s="733"/>
      <c r="J2" s="733"/>
      <c r="K2" s="733"/>
      <c r="L2" s="733"/>
      <c r="M2" s="733"/>
      <c r="N2" s="744" t="s">
        <v>20</v>
      </c>
      <c r="O2" s="744" t="s">
        <v>21</v>
      </c>
      <c r="P2" s="745" t="s">
        <v>22</v>
      </c>
      <c r="Q2" s="752"/>
      <c r="R2" s="753"/>
      <c r="S2" s="742" t="s">
        <v>23</v>
      </c>
      <c r="T2" s="743"/>
      <c r="U2" s="743"/>
      <c r="V2" s="743"/>
      <c r="W2" s="747" t="s">
        <v>24</v>
      </c>
      <c r="X2" s="747"/>
      <c r="Y2" s="747"/>
      <c r="Z2" s="748"/>
      <c r="AA2" s="731"/>
      <c r="AB2" s="732"/>
      <c r="AC2" s="739"/>
      <c r="AD2" s="742" t="s">
        <v>23</v>
      </c>
      <c r="AE2" s="743"/>
      <c r="AF2" s="743"/>
      <c r="AG2" s="743"/>
      <c r="AH2" s="747" t="s">
        <v>24</v>
      </c>
      <c r="AI2" s="747"/>
      <c r="AJ2" s="747"/>
      <c r="AK2" s="747"/>
      <c r="AL2" s="733"/>
    </row>
    <row r="3" spans="1:38" ht="44.25" customHeight="1">
      <c r="A3" s="733"/>
      <c r="B3" s="733"/>
      <c r="C3" s="733"/>
      <c r="D3" s="733"/>
      <c r="E3" s="733"/>
      <c r="F3" s="733"/>
      <c r="G3" s="733"/>
      <c r="H3" s="733"/>
      <c r="I3" s="733"/>
      <c r="J3" s="733"/>
      <c r="K3" s="733"/>
      <c r="L3" s="733"/>
      <c r="M3" s="733"/>
      <c r="N3" s="733"/>
      <c r="O3" s="733"/>
      <c r="P3" s="746"/>
      <c r="Q3" s="717" t="s">
        <v>23</v>
      </c>
      <c r="R3" s="718" t="s">
        <v>24</v>
      </c>
      <c r="S3" s="719" t="s">
        <v>25</v>
      </c>
      <c r="T3" s="720" t="s">
        <v>26</v>
      </c>
      <c r="U3" s="720" t="s">
        <v>27</v>
      </c>
      <c r="V3" s="720" t="s">
        <v>28</v>
      </c>
      <c r="W3" s="721" t="s">
        <v>25</v>
      </c>
      <c r="X3" s="721" t="s">
        <v>26</v>
      </c>
      <c r="Y3" s="721" t="s">
        <v>27</v>
      </c>
      <c r="Z3" s="722" t="s">
        <v>28</v>
      </c>
      <c r="AA3" s="671" t="s">
        <v>23</v>
      </c>
      <c r="AB3" s="673" t="s">
        <v>24</v>
      </c>
      <c r="AC3" s="740"/>
      <c r="AD3" s="719" t="s">
        <v>25</v>
      </c>
      <c r="AE3" s="720" t="s">
        <v>26</v>
      </c>
      <c r="AF3" s="720" t="s">
        <v>27</v>
      </c>
      <c r="AG3" s="720" t="s">
        <v>28</v>
      </c>
      <c r="AH3" s="721" t="s">
        <v>25</v>
      </c>
      <c r="AI3" s="721" t="s">
        <v>26</v>
      </c>
      <c r="AJ3" s="721" t="s">
        <v>27</v>
      </c>
      <c r="AK3" s="721" t="s">
        <v>28</v>
      </c>
      <c r="AL3" s="733"/>
    </row>
    <row r="4" spans="1:38" ht="26.25" customHeight="1">
      <c r="A4" s="4" t="s">
        <v>136</v>
      </c>
      <c r="B4" s="4" t="s">
        <v>137</v>
      </c>
      <c r="C4" s="5" t="s">
        <v>138</v>
      </c>
      <c r="D4" s="125" t="s">
        <v>35</v>
      </c>
      <c r="E4" s="12"/>
      <c r="F4" s="12"/>
      <c r="G4" s="12"/>
      <c r="H4" s="4"/>
      <c r="I4" s="12"/>
      <c r="J4" s="12"/>
      <c r="K4" s="12"/>
      <c r="L4" s="12"/>
      <c r="M4" s="12"/>
      <c r="N4" s="12"/>
      <c r="O4" s="12"/>
      <c r="P4" s="8"/>
      <c r="Q4" s="425"/>
      <c r="R4" s="426"/>
      <c r="S4" s="377"/>
      <c r="T4" s="8"/>
      <c r="U4" s="8"/>
      <c r="V4" s="8"/>
      <c r="W4" s="171"/>
      <c r="X4" s="8"/>
      <c r="Y4" s="8"/>
      <c r="Z4" s="8"/>
      <c r="AA4" s="423"/>
      <c r="AB4" s="8"/>
      <c r="AC4" s="424"/>
      <c r="AD4" s="377"/>
      <c r="AE4" s="8"/>
      <c r="AF4" s="8"/>
      <c r="AG4" s="8"/>
      <c r="AH4" s="8"/>
      <c r="AI4" s="8"/>
      <c r="AJ4" s="8"/>
      <c r="AK4" s="12"/>
      <c r="AL4" s="12"/>
    </row>
    <row r="5" spans="1:38" ht="26.25" customHeight="1">
      <c r="A5" s="4" t="s">
        <v>139</v>
      </c>
      <c r="B5" s="4" t="s">
        <v>140</v>
      </c>
      <c r="C5" s="10" t="s">
        <v>141</v>
      </c>
      <c r="D5" s="11"/>
      <c r="E5" s="6" t="s">
        <v>36</v>
      </c>
      <c r="F5" s="6"/>
      <c r="G5" s="6"/>
      <c r="H5" s="7"/>
      <c r="I5" s="7"/>
      <c r="J5" s="7"/>
      <c r="K5" s="6"/>
      <c r="L5" s="6"/>
      <c r="M5" s="6"/>
      <c r="N5" s="6"/>
      <c r="O5" s="6"/>
      <c r="P5" s="9"/>
      <c r="Q5" s="425"/>
      <c r="R5" s="426"/>
      <c r="S5" s="397"/>
      <c r="T5" s="8"/>
      <c r="U5" s="8"/>
      <c r="V5" s="8"/>
      <c r="W5" s="171"/>
      <c r="X5" s="8"/>
      <c r="Y5" s="8"/>
      <c r="Z5" s="8"/>
      <c r="AA5" s="423"/>
      <c r="AB5" s="8"/>
      <c r="AC5" s="424"/>
      <c r="AD5" s="377"/>
      <c r="AE5" s="8"/>
      <c r="AF5" s="8"/>
      <c r="AG5" s="8"/>
      <c r="AH5" s="8"/>
      <c r="AI5" s="8"/>
      <c r="AJ5" s="8"/>
      <c r="AK5" s="12"/>
      <c r="AL5" s="12"/>
    </row>
    <row r="6" spans="1:38" ht="21" customHeight="1">
      <c r="A6" s="13"/>
      <c r="B6" s="14"/>
      <c r="C6" s="15" t="s">
        <v>37</v>
      </c>
      <c r="D6" s="16"/>
      <c r="E6" s="13"/>
      <c r="F6" s="16"/>
      <c r="G6" s="13"/>
      <c r="H6" s="13"/>
      <c r="I6" s="13">
        <f>+I7+I8+I9+I11+I16</f>
        <v>25</v>
      </c>
      <c r="J6" s="13">
        <f>+J7+J8+J9+J11+J16</f>
        <v>25</v>
      </c>
      <c r="K6" s="16"/>
      <c r="L6" s="16"/>
      <c r="M6" s="16"/>
      <c r="N6" s="16"/>
      <c r="O6" s="16"/>
      <c r="P6" s="227"/>
      <c r="Q6" s="427"/>
      <c r="R6" s="428"/>
      <c r="S6" s="398"/>
      <c r="T6" s="17"/>
      <c r="U6" s="18"/>
      <c r="V6" s="18"/>
      <c r="W6" s="18"/>
      <c r="X6" s="18"/>
      <c r="Y6" s="18"/>
      <c r="Z6" s="18"/>
      <c r="AA6" s="631"/>
      <c r="AB6" s="18"/>
      <c r="AC6" s="632"/>
      <c r="AD6" s="17"/>
      <c r="AE6" s="18"/>
      <c r="AF6" s="18"/>
      <c r="AG6" s="18"/>
      <c r="AH6" s="18"/>
      <c r="AI6" s="18"/>
      <c r="AJ6" s="18"/>
      <c r="AK6" s="19"/>
      <c r="AL6" s="19"/>
    </row>
    <row r="7" spans="1:38" ht="44.25" customHeight="1">
      <c r="A7" s="20"/>
      <c r="B7" s="21" t="s">
        <v>142</v>
      </c>
      <c r="C7" s="22" t="s">
        <v>143</v>
      </c>
      <c r="D7" s="23" t="s">
        <v>144</v>
      </c>
      <c r="E7" s="24" t="s">
        <v>37</v>
      </c>
      <c r="F7" s="25" t="s">
        <v>145</v>
      </c>
      <c r="G7" s="24" t="s">
        <v>146</v>
      </c>
      <c r="H7" s="26"/>
      <c r="I7" s="27">
        <v>6</v>
      </c>
      <c r="J7" s="27">
        <v>6</v>
      </c>
      <c r="K7" s="28" t="s">
        <v>147</v>
      </c>
      <c r="L7" s="29" t="s">
        <v>148</v>
      </c>
      <c r="M7" s="28"/>
      <c r="N7" s="28">
        <v>15</v>
      </c>
      <c r="O7" s="30">
        <v>15</v>
      </c>
      <c r="P7" s="31"/>
      <c r="Q7" s="429"/>
      <c r="R7" s="430"/>
      <c r="S7" s="280">
        <v>1</v>
      </c>
      <c r="T7" s="33" t="s">
        <v>55</v>
      </c>
      <c r="U7" s="33" t="s">
        <v>59</v>
      </c>
      <c r="V7" s="33"/>
      <c r="W7" s="34">
        <v>1</v>
      </c>
      <c r="X7" s="35" t="s">
        <v>58</v>
      </c>
      <c r="Y7" s="35" t="s">
        <v>62</v>
      </c>
      <c r="Z7" s="582" t="s">
        <v>149</v>
      </c>
      <c r="AA7" s="429" t="s">
        <v>150</v>
      </c>
      <c r="AB7" s="573" t="str">
        <f>+AA7</f>
        <v>Ecrit, DM, 2h</v>
      </c>
      <c r="AC7" s="557">
        <v>160</v>
      </c>
      <c r="AD7" s="149">
        <v>1</v>
      </c>
      <c r="AE7" s="33" t="s">
        <v>58</v>
      </c>
      <c r="AF7" s="33" t="s">
        <v>59</v>
      </c>
      <c r="AG7" s="33" t="s">
        <v>60</v>
      </c>
      <c r="AH7" s="37">
        <v>1</v>
      </c>
      <c r="AI7" s="35" t="s">
        <v>58</v>
      </c>
      <c r="AJ7" s="35" t="s">
        <v>59</v>
      </c>
      <c r="AK7" s="35" t="s">
        <v>60</v>
      </c>
      <c r="AL7" s="28"/>
    </row>
    <row r="8" spans="1:38" s="49" customFormat="1" ht="44.25" customHeight="1">
      <c r="A8" s="38"/>
      <c r="B8" s="39" t="s">
        <v>151</v>
      </c>
      <c r="C8" s="40" t="s">
        <v>152</v>
      </c>
      <c r="D8" s="41" t="s">
        <v>153</v>
      </c>
      <c r="E8" s="41" t="s">
        <v>37</v>
      </c>
      <c r="F8" s="42" t="s">
        <v>145</v>
      </c>
      <c r="G8" s="41" t="s">
        <v>146</v>
      </c>
      <c r="H8" s="38"/>
      <c r="I8" s="27">
        <v>5</v>
      </c>
      <c r="J8" s="27">
        <v>5</v>
      </c>
      <c r="K8" s="27" t="s">
        <v>154</v>
      </c>
      <c r="L8" s="43" t="s">
        <v>148</v>
      </c>
      <c r="M8" s="27"/>
      <c r="N8" s="27">
        <v>15</v>
      </c>
      <c r="O8" s="27">
        <v>15</v>
      </c>
      <c r="P8" s="44"/>
      <c r="Q8" s="451"/>
      <c r="R8" s="452"/>
      <c r="S8" s="399">
        <v>1</v>
      </c>
      <c r="T8" s="41" t="s">
        <v>55</v>
      </c>
      <c r="U8" s="46" t="s">
        <v>56</v>
      </c>
      <c r="V8" s="41"/>
      <c r="W8" s="47">
        <v>1</v>
      </c>
      <c r="X8" s="41" t="s">
        <v>58</v>
      </c>
      <c r="Y8" s="41" t="s">
        <v>59</v>
      </c>
      <c r="Z8" s="595" t="s">
        <v>60</v>
      </c>
      <c r="AA8" s="429" t="s">
        <v>150</v>
      </c>
      <c r="AB8" s="573" t="str">
        <f t="shared" ref="AB8:AB9" si="0">+AA8</f>
        <v>Ecrit, DM, 2h</v>
      </c>
      <c r="AC8" s="557">
        <v>140</v>
      </c>
      <c r="AD8" s="400">
        <v>1</v>
      </c>
      <c r="AE8" s="46" t="s">
        <v>58</v>
      </c>
      <c r="AF8" s="46" t="s">
        <v>59</v>
      </c>
      <c r="AG8" s="46" t="s">
        <v>60</v>
      </c>
      <c r="AH8" s="48">
        <v>1</v>
      </c>
      <c r="AI8" s="41" t="s">
        <v>58</v>
      </c>
      <c r="AJ8" s="41" t="s">
        <v>59</v>
      </c>
      <c r="AK8" s="41" t="s">
        <v>60</v>
      </c>
      <c r="AL8" s="27"/>
    </row>
    <row r="9" spans="1:38" s="49" customFormat="1" ht="44.25" customHeight="1">
      <c r="A9" s="50"/>
      <c r="B9" s="39" t="s">
        <v>155</v>
      </c>
      <c r="C9" s="40" t="s">
        <v>156</v>
      </c>
      <c r="D9" s="41" t="s">
        <v>157</v>
      </c>
      <c r="E9" s="41" t="s">
        <v>37</v>
      </c>
      <c r="F9" s="42" t="s">
        <v>145</v>
      </c>
      <c r="G9" s="46" t="s">
        <v>146</v>
      </c>
      <c r="H9" s="38"/>
      <c r="I9" s="27">
        <v>4</v>
      </c>
      <c r="J9" s="27">
        <v>4</v>
      </c>
      <c r="K9" s="27" t="s">
        <v>158</v>
      </c>
      <c r="L9" s="43" t="s">
        <v>148</v>
      </c>
      <c r="M9" s="27"/>
      <c r="N9" s="27">
        <v>9</v>
      </c>
      <c r="O9" s="27">
        <v>9</v>
      </c>
      <c r="P9" s="44"/>
      <c r="Q9" s="451"/>
      <c r="R9" s="452"/>
      <c r="S9" s="400">
        <v>1</v>
      </c>
      <c r="T9" s="46" t="s">
        <v>55</v>
      </c>
      <c r="U9" s="46" t="s">
        <v>56</v>
      </c>
      <c r="V9" s="46"/>
      <c r="W9" s="51">
        <v>1</v>
      </c>
      <c r="X9" s="46" t="s">
        <v>58</v>
      </c>
      <c r="Y9" s="46" t="s">
        <v>88</v>
      </c>
      <c r="Z9" s="592" t="s">
        <v>159</v>
      </c>
      <c r="AA9" s="699" t="s">
        <v>160</v>
      </c>
      <c r="AB9" s="573" t="str">
        <f t="shared" si="0"/>
        <v>Ecrit, 30 min</v>
      </c>
      <c r="AC9" s="557">
        <v>164</v>
      </c>
      <c r="AD9" s="400">
        <v>1</v>
      </c>
      <c r="AE9" s="46" t="s">
        <v>58</v>
      </c>
      <c r="AF9" s="46" t="s">
        <v>59</v>
      </c>
      <c r="AG9" s="46" t="s">
        <v>57</v>
      </c>
      <c r="AH9" s="48">
        <v>1</v>
      </c>
      <c r="AI9" s="41" t="s">
        <v>58</v>
      </c>
      <c r="AJ9" s="46" t="s">
        <v>59</v>
      </c>
      <c r="AK9" s="46" t="s">
        <v>57</v>
      </c>
      <c r="AL9" s="27"/>
    </row>
    <row r="10" spans="1:38">
      <c r="A10" s="61"/>
      <c r="B10" s="61"/>
      <c r="C10" s="172"/>
      <c r="D10" s="63"/>
      <c r="E10" s="64"/>
      <c r="F10" s="168"/>
      <c r="G10" s="64"/>
      <c r="H10" s="66"/>
      <c r="I10" s="67"/>
      <c r="J10" s="67"/>
      <c r="K10" s="67"/>
      <c r="L10" s="67"/>
      <c r="M10" s="67"/>
      <c r="N10" s="68"/>
      <c r="O10" s="28"/>
      <c r="P10" s="69"/>
      <c r="Q10" s="431"/>
      <c r="R10" s="432"/>
      <c r="S10" s="404"/>
      <c r="T10" s="63"/>
      <c r="U10" s="63"/>
      <c r="V10" s="63"/>
      <c r="W10" s="63"/>
      <c r="X10" s="63"/>
      <c r="Y10" s="63"/>
      <c r="Z10" s="584"/>
      <c r="AA10" s="605"/>
      <c r="AB10" s="63"/>
      <c r="AC10" s="606"/>
      <c r="AD10" s="404"/>
      <c r="AE10" s="63"/>
      <c r="AF10" s="63"/>
      <c r="AG10" s="63"/>
      <c r="AH10" s="63"/>
      <c r="AI10" s="63"/>
      <c r="AJ10" s="63"/>
      <c r="AK10" s="63"/>
      <c r="AL10" s="67"/>
    </row>
    <row r="11" spans="1:38" s="93" customFormat="1" ht="19.5" customHeight="1">
      <c r="A11" s="83" t="str">
        <f>IF('Portail 4 LLCER-LEA'!A7="","",'Portail 4 LLCER-LEA'!A7)</f>
        <v>LOLA1L10</v>
      </c>
      <c r="B11" s="83" t="str">
        <f>IF('Portail 4 LLCER-LEA'!B7="","",'Portail 4 LLCER-LEA'!B7)</f>
        <v>LLA1B10</v>
      </c>
      <c r="C11" s="84" t="str">
        <f>IF('Portail 4 LLCER-LEA'!C7="","",'Portail 4 LLCER-LEA'!C7)</f>
        <v>Pratique et structure de la langue : Anglais S1</v>
      </c>
      <c r="D11" s="83" t="str">
        <f>IF('Portail 4 LLCER-LEA'!D7="","",'Portail 4 LLCER-LEA'!D7)</f>
        <v/>
      </c>
      <c r="E11" s="83" t="str">
        <f>IF('Portail 4 LLCER-LEA'!E7="","",'Portail 4 LLCER-LEA'!E7)</f>
        <v>BLOC/CHAPEAU</v>
      </c>
      <c r="F11" s="85" t="str">
        <f>IF('Portail 4 LLCER-LEA'!F7="","",'Portail 4 LLCER-LEA'!F7)</f>
        <v/>
      </c>
      <c r="G11" s="83" t="str">
        <f>IF('Portail 4 LLCER-LEA'!G7="","",'Portail 4 LLCER-LEA'!G7)</f>
        <v/>
      </c>
      <c r="H11" s="86"/>
      <c r="I11" s="87">
        <f>+I12+I13+I14</f>
        <v>5</v>
      </c>
      <c r="J11" s="86">
        <f>+J12+J13+J14</f>
        <v>5</v>
      </c>
      <c r="K11" s="87"/>
      <c r="L11" s="86"/>
      <c r="M11" s="87"/>
      <c r="N11" s="86"/>
      <c r="O11" s="88"/>
      <c r="P11" s="373"/>
      <c r="Q11" s="437"/>
      <c r="R11" s="438"/>
      <c r="S11" s="378"/>
      <c r="T11" s="88"/>
      <c r="U11" s="88"/>
      <c r="V11" s="88"/>
      <c r="W11" s="89"/>
      <c r="X11" s="90"/>
      <c r="Y11" s="90"/>
      <c r="Z11" s="585"/>
      <c r="AA11" s="603"/>
      <c r="AB11" s="91"/>
      <c r="AC11" s="604"/>
      <c r="AD11" s="89"/>
      <c r="AE11" s="90"/>
      <c r="AF11" s="90"/>
      <c r="AG11" s="90"/>
      <c r="AH11" s="91"/>
      <c r="AI11" s="90"/>
      <c r="AJ11" s="90"/>
      <c r="AK11" s="90"/>
      <c r="AL11" s="92"/>
    </row>
    <row r="12" spans="1:38" ht="78" customHeight="1">
      <c r="A12" s="20" t="str">
        <f>IF('Portail 4 LLCER-LEA'!A8="","",'Portail 4 LLCER-LEA'!A8)</f>
        <v/>
      </c>
      <c r="B12" s="20" t="str">
        <f>IF('Portail 4 LLCER-LEA'!B8="","",'Portail 4 LLCER-LEA'!B8)</f>
        <v>LLA1B1A</v>
      </c>
      <c r="C12" s="95" t="str">
        <f>IF('Portail 4 LLCER-LEA'!C8="","",'Portail 4 LLCER-LEA'!C8)</f>
        <v>Linguistique Anglais S1</v>
      </c>
      <c r="D12" s="24" t="str">
        <f>IF('Portail 4 LLCER-LEA'!D8="","",'Portail 4 LLCER-LEA'!D8)</f>
        <v>LOL1B2E</v>
      </c>
      <c r="E12" s="24" t="s">
        <v>37</v>
      </c>
      <c r="F12" s="25" t="str">
        <f>IF('Portail 4 LLCER-LEA'!F8="","",'Portail 4 LLCER-LEA'!F8)</f>
        <v>Portails 1 (SDL-LLCER), 2 (SDL-LEA), 4 (LANGUES) et 5 (LETTRES-LLCER)</v>
      </c>
      <c r="G12" s="63" t="str">
        <f>IF('Portail 4 LLCER-LEA'!G8="","",'Portail 4 LLCER-LEA'!G8)</f>
        <v>LLCER</v>
      </c>
      <c r="H12" s="26"/>
      <c r="I12" s="28">
        <v>2</v>
      </c>
      <c r="J12" s="28">
        <v>2</v>
      </c>
      <c r="K12" s="28" t="str">
        <f>IF('Portail 4 LLCER-LEA'!K8="","",'Portail 4 LLCER-LEA'!K8)</f>
        <v>SERPOLLET Noëlle</v>
      </c>
      <c r="L12" s="28">
        <f>IF('Portail 4 LLCER-LEA'!L8="","",'Portail 4 LLCER-LEA'!L8)</f>
        <v>11</v>
      </c>
      <c r="M12" s="28" t="str">
        <f>IF('Portail 4 LLCER-LEA'!M8="","",'Portail 4 LLCER-LEA'!M8)</f>
        <v/>
      </c>
      <c r="N12" s="28">
        <f>IF('Portail 4 LLCER-LEA'!N8="","",'Portail 4 LLCER-LEA'!N8)</f>
        <v>6</v>
      </c>
      <c r="O12" s="30" t="str">
        <f>IF('Portail 4 LLCER-LEA'!O8="","",'Portail 4 LLCER-LEA'!O8)</f>
        <v/>
      </c>
      <c r="P12" s="31" t="str">
        <f>IF('Portail 4 LLCER-LEA'!P8="","",'Portail 4 LLCER-LEA'!P8)</f>
        <v/>
      </c>
      <c r="Q12" s="429"/>
      <c r="R12" s="430"/>
      <c r="S12" s="379">
        <f>IF('Portail 4 LLCER-LEA'!S8="","",'Portail 4 LLCER-LEA'!S8)</f>
        <v>1</v>
      </c>
      <c r="T12" s="96" t="str">
        <f>IF('Portail 4 LLCER-LEA'!T8="","",'Portail 4 LLCER-LEA'!T8)</f>
        <v>CT</v>
      </c>
      <c r="U12" s="96" t="str">
        <f>IF('Portail 4 LLCER-LEA'!U8="","",'Portail 4 LLCER-LEA'!U8)</f>
        <v>écrit</v>
      </c>
      <c r="V12" s="96" t="str">
        <f>IF('Portail 4 LLCER-LEA'!V8="","",'Portail 4 LLCER-LEA'!V8)</f>
        <v>1h00</v>
      </c>
      <c r="W12" s="34">
        <f>IF('Portail 4 LLCER-LEA'!W8="","",'Portail 4 LLCER-LEA'!W8)</f>
        <v>1</v>
      </c>
      <c r="X12" s="97" t="str">
        <f>IF('Portail 4 LLCER-LEA'!X8="","",'Portail 4 LLCER-LEA'!X8)</f>
        <v>CT</v>
      </c>
      <c r="Y12" s="97" t="str">
        <f>IF('Portail 4 LLCER-LEA'!Y8="","",'Portail 4 LLCER-LEA'!Y8)</f>
        <v>écrit</v>
      </c>
      <c r="Z12" s="589" t="str">
        <f>IF('Portail 4 LLCER-LEA'!Z8="","",'Portail 4 LLCER-LEA'!Z8)</f>
        <v>1h00</v>
      </c>
      <c r="AA12" s="707" t="str">
        <f>IF('Portail 4 LLCER-LEA'!AA8="","",'Portail 4 LLCER-LEA'!AA8)</f>
        <v>DM temps libre 16/06-18/06; sujet déposé sue Célène 16/06 9h et envoi des copies par e-mail jusqu'au 18/06 23h</v>
      </c>
      <c r="AB12" s="700" t="str">
        <f>IF('Portail 4 LLCER-LEA'!AB8="","",'Portail 4 LLCER-LEA'!AB8)</f>
        <v>DM temps libre 16/06-18/06; sujet déposé sue Célène 16/06 9h et envoi des copies par e-mail jusqu'au 18/06 23h</v>
      </c>
      <c r="AC12" s="701">
        <f>IF('Portail 4 LLCER-LEA'!AC8="","",'Portail 4 LLCER-LEA'!AC8)</f>
        <v>192</v>
      </c>
      <c r="AD12" s="379">
        <f>IF('Portail 4 LLCER-LEA'!AD8="","",'Portail 4 LLCER-LEA'!AD8)</f>
        <v>1</v>
      </c>
      <c r="AE12" s="96" t="str">
        <f>IF('Portail 4 LLCER-LEA'!AE8="","",'Portail 4 LLCER-LEA'!AE8)</f>
        <v>CT</v>
      </c>
      <c r="AF12" s="96" t="str">
        <f>IF('Portail 4 LLCER-LEA'!AF8="","",'Portail 4 LLCER-LEA'!AF8)</f>
        <v>écrit</v>
      </c>
      <c r="AG12" s="96" t="str">
        <f>IF('Portail 4 LLCER-LEA'!AG8="","",'Portail 4 LLCER-LEA'!AG8)</f>
        <v>1h00</v>
      </c>
      <c r="AH12" s="99">
        <f>IF('Portail 4 LLCER-LEA'!AH8="","",'Portail 4 LLCER-LEA'!AH8)</f>
        <v>1</v>
      </c>
      <c r="AI12" s="97" t="str">
        <f>IF('Portail 4 LLCER-LEA'!AI8="","",'Portail 4 LLCER-LEA'!AI8)</f>
        <v>CT</v>
      </c>
      <c r="AJ12" s="97" t="str">
        <f>IF('Portail 4 LLCER-LEA'!AJ8="","",'Portail 4 LLCER-LEA'!AJ8)</f>
        <v>écrit</v>
      </c>
      <c r="AK12" s="97" t="str">
        <f>IF('Portail 4 LLCER-LEA'!AK8="","",'Portail 4 LLCER-LEA'!AK8)</f>
        <v>1h00</v>
      </c>
      <c r="AL12" s="28" t="str">
        <f>IF('Portail 4 LLCER-LEA'!AL8="","",'Portail 4 LLCER-LEA'!AL8)</f>
        <v/>
      </c>
    </row>
    <row r="13" spans="1:38" ht="78" customHeight="1">
      <c r="A13" s="20" t="str">
        <f>IF('Portail 4 LLCER-LEA'!A9="","",'Portail 4 LLCER-LEA'!A9)</f>
        <v/>
      </c>
      <c r="B13" s="20" t="str">
        <f>IF('Portail 4 LLCER-LEA'!B9="","",'Portail 4 LLCER-LEA'!B9)</f>
        <v>LLA1B1B</v>
      </c>
      <c r="C13" s="95" t="str">
        <f>IF('Portail 4 LLCER-LEA'!C9="","",'Portail 4 LLCER-LEA'!C9)</f>
        <v>Grammaire anglaise S1</v>
      </c>
      <c r="D13" s="24" t="str">
        <f>IF('Portail 4 LLCER-LEA'!D9="","",'Portail 4 LLCER-LEA'!D9)</f>
        <v>LOL1B2A
LOL1J1A</v>
      </c>
      <c r="E13" s="24" t="s">
        <v>37</v>
      </c>
      <c r="F13" s="25" t="str">
        <f>IF('Portail 4 LLCER-LEA'!F9="","",'Portail 4 LLCER-LEA'!F9)</f>
        <v>Portails 1 (SDL-LLCER), 2 (SDL-LEA), 4 (LANGUES) et 5 (LETTRES-LLCER)</v>
      </c>
      <c r="G13" s="63" t="str">
        <f>IF('Portail 4 LLCER-LEA'!G9="","",'Portail 4 LLCER-LEA'!G9)</f>
        <v>LLCER</v>
      </c>
      <c r="H13" s="26"/>
      <c r="I13" s="28">
        <v>2</v>
      </c>
      <c r="J13" s="28">
        <v>2</v>
      </c>
      <c r="K13" s="28" t="str">
        <f>IF('Portail 4 LLCER-LEA'!K9="","",'Portail 4 LLCER-LEA'!K9)</f>
        <v>SCHMITT Pierre</v>
      </c>
      <c r="L13" s="28">
        <f>IF('Portail 4 LLCER-LEA'!L9="","",'Portail 4 LLCER-LEA'!L9)</f>
        <v>11</v>
      </c>
      <c r="M13" s="28" t="str">
        <f>IF('Portail 4 LLCER-LEA'!M9="","",'Portail 4 LLCER-LEA'!M9)</f>
        <v/>
      </c>
      <c r="N13" s="28">
        <f>IF('Portail 4 LLCER-LEA'!N9="","",'Portail 4 LLCER-LEA'!N9)</f>
        <v>6</v>
      </c>
      <c r="O13" s="30">
        <f>IF('Portail 4 LLCER-LEA'!O9="","",'Portail 4 LLCER-LEA'!O9)</f>
        <v>12</v>
      </c>
      <c r="P13" s="31" t="str">
        <f>IF('Portail 4 LLCER-LEA'!P9="","",'Portail 4 LLCER-LEA'!P9)</f>
        <v/>
      </c>
      <c r="Q13" s="429"/>
      <c r="R13" s="430"/>
      <c r="S13" s="379">
        <f>IF('Portail 4 LLCER-LEA'!S9="","",'Portail 4 LLCER-LEA'!S9)</f>
        <v>1</v>
      </c>
      <c r="T13" s="96" t="str">
        <f>IF('Portail 4 LLCER-LEA'!T9="","",'Portail 4 LLCER-LEA'!T9)</f>
        <v>CC</v>
      </c>
      <c r="U13" s="96" t="str">
        <f>IF('Portail 4 LLCER-LEA'!U9="","",'Portail 4 LLCER-LEA'!U9)</f>
        <v>écrit</v>
      </c>
      <c r="V13" s="96" t="str">
        <f>IF('Portail 4 LLCER-LEA'!V9="","",'Portail 4 LLCER-LEA'!V9)</f>
        <v>1h00</v>
      </c>
      <c r="W13" s="34">
        <f>IF('Portail 4 LLCER-LEA'!W9="","",'Portail 4 LLCER-LEA'!W9)</f>
        <v>1</v>
      </c>
      <c r="X13" s="97" t="str">
        <f>IF('Portail 4 LLCER-LEA'!X9="","",'Portail 4 LLCER-LEA'!X9)</f>
        <v>CT</v>
      </c>
      <c r="Y13" s="97" t="str">
        <f>IF('Portail 4 LLCER-LEA'!Y9="","",'Portail 4 LLCER-LEA'!Y9)</f>
        <v>écrit</v>
      </c>
      <c r="Z13" s="589" t="str">
        <f>IF('Portail 4 LLCER-LEA'!Z9="","",'Portail 4 LLCER-LEA'!Z9)</f>
        <v>1h00</v>
      </c>
      <c r="AA13" s="707" t="str">
        <f>IF('Portail 4 LLCER-LEA'!AA9="","",'Portail 4 LLCER-LEA'!AA9)</f>
        <v>DM Temps limité 16/06 10h30-12h; Sujet déposé sur célène 10h30 ET envoyé par mail. Remise des copies 12h00 par mail à emiliejanton@yahoo.fr</v>
      </c>
      <c r="AB13" s="700" t="str">
        <f>IF('Portail 4 LLCER-LEA'!AB9="","",'Portail 4 LLCER-LEA'!AB9)</f>
        <v>DM Temps limité 16/06 10h30-12h; Sujet déposé sur célène 10h30 ET envoyé par mail. Remise des copies 12h00 par mail à emiliejanton@yahoo.fr</v>
      </c>
      <c r="AC13" s="701">
        <f>IF('Portail 4 LLCER-LEA'!AC9="","",'Portail 4 LLCER-LEA'!AC9)</f>
        <v>283</v>
      </c>
      <c r="AD13" s="379">
        <f>IF('Portail 4 LLCER-LEA'!AD9="","",'Portail 4 LLCER-LEA'!AD9)</f>
        <v>1</v>
      </c>
      <c r="AE13" s="96" t="str">
        <f>IF('Portail 4 LLCER-LEA'!AE9="","",'Portail 4 LLCER-LEA'!AE9)</f>
        <v>CT</v>
      </c>
      <c r="AF13" s="96" t="str">
        <f>IF('Portail 4 LLCER-LEA'!AF9="","",'Portail 4 LLCER-LEA'!AF9)</f>
        <v>écrit</v>
      </c>
      <c r="AG13" s="96" t="str">
        <f>IF('Portail 4 LLCER-LEA'!AG9="","",'Portail 4 LLCER-LEA'!AG9)</f>
        <v>1h00</v>
      </c>
      <c r="AH13" s="99">
        <f>IF('Portail 4 LLCER-LEA'!AH9="","",'Portail 4 LLCER-LEA'!AH9)</f>
        <v>1</v>
      </c>
      <c r="AI13" s="97" t="str">
        <f>IF('Portail 4 LLCER-LEA'!AI9="","",'Portail 4 LLCER-LEA'!AI9)</f>
        <v>CT</v>
      </c>
      <c r="AJ13" s="97" t="str">
        <f>IF('Portail 4 LLCER-LEA'!AJ9="","",'Portail 4 LLCER-LEA'!AJ9)</f>
        <v>écrit</v>
      </c>
      <c r="AK13" s="97" t="str">
        <f>IF('Portail 4 LLCER-LEA'!AK9="","",'Portail 4 LLCER-LEA'!AK9)</f>
        <v>1h00</v>
      </c>
      <c r="AL13" s="28" t="str">
        <f>IF('Portail 4 LLCER-LEA'!AL9="","",'Portail 4 LLCER-LEA'!AL9)</f>
        <v/>
      </c>
    </row>
    <row r="14" spans="1:38" ht="65.25" customHeight="1">
      <c r="A14" s="20" t="str">
        <f>IF('Portail 4 LLCER-LEA'!A10="","",'Portail 4 LLCER-LEA'!A10)</f>
        <v/>
      </c>
      <c r="B14" s="20" t="str">
        <f>IF('Portail 4 LLCER-LEA'!B10="","",'Portail 4 LLCER-LEA'!B10)</f>
        <v>LLA1B1C</v>
      </c>
      <c r="C14" s="95" t="str">
        <f>IF('Portail 4 LLCER-LEA'!C10="","",'Portail 4 LLCER-LEA'!C10)</f>
        <v>Phonétique - expression et compréhension orales Anglais S1 (Libellé court = Phonétique Anglais S1)</v>
      </c>
      <c r="D14" s="24" t="str">
        <f>IF('Portail 4 LLCER-LEA'!D10="","",'Portail 4 LLCER-LEA'!D10)</f>
        <v>LOL1J2B
LOL1B11
ou/et
LOL1B1E
LOL1B1C
LOL1B1D</v>
      </c>
      <c r="E14" s="24" t="s">
        <v>37</v>
      </c>
      <c r="F14" s="25" t="str">
        <f>IF('Portail 4 LLCER-LEA'!F10="","",'Portail 4 LLCER-LEA'!F10)</f>
        <v>Portails 1 (SDL-LLCER), 2 (SDL-LEA), 4 (LANGUES) et 5 (LETTRES-LLCER)</v>
      </c>
      <c r="G14" s="63" t="str">
        <f>IF('Portail 4 LLCER-LEA'!G10="","",'Portail 4 LLCER-LEA'!G10)</f>
        <v>LLCER</v>
      </c>
      <c r="H14" s="26"/>
      <c r="I14" s="28">
        <v>1</v>
      </c>
      <c r="J14" s="28">
        <v>1</v>
      </c>
      <c r="K14" s="28" t="str">
        <f>IF('Portail 4 LLCER-LEA'!K10="","",'Portail 4 LLCER-LEA'!K10)</f>
        <v>SERPOLLET Noëlle</v>
      </c>
      <c r="L14" s="28">
        <f>IF('Portail 4 LLCER-LEA'!L10="","",'Portail 4 LLCER-LEA'!L10)</f>
        <v>11</v>
      </c>
      <c r="M14" s="28" t="str">
        <f>IF('Portail 4 LLCER-LEA'!M10="","",'Portail 4 LLCER-LEA'!M10)</f>
        <v/>
      </c>
      <c r="N14" s="28">
        <f>IF('Portail 4 LLCER-LEA'!N10="","",'Portail 4 LLCER-LEA'!N10)</f>
        <v>6</v>
      </c>
      <c r="O14" s="30" t="str">
        <f>IF('Portail 4 LLCER-LEA'!O10="","",'Portail 4 LLCER-LEA'!O10)</f>
        <v/>
      </c>
      <c r="P14" s="31">
        <f>IF('Portail 4 LLCER-LEA'!P10="","",'Portail 4 LLCER-LEA'!P10)</f>
        <v>12</v>
      </c>
      <c r="Q14" s="429"/>
      <c r="R14" s="430"/>
      <c r="S14" s="380" t="str">
        <f>IF('Portail 4 LLCER-LEA'!S10="","",'Portail 4 LLCER-LEA'!S10)</f>
        <v>40% Ecrit
40% Oral
20% participation</v>
      </c>
      <c r="T14" s="96" t="str">
        <f>IF('Portail 4 LLCER-LEA'!T10="","",'Portail 4 LLCER-LEA'!T10)</f>
        <v>CC</v>
      </c>
      <c r="U14" s="96" t="str">
        <f>IF('Portail 4 LLCER-LEA'!U10="","",'Portail 4 LLCER-LEA'!U10)</f>
        <v>écrit et oral</v>
      </c>
      <c r="V14" s="96" t="str">
        <f>IF('Portail 4 LLCER-LEA'!V10="","",'Portail 4 LLCER-LEA'!V10)</f>
        <v>1h00 écrit et 15 min. oral</v>
      </c>
      <c r="W14" s="34">
        <f>IF('Portail 4 LLCER-LEA'!W10="","",'Portail 4 LLCER-LEA'!W10)</f>
        <v>1</v>
      </c>
      <c r="X14" s="97" t="str">
        <f>IF('Portail 4 LLCER-LEA'!X10="","",'Portail 4 LLCER-LEA'!X10)</f>
        <v>CT</v>
      </c>
      <c r="Y14" s="97" t="str">
        <f>IF('Portail 4 LLCER-LEA'!Y10="","",'Portail 4 LLCER-LEA'!Y10)</f>
        <v>oral</v>
      </c>
      <c r="Z14" s="589" t="str">
        <f>IF('Portail 4 LLCER-LEA'!Z10="","",'Portail 4 LLCER-LEA'!Z10)</f>
        <v>15 min.</v>
      </c>
      <c r="AA14" s="707" t="str">
        <f>IF('Portail 4 LLCER-LEA'!AA10="","",'Portail 4 LLCER-LEA'!AA10)</f>
        <v>DM temps libre 15/06-18/06; envoi du sujet et remise des copies par mail</v>
      </c>
      <c r="AB14" s="700" t="str">
        <f>IF('Portail 4 LLCER-LEA'!AB10="","",'Portail 4 LLCER-LEA'!AB10)</f>
        <v>DM temps libre 15/06-18/06; envoi du sujet et remise des copies par mail</v>
      </c>
      <c r="AC14" s="666">
        <f>IF('Portail 4 LLCER-LEA'!AC10="","",'Portail 4 LLCER-LEA'!AC10)</f>
        <v>166</v>
      </c>
      <c r="AD14" s="379">
        <f>IF('Portail 4 LLCER-LEA'!AD10="","",'Portail 4 LLCER-LEA'!AD10)</f>
        <v>1</v>
      </c>
      <c r="AE14" s="96" t="str">
        <f>IF('Portail 4 LLCER-LEA'!AE10="","",'Portail 4 LLCER-LEA'!AE10)</f>
        <v>CT</v>
      </c>
      <c r="AF14" s="96" t="str">
        <f>IF('Portail 4 LLCER-LEA'!AF10="","",'Portail 4 LLCER-LEA'!AF10)</f>
        <v>oral</v>
      </c>
      <c r="AG14" s="96" t="str">
        <f>IF('Portail 4 LLCER-LEA'!AG10="","",'Portail 4 LLCER-LEA'!AG10)</f>
        <v>15 min.</v>
      </c>
      <c r="AH14" s="99">
        <f>IF('Portail 4 LLCER-LEA'!AH10="","",'Portail 4 LLCER-LEA'!AH10)</f>
        <v>1</v>
      </c>
      <c r="AI14" s="97" t="str">
        <f>IF('Portail 4 LLCER-LEA'!AI10="","",'Portail 4 LLCER-LEA'!AI10)</f>
        <v>CT</v>
      </c>
      <c r="AJ14" s="97" t="str">
        <f>IF('Portail 4 LLCER-LEA'!AJ10="","",'Portail 4 LLCER-LEA'!AJ10)</f>
        <v>oral</v>
      </c>
      <c r="AK14" s="97" t="str">
        <f>IF('Portail 4 LLCER-LEA'!AK10="","",'Portail 4 LLCER-LEA'!AK10)</f>
        <v>15 min.</v>
      </c>
      <c r="AL14" s="28" t="str">
        <f>IF('Portail 4 LLCER-LEA'!AL10="","",'Portail 4 LLCER-LEA'!AL10)</f>
        <v/>
      </c>
    </row>
    <row r="15" spans="1:38">
      <c r="A15" s="61"/>
      <c r="B15" s="61"/>
      <c r="C15" s="172"/>
      <c r="D15" s="63"/>
      <c r="E15" s="64"/>
      <c r="F15" s="168"/>
      <c r="G15" s="64"/>
      <c r="H15" s="66"/>
      <c r="I15" s="67"/>
      <c r="J15" s="67"/>
      <c r="K15" s="67"/>
      <c r="L15" s="67"/>
      <c r="M15" s="67"/>
      <c r="N15" s="68"/>
      <c r="O15" s="28"/>
      <c r="P15" s="69"/>
      <c r="Q15" s="431"/>
      <c r="R15" s="432"/>
      <c r="S15" s="404"/>
      <c r="T15" s="63"/>
      <c r="U15" s="63"/>
      <c r="V15" s="63"/>
      <c r="W15" s="63"/>
      <c r="X15" s="63"/>
      <c r="Y15" s="63"/>
      <c r="Z15" s="584"/>
      <c r="AA15" s="605"/>
      <c r="AB15" s="63"/>
      <c r="AC15" s="606"/>
      <c r="AD15" s="404"/>
      <c r="AE15" s="63"/>
      <c r="AF15" s="63"/>
      <c r="AG15" s="63"/>
      <c r="AH15" s="63"/>
      <c r="AI15" s="63"/>
      <c r="AJ15" s="63"/>
      <c r="AK15" s="63"/>
      <c r="AL15" s="67"/>
    </row>
    <row r="16" spans="1:38" s="93" customFormat="1" ht="19.5" customHeight="1">
      <c r="A16" s="83" t="str">
        <f>IF('Portail 4 LLCER-LEA'!A14="","",'Portail 4 LLCER-LEA'!A14)</f>
        <v>LOLA1L12</v>
      </c>
      <c r="B16" s="83" t="str">
        <f>IF('Portail 4 LLCER-LEA'!B14="","",'Portail 4 LLCER-LEA'!B14)</f>
        <v>LLA1J40</v>
      </c>
      <c r="C16" s="84" t="str">
        <f>IF('Portail 4 LLCER-LEA'!C14="","",'Portail 4 LLCER-LEA'!C14)</f>
        <v>Matières d'application S1</v>
      </c>
      <c r="D16" s="83" t="str">
        <f>IF('Portail 4 LLCER-LEA'!D14="","",'Portail 4 LLCER-LEA'!D14)</f>
        <v/>
      </c>
      <c r="E16" s="83" t="str">
        <f>IF('Portail 4 LLCER-LEA'!E14="","",'Portail 4 LLCER-LEA'!E14)</f>
        <v>BLOC/CHAPEAU</v>
      </c>
      <c r="F16" s="85" t="str">
        <f>IF('Portail 4 LLCER-LEA'!F14="","",'Portail 4 LLCER-LEA'!F14)</f>
        <v/>
      </c>
      <c r="G16" s="83" t="str">
        <f>IF('Portail 4 LLCER-LEA'!G14="","",'Portail 4 LLCER-LEA'!G14)</f>
        <v/>
      </c>
      <c r="H16" s="86"/>
      <c r="I16" s="87">
        <f>+I17+I18</f>
        <v>5</v>
      </c>
      <c r="J16" s="86">
        <f>+J17+J18</f>
        <v>5</v>
      </c>
      <c r="K16" s="87"/>
      <c r="L16" s="86"/>
      <c r="M16" s="87"/>
      <c r="N16" s="86"/>
      <c r="O16" s="88"/>
      <c r="P16" s="373"/>
      <c r="Q16" s="437"/>
      <c r="R16" s="438"/>
      <c r="S16" s="378"/>
      <c r="T16" s="88"/>
      <c r="U16" s="88"/>
      <c r="V16" s="88"/>
      <c r="W16" s="89"/>
      <c r="X16" s="90"/>
      <c r="Y16" s="90"/>
      <c r="Z16" s="585"/>
      <c r="AA16" s="603"/>
      <c r="AB16" s="91"/>
      <c r="AC16" s="604"/>
      <c r="AD16" s="89"/>
      <c r="AE16" s="90"/>
      <c r="AF16" s="90"/>
      <c r="AG16" s="90"/>
      <c r="AH16" s="91"/>
      <c r="AI16" s="90"/>
      <c r="AJ16" s="90"/>
      <c r="AK16" s="90"/>
      <c r="AL16" s="92"/>
    </row>
    <row r="17" spans="1:38" ht="44.25" customHeight="1">
      <c r="A17" s="20" t="str">
        <f>IF('Portail 4 LLCER-LEA'!A15="","",'Portail 4 LLCER-LEA'!A15)</f>
        <v/>
      </c>
      <c r="B17" s="20" t="str">
        <f>IF('Portail 4 LLCER-LEA'!B15="","",'Portail 4 LLCER-LEA'!B15)</f>
        <v>LLA1J4A</v>
      </c>
      <c r="C17" s="95" t="str">
        <f>IF('Portail 4 LLCER-LEA'!C15="","",'Portail 4 LLCER-LEA'!C15)</f>
        <v>Actualités économiques et médias</v>
      </c>
      <c r="D17" s="24" t="str">
        <f>IF('Portail 4 LLCER-LEA'!D15="","",'Portail 4 LLCER-LEA'!D15)</f>
        <v>LOL1JJ2
LOL1BJ2
LOL1CJ2</v>
      </c>
      <c r="E17" s="24" t="str">
        <f>IF('Portail 4 LLCER-LEA'!E15="","",'Portail 4 LLCER-LEA'!E15)</f>
        <v>TRONC COMMUN</v>
      </c>
      <c r="F17" s="25" t="str">
        <f>IF('Portail 4 LLCER-LEA'!F15="","",'Portail 4 LLCER-LEA'!F15)</f>
        <v>Portails 2 (SDL-LEA) et 4 (LANGUES)</v>
      </c>
      <c r="G17" s="63" t="str">
        <f>IF('Portail 4 LLCER-LEA'!G15="","",'Portail 4 LLCER-LEA'!G15)</f>
        <v>LEA</v>
      </c>
      <c r="H17" s="26"/>
      <c r="I17" s="28">
        <v>2</v>
      </c>
      <c r="J17" s="28">
        <v>2</v>
      </c>
      <c r="K17" s="28" t="str">
        <f>IF('Portail 4 LLCER-LEA'!K15="","",'Portail 4 LLCER-LEA'!K15)</f>
        <v>NOEL Isabelle</v>
      </c>
      <c r="L17" s="28">
        <f>IF('Portail 4 LLCER-LEA'!L15="","",'Portail 4 LLCER-LEA'!L15)</f>
        <v>71</v>
      </c>
      <c r="M17" s="28" t="str">
        <f>IF('Portail 4 LLCER-LEA'!M15="","",'Portail 4 LLCER-LEA'!M15)</f>
        <v/>
      </c>
      <c r="N17" s="28">
        <f>IF('Portail 4 LLCER-LEA'!N15="","",'Portail 4 LLCER-LEA'!N15)</f>
        <v>18</v>
      </c>
      <c r="O17" s="30" t="str">
        <f>IF('Portail 4 LLCER-LEA'!O15="","",'Portail 4 LLCER-LEA'!O15)</f>
        <v/>
      </c>
      <c r="P17" s="31" t="str">
        <f>IF('Portail 4 LLCER-LEA'!P15="","",'Portail 4 LLCER-LEA'!P15)</f>
        <v/>
      </c>
      <c r="Q17" s="429"/>
      <c r="R17" s="430"/>
      <c r="S17" s="379">
        <f>IF('Portail 4 LLCER-LEA'!S15="","",'Portail 4 LLCER-LEA'!S15)</f>
        <v>1</v>
      </c>
      <c r="T17" s="96" t="str">
        <f>IF('Portail 4 LLCER-LEA'!T15="","",'Portail 4 LLCER-LEA'!T15)</f>
        <v>CT</v>
      </c>
      <c r="U17" s="96" t="str">
        <f>IF('Portail 4 LLCER-LEA'!U15="","",'Portail 4 LLCER-LEA'!U15)</f>
        <v>écrit</v>
      </c>
      <c r="V17" s="41" t="str">
        <f>IF('Portail 4 LLCER-LEA'!V15="","",'Portail 4 LLCER-LEA'!V15)</f>
        <v>1h00</v>
      </c>
      <c r="W17" s="34">
        <f>IF('Portail 4 LLCER-LEA'!W15="","",'Portail 4 LLCER-LEA'!W15)</f>
        <v>1</v>
      </c>
      <c r="X17" s="97" t="str">
        <f>IF('Portail 4 LLCER-LEA'!X15="","",'Portail 4 LLCER-LEA'!X15)</f>
        <v>CT</v>
      </c>
      <c r="Y17" s="97" t="str">
        <f>IF('Portail 4 LLCER-LEA'!Y15="","",'Portail 4 LLCER-LEA'!Y15)</f>
        <v>écrit</v>
      </c>
      <c r="Z17" s="595" t="str">
        <f>IF('Portail 4 LLCER-LEA'!Z15="","",'Portail 4 LLCER-LEA'!Z15)</f>
        <v>1h00</v>
      </c>
      <c r="AA17" s="707" t="str">
        <f>IF('Portail 4 LLCER-LEA'!AA15="","",'Portail 4 LLCER-LEA'!AA15)</f>
        <v>15/06/20 -  QCM en temps limité sur CELENE 8h-9h15</v>
      </c>
      <c r="AB17" s="700" t="str">
        <f>IF('Portail 4 LLCER-LEA'!AB15="","",'Portail 4 LLCER-LEA'!AB15)</f>
        <v>15/06/20 -  QCM en temps limité sur CELENE 8h-9h15</v>
      </c>
      <c r="AC17" s="701">
        <f>IF('Portail 4 LLCER-LEA'!AC15="","",'Portail 4 LLCER-LEA'!AC15)</f>
        <v>106</v>
      </c>
      <c r="AD17" s="379">
        <f>IF('Portail 4 LLCER-LEA'!AD15="","",'Portail 4 LLCER-LEA'!AD15)</f>
        <v>1</v>
      </c>
      <c r="AE17" s="96" t="str">
        <f>IF('Portail 4 LLCER-LEA'!AE15="","",'Portail 4 LLCER-LEA'!AE15)</f>
        <v>CT</v>
      </c>
      <c r="AF17" s="96" t="str">
        <f>IF('Portail 4 LLCER-LEA'!AF15="","",'Portail 4 LLCER-LEA'!AF15)</f>
        <v>écrit</v>
      </c>
      <c r="AG17" s="41" t="str">
        <f>IF('Portail 4 LLCER-LEA'!AG15="","",'Portail 4 LLCER-LEA'!AG15)</f>
        <v>1h00</v>
      </c>
      <c r="AH17" s="99">
        <f>IF('Portail 4 LLCER-LEA'!AH15="","",'Portail 4 LLCER-LEA'!AH15)</f>
        <v>1</v>
      </c>
      <c r="AI17" s="97" t="str">
        <f>IF('Portail 4 LLCER-LEA'!AI15="","",'Portail 4 LLCER-LEA'!AI15)</f>
        <v>CT</v>
      </c>
      <c r="AJ17" s="97" t="str">
        <f>IF('Portail 4 LLCER-LEA'!AJ15="","",'Portail 4 LLCER-LEA'!AJ15)</f>
        <v>écrit</v>
      </c>
      <c r="AK17" s="41" t="str">
        <f>IF('Portail 4 LLCER-LEA'!AK15="","",'Portail 4 LLCER-LEA'!AK15)</f>
        <v>1h00</v>
      </c>
      <c r="AL17" s="28" t="str">
        <f>IF('Portail 4 LLCER-LEA'!AL15="","",'Portail 4 LLCER-LEA'!AL15)</f>
        <v/>
      </c>
    </row>
    <row r="18" spans="1:38" ht="44.25" customHeight="1">
      <c r="A18" s="20" t="str">
        <f>IF('Portail 4 LLCER-LEA'!A16="","",'Portail 4 LLCER-LEA'!A16)</f>
        <v/>
      </c>
      <c r="B18" s="20" t="str">
        <f>IF('Portail 4 LLCER-LEA'!B16="","",'Portail 4 LLCER-LEA'!B16)</f>
        <v>LLA1J4B</v>
      </c>
      <c r="C18" s="95" t="str">
        <f>IF('Portail 4 LLCER-LEA'!C16="","",'Portail 4 LLCER-LEA'!C16)</f>
        <v>Introduction générale au droit</v>
      </c>
      <c r="D18" s="24" t="str">
        <f>IF('Portail 4 LLCER-LEA'!D16="","",'Portail 4 LLCER-LEA'!D16)</f>
        <v>LOL1BJ1
LOL1JJ1
LOL1CJ1</v>
      </c>
      <c r="E18" s="24" t="str">
        <f>IF('Portail 4 LLCER-LEA'!E16="","",'Portail 4 LLCER-LEA'!E16)</f>
        <v>TRONC COMMUN</v>
      </c>
      <c r="F18" s="25" t="str">
        <f>IF('Portail 4 LLCER-LEA'!F16="","",'Portail 4 LLCER-LEA'!F16)</f>
        <v>Portails 2 (SDL-LEA) et 4 (LANGUES)</v>
      </c>
      <c r="G18" s="63" t="str">
        <f>IF('Portail 4 LLCER-LEA'!G16="","",'Portail 4 LLCER-LEA'!G16)</f>
        <v>LEA</v>
      </c>
      <c r="H18" s="26"/>
      <c r="I18" s="28">
        <v>3</v>
      </c>
      <c r="J18" s="28">
        <v>3</v>
      </c>
      <c r="K18" s="28" t="str">
        <f>IF('Portail 4 LLCER-LEA'!K16="","",'Portail 4 LLCER-LEA'!K16)</f>
        <v>GALLET Elodie</v>
      </c>
      <c r="L18" s="28" t="str">
        <f>IF('Portail 4 LLCER-LEA'!L16="","",'Portail 4 LLCER-LEA'!L16)</f>
        <v>03</v>
      </c>
      <c r="M18" s="28" t="str">
        <f>IF('Portail 4 LLCER-LEA'!M16="","",'Portail 4 LLCER-LEA'!M16)</f>
        <v/>
      </c>
      <c r="N18" s="28">
        <f>IF('Portail 4 LLCER-LEA'!N16="","",'Portail 4 LLCER-LEA'!N16)</f>
        <v>18</v>
      </c>
      <c r="O18" s="30" t="str">
        <f>IF('Portail 4 LLCER-LEA'!O16="","",'Portail 4 LLCER-LEA'!O16)</f>
        <v/>
      </c>
      <c r="P18" s="31" t="str">
        <f>IF('Portail 4 LLCER-LEA'!P16="","",'Portail 4 LLCER-LEA'!P16)</f>
        <v/>
      </c>
      <c r="Q18" s="429"/>
      <c r="R18" s="430"/>
      <c r="S18" s="379">
        <f>IF('Portail 4 LLCER-LEA'!S16="","",'Portail 4 LLCER-LEA'!S16)</f>
        <v>1</v>
      </c>
      <c r="T18" s="96" t="str">
        <f>IF('Portail 4 LLCER-LEA'!T16="","",'Portail 4 LLCER-LEA'!T16)</f>
        <v>CT</v>
      </c>
      <c r="U18" s="96" t="str">
        <f>IF('Portail 4 LLCER-LEA'!U16="","",'Portail 4 LLCER-LEA'!U16)</f>
        <v>écrit</v>
      </c>
      <c r="V18" s="96" t="str">
        <f>IF('Portail 4 LLCER-LEA'!V16="","",'Portail 4 LLCER-LEA'!V16)</f>
        <v>1h30</v>
      </c>
      <c r="W18" s="34">
        <f>IF('Portail 4 LLCER-LEA'!W16="","",'Portail 4 LLCER-LEA'!W16)</f>
        <v>1</v>
      </c>
      <c r="X18" s="97" t="str">
        <f>IF('Portail 4 LLCER-LEA'!X16="","",'Portail 4 LLCER-LEA'!X16)</f>
        <v>CT</v>
      </c>
      <c r="Y18" s="97" t="str">
        <f>IF('Portail 4 LLCER-LEA'!Y16="","",'Portail 4 LLCER-LEA'!Y16)</f>
        <v>écrit</v>
      </c>
      <c r="Z18" s="589" t="str">
        <f>IF('Portail 4 LLCER-LEA'!Z16="","",'Portail 4 LLCER-LEA'!Z16)</f>
        <v>1h30</v>
      </c>
      <c r="AA18" s="707" t="str">
        <f>IF('Portail 4 LLCER-LEA'!AA16="","",'Portail 4 LLCER-LEA'!AA16)</f>
        <v>vendredi 19 juin 2020  de 15 h à 16 h. QCM sur Celene (M. Lemoine)</v>
      </c>
      <c r="AB18" s="700" t="str">
        <f>IF('Portail 4 LLCER-LEA'!AB16="","",'Portail 4 LLCER-LEA'!AB16)</f>
        <v>vendredi 19 juin 2020  de 15 h à 16 h. QCM sur Celene (M. Lemoine)</v>
      </c>
      <c r="AC18" s="666">
        <f>IF('Portail 4 LLCER-LEA'!AC16="","",'Portail 4 LLCER-LEA'!AC16)</f>
        <v>113</v>
      </c>
      <c r="AD18" s="379">
        <f>IF('Portail 4 LLCER-LEA'!AD16="","",'Portail 4 LLCER-LEA'!AD16)</f>
        <v>1</v>
      </c>
      <c r="AE18" s="96" t="str">
        <f>IF('Portail 4 LLCER-LEA'!AE16="","",'Portail 4 LLCER-LEA'!AE16)</f>
        <v>CT</v>
      </c>
      <c r="AF18" s="96" t="str">
        <f>IF('Portail 4 LLCER-LEA'!AF16="","",'Portail 4 LLCER-LEA'!AF16)</f>
        <v>écrit</v>
      </c>
      <c r="AG18" s="96" t="str">
        <f>IF('Portail 4 LLCER-LEA'!AG16="","",'Portail 4 LLCER-LEA'!AG16)</f>
        <v>1h30</v>
      </c>
      <c r="AH18" s="99">
        <f>IF('Portail 4 LLCER-LEA'!AH16="","",'Portail 4 LLCER-LEA'!AH16)</f>
        <v>1</v>
      </c>
      <c r="AI18" s="97" t="str">
        <f>IF('Portail 4 LLCER-LEA'!AI16="","",'Portail 4 LLCER-LEA'!AI16)</f>
        <v>CT</v>
      </c>
      <c r="AJ18" s="97" t="str">
        <f>IF('Portail 4 LLCER-LEA'!AJ16="","",'Portail 4 LLCER-LEA'!AJ16)</f>
        <v>écrit</v>
      </c>
      <c r="AK18" s="97" t="str">
        <f>IF('Portail 4 LLCER-LEA'!AK16="","",'Portail 4 LLCER-LEA'!AK16)</f>
        <v>1h30</v>
      </c>
      <c r="AL18" s="28" t="str">
        <f>IF('Portail 4 LLCER-LEA'!AL16="","",'Portail 4 LLCER-LEA'!AL16)</f>
        <v/>
      </c>
    </row>
    <row r="19" spans="1:38">
      <c r="A19" s="101"/>
      <c r="B19" s="101"/>
      <c r="C19" s="173"/>
      <c r="D19" s="103"/>
      <c r="E19" s="104"/>
      <c r="F19" s="174"/>
      <c r="G19" s="104"/>
      <c r="H19" s="106"/>
      <c r="I19" s="107"/>
      <c r="J19" s="107"/>
      <c r="K19" s="107"/>
      <c r="L19" s="107"/>
      <c r="M19" s="107"/>
      <c r="N19" s="108"/>
      <c r="O19" s="109"/>
      <c r="P19" s="110"/>
      <c r="Q19" s="431"/>
      <c r="R19" s="432"/>
      <c r="S19" s="404"/>
      <c r="T19" s="63"/>
      <c r="U19" s="63"/>
      <c r="V19" s="63"/>
      <c r="W19" s="63"/>
      <c r="X19" s="63"/>
      <c r="Y19" s="63"/>
      <c r="Z19" s="584"/>
      <c r="AA19" s="605"/>
      <c r="AB19" s="63"/>
      <c r="AC19" s="606"/>
      <c r="AD19" s="404"/>
      <c r="AE19" s="63"/>
      <c r="AF19" s="63"/>
      <c r="AG19" s="63"/>
      <c r="AH19" s="63"/>
      <c r="AI19" s="63"/>
      <c r="AJ19" s="63"/>
      <c r="AK19" s="63"/>
      <c r="AL19" s="107"/>
    </row>
    <row r="20" spans="1:38" ht="24.75" customHeight="1">
      <c r="A20" s="71"/>
      <c r="B20" s="71"/>
      <c r="C20" s="72" t="s">
        <v>161</v>
      </c>
      <c r="D20" s="73"/>
      <c r="E20" s="74"/>
      <c r="F20" s="73"/>
      <c r="G20" s="74"/>
      <c r="H20" s="74"/>
      <c r="I20" s="73"/>
      <c r="J20" s="73"/>
      <c r="K20" s="73"/>
      <c r="L20" s="73"/>
      <c r="M20" s="73"/>
      <c r="N20" s="73"/>
      <c r="O20" s="73"/>
      <c r="P20" s="75"/>
      <c r="Q20" s="433"/>
      <c r="R20" s="434"/>
      <c r="S20" s="135"/>
      <c r="T20" s="76"/>
      <c r="U20" s="76"/>
      <c r="V20" s="76"/>
      <c r="W20" s="76"/>
      <c r="X20" s="76"/>
      <c r="Y20" s="76"/>
      <c r="Z20" s="76"/>
      <c r="AA20" s="447"/>
      <c r="AB20" s="76"/>
      <c r="AC20" s="448"/>
      <c r="AD20" s="135"/>
      <c r="AE20" s="76"/>
      <c r="AF20" s="76"/>
      <c r="AG20" s="76"/>
      <c r="AH20" s="76"/>
      <c r="AI20" s="76"/>
      <c r="AJ20" s="76"/>
      <c r="AK20" s="73"/>
      <c r="AL20" s="73"/>
    </row>
    <row r="21" spans="1:38" ht="24.75" customHeight="1">
      <c r="A21" s="77" t="s">
        <v>162</v>
      </c>
      <c r="B21" s="77" t="s">
        <v>163</v>
      </c>
      <c r="C21" s="78" t="s">
        <v>164</v>
      </c>
      <c r="D21" s="79" t="s">
        <v>165</v>
      </c>
      <c r="E21" s="80" t="s">
        <v>42</v>
      </c>
      <c r="F21" s="79"/>
      <c r="G21" s="80"/>
      <c r="H21" s="80"/>
      <c r="I21" s="80">
        <f>+I$6+I22</f>
        <v>30</v>
      </c>
      <c r="J21" s="80">
        <f>+J$6+J22</f>
        <v>30</v>
      </c>
      <c r="K21" s="79"/>
      <c r="L21" s="79"/>
      <c r="M21" s="79"/>
      <c r="N21" s="79"/>
      <c r="O21" s="79"/>
      <c r="P21" s="81"/>
      <c r="Q21" s="435"/>
      <c r="R21" s="436"/>
      <c r="S21" s="284"/>
      <c r="T21" s="82"/>
      <c r="U21" s="82"/>
      <c r="V21" s="82"/>
      <c r="W21" s="82"/>
      <c r="X21" s="82"/>
      <c r="Y21" s="82"/>
      <c r="Z21" s="82"/>
      <c r="AA21" s="624"/>
      <c r="AB21" s="82"/>
      <c r="AC21" s="625"/>
      <c r="AD21" s="284"/>
      <c r="AE21" s="82"/>
      <c r="AF21" s="82"/>
      <c r="AG21" s="82"/>
      <c r="AH21" s="82"/>
      <c r="AI21" s="82"/>
      <c r="AJ21" s="82"/>
      <c r="AK21" s="79"/>
      <c r="AL21" s="79"/>
    </row>
    <row r="22" spans="1:38" s="93" customFormat="1" ht="24.75" customHeight="1">
      <c r="A22" s="83" t="str">
        <f>IF('Portail 4 LLCER-LEA'!A45="","",'Portail 4 LLCER-LEA'!A45)</f>
        <v>LOLA1L15</v>
      </c>
      <c r="B22" s="83" t="str">
        <f>IF('Portail 4 LLCER-LEA'!B45="","",'Portail 4 LLCER-LEA'!B45)</f>
        <v>LLA1C10</v>
      </c>
      <c r="C22" s="84" t="str">
        <f>IF('Portail 4 LLCER-LEA'!C45="","",'Portail 4 LLCER-LEA'!C45)</f>
        <v>Pratique et structure de la langue S1 : Espagnol</v>
      </c>
      <c r="D22" s="83" t="str">
        <f>IF('Portail 4 LLCER-LEA'!D45="","",'Portail 4 LLCER-LEA'!D45)</f>
        <v>LOL1C10 ?</v>
      </c>
      <c r="E22" s="83" t="str">
        <f>IF('Portail 4 LLCER-LEA'!E45="","",'Portail 4 LLCER-LEA'!E45)</f>
        <v>BLOC/CHAPEAU</v>
      </c>
      <c r="F22" s="85" t="str">
        <f>IF('Portail 4 LLCER-LEA'!F45="","",'Portail 4 LLCER-LEA'!F45)</f>
        <v/>
      </c>
      <c r="G22" s="83" t="str">
        <f>IF('Portail 4 LLCER-LEA'!G45="","",'Portail 4 LLCER-LEA'!G45)</f>
        <v/>
      </c>
      <c r="H22" s="86"/>
      <c r="I22" s="87">
        <f>+I24+I23+I25</f>
        <v>5</v>
      </c>
      <c r="J22" s="86">
        <f>+J24+J23+J25</f>
        <v>5</v>
      </c>
      <c r="K22" s="87" t="str">
        <f>IF('Portail 4 LLCER-LEA'!K45="","",'Portail 4 LLCER-LEA'!K45)</f>
        <v/>
      </c>
      <c r="L22" s="86" t="str">
        <f>IF('Portail 4 LLCER-LEA'!L45="","",'Portail 4 LLCER-LEA'!L45)</f>
        <v/>
      </c>
      <c r="M22" s="87" t="str">
        <f>IF('Portail 4 LLCER-LEA'!M45="","",'Portail 4 LLCER-LEA'!M45)</f>
        <v/>
      </c>
      <c r="N22" s="86" t="str">
        <f>IF('Portail 4 LLCER-LEA'!N45="","",'Portail 4 LLCER-LEA'!N45)</f>
        <v/>
      </c>
      <c r="O22" s="88" t="str">
        <f>IF('Portail 4 LLCER-LEA'!O45="","",'Portail 4 LLCER-LEA'!O45)</f>
        <v/>
      </c>
      <c r="P22" s="373" t="str">
        <f>IF('Portail 4 LLCER-LEA'!P45="","",'Portail 4 LLCER-LEA'!P45)</f>
        <v/>
      </c>
      <c r="Q22" s="437"/>
      <c r="R22" s="438"/>
      <c r="S22" s="378" t="str">
        <f>IF('Portail 4 LLCER-LEA'!S45="","",'Portail 4 LLCER-LEA'!S45)</f>
        <v/>
      </c>
      <c r="T22" s="88" t="str">
        <f>IF('Portail 4 LLCER-LEA'!T45="","",'Portail 4 LLCER-LEA'!T45)</f>
        <v/>
      </c>
      <c r="U22" s="88" t="str">
        <f>IF('Portail 4 LLCER-LEA'!U45="","",'Portail 4 LLCER-LEA'!U45)</f>
        <v/>
      </c>
      <c r="V22" s="88" t="str">
        <f>IF('Portail 4 LLCER-LEA'!V45="","",'Portail 4 LLCER-LEA'!V45)</f>
        <v/>
      </c>
      <c r="W22" s="89" t="str">
        <f>IF('Portail 4 LLCER-LEA'!W45="","",'Portail 4 LLCER-LEA'!W45)</f>
        <v/>
      </c>
      <c r="X22" s="90" t="str">
        <f>IF('Portail 4 LLCER-LEA'!X45="","",'Portail 4 LLCER-LEA'!X45)</f>
        <v/>
      </c>
      <c r="Y22" s="90" t="str">
        <f>IF('Portail 4 LLCER-LEA'!Y45="","",'Portail 4 LLCER-LEA'!Y45)</f>
        <v/>
      </c>
      <c r="Z22" s="585" t="str">
        <f>IF('Portail 4 LLCER-LEA'!Z45="","",'Portail 4 LLCER-LEA'!Z45)</f>
        <v/>
      </c>
      <c r="AA22" s="603" t="str">
        <f>IF('Portail 4 LLCER-LEA'!AA45="","",'Portail 4 LLCER-LEA'!AA45)</f>
        <v/>
      </c>
      <c r="AB22" s="91" t="str">
        <f>IF('Portail 4 LLCER-LEA'!AB45="","",'Portail 4 LLCER-LEA'!AB45)</f>
        <v/>
      </c>
      <c r="AC22" s="604"/>
      <c r="AD22" s="89" t="str">
        <f>IF('Portail 4 LLCER-LEA'!AD45="","",'Portail 4 LLCER-LEA'!AD45)</f>
        <v/>
      </c>
      <c r="AE22" s="90" t="str">
        <f>IF('Portail 4 LLCER-LEA'!AE45="","",'Portail 4 LLCER-LEA'!AE45)</f>
        <v/>
      </c>
      <c r="AF22" s="90" t="str">
        <f>IF('Portail 4 LLCER-LEA'!AF45="","",'Portail 4 LLCER-LEA'!AF45)</f>
        <v/>
      </c>
      <c r="AG22" s="90" t="str">
        <f>IF('Portail 4 LLCER-LEA'!AG45="","",'Portail 4 LLCER-LEA'!AG45)</f>
        <v/>
      </c>
      <c r="AH22" s="91" t="str">
        <f>IF('Portail 4 LLCER-LEA'!AH45="","",'Portail 4 LLCER-LEA'!AH45)</f>
        <v/>
      </c>
      <c r="AI22" s="90" t="str">
        <f>IF('Portail 4 LLCER-LEA'!AI45="","",'Portail 4 LLCER-LEA'!AI45)</f>
        <v/>
      </c>
      <c r="AJ22" s="90" t="str">
        <f>IF('Portail 4 LLCER-LEA'!AJ45="","",'Portail 4 LLCER-LEA'!AJ45)</f>
        <v/>
      </c>
      <c r="AK22" s="90" t="str">
        <f>IF('Portail 4 LLCER-LEA'!AK45="","",'Portail 4 LLCER-LEA'!AK45)</f>
        <v/>
      </c>
      <c r="AL22" s="92" t="str">
        <f>IF('Portail 4 LLCER-LEA'!AL45="","",'Portail 4 LLCER-LEA'!AL45)</f>
        <v/>
      </c>
    </row>
    <row r="23" spans="1:38" ht="159" customHeight="1">
      <c r="A23" s="20" t="str">
        <f>IF('Portail 4 LLCER-LEA'!A47="","",'Portail 4 LLCER-LEA'!A47)</f>
        <v/>
      </c>
      <c r="B23" s="20" t="str">
        <f>IF('Portail 4 LLCER-LEA'!B47="","",'Portail 4 LLCER-LEA'!B47)</f>
        <v>LLA1C1B</v>
      </c>
      <c r="C23" s="95" t="str">
        <f>IF('Portail 4 LLCER-LEA'!C47="","",'Portail 4 LLCER-LEA'!C47)</f>
        <v>Grammaire espagnole S1</v>
      </c>
      <c r="D23" s="24" t="str">
        <f>IF('Portail 4 LLCER-LEA'!D47="","",'Portail 4 LLCER-LEA'!D47)</f>
        <v>LOL1C2D
LOL1J3B1</v>
      </c>
      <c r="E23" s="24" t="str">
        <f>IF('Portail 4 LLCER-LEA'!E47="","",'Portail 4 LLCER-LEA'!E47)</f>
        <v>CHOIX TRONC COMMUN</v>
      </c>
      <c r="F23" s="25" t="str">
        <f>IF('Portail 4 LLCER-LEA'!F47="","",'Portail 4 LLCER-LEA'!F47)</f>
        <v>Portails 1 (SDL-LLCER), 2 (SDL-LEA), 4 (LANGUES) et 5 (LETTRES-LLCER)</v>
      </c>
      <c r="G23" s="63" t="str">
        <f>IF('Portail 4 LLCER-LEA'!G47="","",'Portail 4 LLCER-LEA'!G47)</f>
        <v>LLCER</v>
      </c>
      <c r="H23" s="26"/>
      <c r="I23" s="28">
        <v>2</v>
      </c>
      <c r="J23" s="28">
        <v>2</v>
      </c>
      <c r="K23" s="28" t="str">
        <f>IF('Portail 4 LLCER-LEA'!K47="","",'Portail 4 LLCER-LEA'!K47)</f>
        <v>GINESTA-MUNOZ Magali</v>
      </c>
      <c r="L23" s="28">
        <f>IF('Portail 4 LLCER-LEA'!L47="","",'Portail 4 LLCER-LEA'!L47)</f>
        <v>14</v>
      </c>
      <c r="M23" s="28" t="str">
        <f>IF('Portail 4 LLCER-LEA'!M47="","",'Portail 4 LLCER-LEA'!M47)</f>
        <v/>
      </c>
      <c r="N23" s="28" t="str">
        <f>IF('Portail 4 LLCER-LEA'!N47="","",'Portail 4 LLCER-LEA'!N47)</f>
        <v/>
      </c>
      <c r="O23" s="30">
        <f>IF('Portail 4 LLCER-LEA'!O47="","",'Portail 4 LLCER-LEA'!O47)</f>
        <v>18</v>
      </c>
      <c r="P23" s="31" t="str">
        <f>IF('Portail 4 LLCER-LEA'!P47="","",'Portail 4 LLCER-LEA'!P47)</f>
        <v/>
      </c>
      <c r="Q23" s="429"/>
      <c r="R23" s="430"/>
      <c r="S23" s="379">
        <f>IF('Portail 4 LLCER-LEA'!S47="","",'Portail 4 LLCER-LEA'!S47)</f>
        <v>1</v>
      </c>
      <c r="T23" s="96" t="str">
        <f>IF('Portail 4 LLCER-LEA'!T47="","",'Portail 4 LLCER-LEA'!T47)</f>
        <v>CC</v>
      </c>
      <c r="U23" s="96" t="str">
        <f>IF('Portail 4 LLCER-LEA'!U47="","",'Portail 4 LLCER-LEA'!U47)</f>
        <v>écrit</v>
      </c>
      <c r="V23" s="96" t="str">
        <f>IF('Portail 4 LLCER-LEA'!V47="","",'Portail 4 LLCER-LEA'!V47)</f>
        <v>1h30</v>
      </c>
      <c r="W23" s="34">
        <f>IF('Portail 4 LLCER-LEA'!W47="","",'Portail 4 LLCER-LEA'!W47)</f>
        <v>1</v>
      </c>
      <c r="X23" s="97" t="str">
        <f>IF('Portail 4 LLCER-LEA'!X47="","",'Portail 4 LLCER-LEA'!X47)</f>
        <v>CT</v>
      </c>
      <c r="Y23" s="97" t="str">
        <f>IF('Portail 4 LLCER-LEA'!Y47="","",'Portail 4 LLCER-LEA'!Y47)</f>
        <v>écrit</v>
      </c>
      <c r="Z23" s="589" t="str">
        <f>IF('Portail 4 LLCER-LEA'!Z47="","",'Portail 4 LLCER-LEA'!Z47)</f>
        <v>1h30</v>
      </c>
      <c r="AA23" s="707" t="str">
        <f>IF('Portail 4 LLCER-LEA'!AA47="","",'Portail 4 LLCER-LEA'!AA47)</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23" s="700" t="str">
        <f>IF('Portail 4 LLCER-LEA'!AB47="","",'Portail 4 LLCER-LEA'!AB47)</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23" s="666">
        <f>IF('Portail 4 LLCER-LEA'!AC47="","",'Portail 4 LLCER-LEA'!AC47)</f>
        <v>170</v>
      </c>
      <c r="AD23" s="379">
        <f>IF('Portail 4 LLCER-LEA'!AD47="","",'Portail 4 LLCER-LEA'!AD47)</f>
        <v>1</v>
      </c>
      <c r="AE23" s="96" t="str">
        <f>IF('Portail 4 LLCER-LEA'!AE47="","",'Portail 4 LLCER-LEA'!AE47)</f>
        <v>CT</v>
      </c>
      <c r="AF23" s="96" t="str">
        <f>IF('Portail 4 LLCER-LEA'!AF47="","",'Portail 4 LLCER-LEA'!AF47)</f>
        <v>écrit</v>
      </c>
      <c r="AG23" s="96" t="str">
        <f>IF('Portail 4 LLCER-LEA'!AG47="","",'Portail 4 LLCER-LEA'!AG47)</f>
        <v>1h30</v>
      </c>
      <c r="AH23" s="99">
        <f>IF('Portail 4 LLCER-LEA'!AH47="","",'Portail 4 LLCER-LEA'!AH47)</f>
        <v>1</v>
      </c>
      <c r="AI23" s="97" t="str">
        <f>IF('Portail 4 LLCER-LEA'!AI47="","",'Portail 4 LLCER-LEA'!AI47)</f>
        <v>CT</v>
      </c>
      <c r="AJ23" s="97" t="str">
        <f>IF('Portail 4 LLCER-LEA'!AJ47="","",'Portail 4 LLCER-LEA'!AJ47)</f>
        <v>écrit</v>
      </c>
      <c r="AK23" s="97" t="str">
        <f>IF('Portail 4 LLCER-LEA'!AK47="","",'Portail 4 LLCER-LEA'!AK47)</f>
        <v>1h30</v>
      </c>
      <c r="AL23" s="28" t="str">
        <f>IF('Portail 4 LLCER-LEA'!AL47="","",'Portail 4 LLCER-LEA'!AL47)</f>
        <v/>
      </c>
    </row>
    <row r="24" spans="1:38" ht="159" customHeight="1">
      <c r="A24" s="20" t="str">
        <f>IF('Portail 4 LLCER-LEA'!A46="","",'Portail 4 LLCER-LEA'!A46)</f>
        <v/>
      </c>
      <c r="B24" s="20" t="str">
        <f>IF('Portail 4 LLCER-LEA'!B46="","",'Portail 4 LLCER-LEA'!B46)</f>
        <v>LLA1C1A</v>
      </c>
      <c r="C24" s="95" t="str">
        <f>IF('Portail 4 LLCER-LEA'!C46="","",'Portail 4 LLCER-LEA'!C46)</f>
        <v>Version Espagnol S1</v>
      </c>
      <c r="D24" s="24" t="str">
        <f>IF('Portail 4 LLCER-LEA'!D46="","",'Portail 4 LLCER-LEA'!D46)</f>
        <v>LOL1C2C
LOL1J3B2</v>
      </c>
      <c r="E24" s="24" t="str">
        <f>IF('Portail 4 LLCER-LEA'!E46="","",'Portail 4 LLCER-LEA'!E46)</f>
        <v>CHOIX TRONC COMMUN</v>
      </c>
      <c r="F24" s="25" t="str">
        <f>IF('Portail 4 LLCER-LEA'!F46="","",'Portail 4 LLCER-LEA'!F46)</f>
        <v>Portails 1 (SDL-LLCER), 2 (SDL-LEA), 4 (LANGUES) et 5 (LETTRES-LLCER)</v>
      </c>
      <c r="G24" s="63" t="str">
        <f>IF('Portail 4 LLCER-LEA'!G46="","",'Portail 4 LLCER-LEA'!G46)</f>
        <v>LLCER</v>
      </c>
      <c r="H24" s="26"/>
      <c r="I24" s="28">
        <v>2</v>
      </c>
      <c r="J24" s="28">
        <v>2</v>
      </c>
      <c r="K24" s="28" t="str">
        <f>IF('Portail 4 LLCER-LEA'!K46="","",'Portail 4 LLCER-LEA'!K46)</f>
        <v>BACCON Annie</v>
      </c>
      <c r="L24" s="28">
        <f>IF('Portail 4 LLCER-LEA'!L46="","",'Portail 4 LLCER-LEA'!L46)</f>
        <v>14</v>
      </c>
      <c r="M24" s="28" t="str">
        <f>IF('Portail 4 LLCER-LEA'!M46="","",'Portail 4 LLCER-LEA'!M46)</f>
        <v/>
      </c>
      <c r="N24" s="28" t="str">
        <f>IF('Portail 4 LLCER-LEA'!N46="","",'Portail 4 LLCER-LEA'!N46)</f>
        <v/>
      </c>
      <c r="O24" s="30">
        <f>IF('Portail 4 LLCER-LEA'!O46="","",'Portail 4 LLCER-LEA'!O46)</f>
        <v>18</v>
      </c>
      <c r="P24" s="31" t="str">
        <f>IF('Portail 4 LLCER-LEA'!P46="","",'Portail 4 LLCER-LEA'!P46)</f>
        <v/>
      </c>
      <c r="Q24" s="429"/>
      <c r="R24" s="430"/>
      <c r="S24" s="379">
        <f>IF('Portail 4 LLCER-LEA'!S46="","",'Portail 4 LLCER-LEA'!S46)</f>
        <v>1</v>
      </c>
      <c r="T24" s="96" t="str">
        <f>IF('Portail 4 LLCER-LEA'!T46="","",'Portail 4 LLCER-LEA'!T46)</f>
        <v>CC</v>
      </c>
      <c r="U24" s="96" t="str">
        <f>IF('Portail 4 LLCER-LEA'!U46="","",'Portail 4 LLCER-LEA'!U46)</f>
        <v>écrit</v>
      </c>
      <c r="V24" s="96" t="str">
        <f>IF('Portail 4 LLCER-LEA'!V46="","",'Portail 4 LLCER-LEA'!V46)</f>
        <v>1h00</v>
      </c>
      <c r="W24" s="34">
        <f>IF('Portail 4 LLCER-LEA'!W46="","",'Portail 4 LLCER-LEA'!W46)</f>
        <v>1</v>
      </c>
      <c r="X24" s="97" t="str">
        <f>IF('Portail 4 LLCER-LEA'!X46="","",'Portail 4 LLCER-LEA'!X46)</f>
        <v>CT</v>
      </c>
      <c r="Y24" s="97" t="str">
        <f>IF('Portail 4 LLCER-LEA'!Y46="","",'Portail 4 LLCER-LEA'!Y46)</f>
        <v>écrit</v>
      </c>
      <c r="Z24" s="589" t="str">
        <f>IF('Portail 4 LLCER-LEA'!Z46="","",'Portail 4 LLCER-LEA'!Z46)</f>
        <v>1h30</v>
      </c>
      <c r="AA24" s="707" t="str">
        <f>IF('Portail 4 LLCER-LEA'!AA46="","",'Portail 4 LLCER-LEA'!AA46)</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24" s="700" t="str">
        <f>IF('Portail 4 LLCER-LEA'!AB46="","",'Portail 4 LLCER-LEA'!AB46)</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24" s="666">
        <f>IF('Portail 4 LLCER-LEA'!AC46="","",'Portail 4 LLCER-LEA'!AC46)</f>
        <v>164</v>
      </c>
      <c r="AD24" s="379">
        <f>IF('Portail 4 LLCER-LEA'!AD46="","",'Portail 4 LLCER-LEA'!AD46)</f>
        <v>1</v>
      </c>
      <c r="AE24" s="96" t="str">
        <f>IF('Portail 4 LLCER-LEA'!AE46="","",'Portail 4 LLCER-LEA'!AE46)</f>
        <v>CT</v>
      </c>
      <c r="AF24" s="96" t="str">
        <f>IF('Portail 4 LLCER-LEA'!AF46="","",'Portail 4 LLCER-LEA'!AF46)</f>
        <v>écrit</v>
      </c>
      <c r="AG24" s="96" t="str">
        <f>IF('Portail 4 LLCER-LEA'!AG46="","",'Portail 4 LLCER-LEA'!AG46)</f>
        <v>1h30</v>
      </c>
      <c r="AH24" s="99">
        <f>IF('Portail 4 LLCER-LEA'!AH46="","",'Portail 4 LLCER-LEA'!AH46)</f>
        <v>1</v>
      </c>
      <c r="AI24" s="97" t="str">
        <f>IF('Portail 4 LLCER-LEA'!AI46="","",'Portail 4 LLCER-LEA'!AI46)</f>
        <v>CT</v>
      </c>
      <c r="AJ24" s="97" t="str">
        <f>IF('Portail 4 LLCER-LEA'!AJ46="","",'Portail 4 LLCER-LEA'!AJ46)</f>
        <v>écrit</v>
      </c>
      <c r="AK24" s="97" t="str">
        <f>IF('Portail 4 LLCER-LEA'!AK46="","",'Portail 4 LLCER-LEA'!AK46)</f>
        <v>1h30</v>
      </c>
      <c r="AL24" s="28" t="str">
        <f>IF('Portail 4 LLCER-LEA'!AL46="","",'Portail 4 LLCER-LEA'!AL46)</f>
        <v/>
      </c>
    </row>
    <row r="25" spans="1:38" ht="159" customHeight="1">
      <c r="A25" s="20" t="str">
        <f>IF('Portail 4 LLCER-LEA'!A48="","",'Portail 4 LLCER-LEA'!A48)</f>
        <v/>
      </c>
      <c r="B25" s="20" t="str">
        <f>IF('Portail 4 LLCER-LEA'!B48="","",'Portail 4 LLCER-LEA'!B48)</f>
        <v>LLA1C1C</v>
      </c>
      <c r="C25" s="95" t="str">
        <f>IF('Portail 4 LLCER-LEA'!C48="","",'Portail 4 LLCER-LEA'!C48)</f>
        <v>Expression et compréhension orales Espagnol S1 (Libellé court = Ecoute &amp; oral Espagnol S1)</v>
      </c>
      <c r="D25" s="24" t="str">
        <f>IF('Portail 4 LLCER-LEA'!D48="","",'Portail 4 LLCER-LEA'!D48)</f>
        <v>LOL1C10 ?
LOL1J4B1</v>
      </c>
      <c r="E25" s="24" t="str">
        <f>IF('Portail 4 LLCER-LEA'!E48="","",'Portail 4 LLCER-LEA'!E48)</f>
        <v>CHOIX TRONC COMMUN</v>
      </c>
      <c r="F25" s="25" t="str">
        <f>IF('Portail 4 LLCER-LEA'!F48="","",'Portail 4 LLCER-LEA'!F48)</f>
        <v>Portails 1 (SDL-LLCER), 2 (SDL-LEA), 4 (LANGUES) et 5 (LETTRES-LLCER)</v>
      </c>
      <c r="G25" s="63" t="str">
        <f>IF('Portail 4 LLCER-LEA'!G48="","",'Portail 4 LLCER-LEA'!G48)</f>
        <v>LLCER</v>
      </c>
      <c r="H25" s="26"/>
      <c r="I25" s="28">
        <v>1</v>
      </c>
      <c r="J25" s="28">
        <v>1</v>
      </c>
      <c r="K25" s="28" t="str">
        <f>IF('Portail 4 LLCER-LEA'!K48="","",'Portail 4 LLCER-LEA'!K48)</f>
        <v>NATANSON Brigitte</v>
      </c>
      <c r="L25" s="28">
        <f>IF('Portail 4 LLCER-LEA'!L48="","",'Portail 4 LLCER-LEA'!L48)</f>
        <v>14</v>
      </c>
      <c r="M25" s="28" t="str">
        <f>IF('Portail 4 LLCER-LEA'!M48="","",'Portail 4 LLCER-LEA'!M48)</f>
        <v/>
      </c>
      <c r="N25" s="28" t="str">
        <f>IF('Portail 4 LLCER-LEA'!N48="","",'Portail 4 LLCER-LEA'!N48)</f>
        <v/>
      </c>
      <c r="O25" s="30" t="str">
        <f>IF('Portail 4 LLCER-LEA'!O48="","",'Portail 4 LLCER-LEA'!O48)</f>
        <v/>
      </c>
      <c r="P25" s="31">
        <f>IF('Portail 4 LLCER-LEA'!P48="","",'Portail 4 LLCER-LEA'!P48)</f>
        <v>18</v>
      </c>
      <c r="Q25" s="429"/>
      <c r="R25" s="430"/>
      <c r="S25" s="379">
        <f>IF('Portail 4 LLCER-LEA'!S48="","",'Portail 4 LLCER-LEA'!S48)</f>
        <v>1</v>
      </c>
      <c r="T25" s="96" t="str">
        <f>IF('Portail 4 LLCER-LEA'!T48="","",'Portail 4 LLCER-LEA'!T48)</f>
        <v>CC</v>
      </c>
      <c r="U25" s="96" t="str">
        <f>IF('Portail 4 LLCER-LEA'!U48="","",'Portail 4 LLCER-LEA'!U48)</f>
        <v>oral</v>
      </c>
      <c r="V25" s="96" t="str">
        <f>IF('Portail 4 LLCER-LEA'!V48="","",'Portail 4 LLCER-LEA'!V48)</f>
        <v/>
      </c>
      <c r="W25" s="34">
        <f>IF('Portail 4 LLCER-LEA'!W48="","",'Portail 4 LLCER-LEA'!W48)</f>
        <v>1</v>
      </c>
      <c r="X25" s="97" t="str">
        <f>IF('Portail 4 LLCER-LEA'!X48="","",'Portail 4 LLCER-LEA'!X48)</f>
        <v>CC</v>
      </c>
      <c r="Y25" s="97" t="str">
        <f>IF('Portail 4 LLCER-LEA'!Y48="","",'Portail 4 LLCER-LEA'!Y48)</f>
        <v>oral</v>
      </c>
      <c r="Z25" s="589" t="str">
        <f>IF('Portail 4 LLCER-LEA'!Z48="","",'Portail 4 LLCER-LEA'!Z48)</f>
        <v>15 min.</v>
      </c>
      <c r="AA25" s="707" t="str">
        <f>IF('Portail 4 LLCER-LEA'!AA48="","",'Portail 4 LLCER-LEA'!AA48)</f>
        <v>Jeudi 18 juin,  entretien de 10 minutes (présentation du parcours académique et de l'expérience professionnelle), par Skype ou Whatsapp de 09h à 18h. écrire à david_arbulu@hotmail.com pour déterminer l'heure de passage et le choix du support. David ARBULU.</v>
      </c>
      <c r="AB25" s="700" t="str">
        <f>IF('Portail 4 LLCER-LEA'!AB48="","",'Portail 4 LLCER-LEA'!AB48)</f>
        <v>Jeudi 18 juin,  entretien de 10 minutes (présentation du parcours académique et de l'expérience professionnelle), par Skype ou Whatsapp de 09h à 18h. écrire à david_arbulu@hotmail.com pour déterminer l'heure de passage et le choix du support. David ARBULU.</v>
      </c>
      <c r="AC25" s="666">
        <f>IF('Portail 4 LLCER-LEA'!AC48="","",'Portail 4 LLCER-LEA'!AC48)</f>
        <v>115</v>
      </c>
      <c r="AD25" s="379">
        <f>IF('Portail 4 LLCER-LEA'!AD48="","",'Portail 4 LLCER-LEA'!AD48)</f>
        <v>1</v>
      </c>
      <c r="AE25" s="96" t="str">
        <f>IF('Portail 4 LLCER-LEA'!AE48="","",'Portail 4 LLCER-LEA'!AE48)</f>
        <v>CT</v>
      </c>
      <c r="AF25" s="96" t="str">
        <f>IF('Portail 4 LLCER-LEA'!AF48="","",'Portail 4 LLCER-LEA'!AF48)</f>
        <v>oral</v>
      </c>
      <c r="AG25" s="96" t="str">
        <f>IF('Portail 4 LLCER-LEA'!AG48="","",'Portail 4 LLCER-LEA'!AG48)</f>
        <v>15 min.</v>
      </c>
      <c r="AH25" s="99">
        <f>IF('Portail 4 LLCER-LEA'!AH48="","",'Portail 4 LLCER-LEA'!AH48)</f>
        <v>1</v>
      </c>
      <c r="AI25" s="97" t="str">
        <f>IF('Portail 4 LLCER-LEA'!AI48="","",'Portail 4 LLCER-LEA'!AI48)</f>
        <v>CT</v>
      </c>
      <c r="AJ25" s="97" t="str">
        <f>IF('Portail 4 LLCER-LEA'!AJ48="","",'Portail 4 LLCER-LEA'!AJ48)</f>
        <v>oral</v>
      </c>
      <c r="AK25" s="97" t="str">
        <f>IF('Portail 4 LLCER-LEA'!AK48="","",'Portail 4 LLCER-LEA'!AK48)</f>
        <v>15 min.</v>
      </c>
      <c r="AL25" s="28" t="str">
        <f>IF('Portail 4 LLCER-LEA'!AL48="","",'Portail 4 LLCER-LEA'!AL48)</f>
        <v/>
      </c>
    </row>
    <row r="26" spans="1:38">
      <c r="A26" s="61"/>
      <c r="B26" s="61"/>
      <c r="C26" s="172"/>
      <c r="D26" s="63"/>
      <c r="E26" s="64"/>
      <c r="F26" s="168"/>
      <c r="G26" s="64"/>
      <c r="H26" s="66"/>
      <c r="I26" s="67"/>
      <c r="J26" s="67"/>
      <c r="K26" s="67"/>
      <c r="L26" s="67"/>
      <c r="M26" s="67"/>
      <c r="N26" s="68"/>
      <c r="O26" s="28"/>
      <c r="P26" s="69"/>
      <c r="Q26" s="431"/>
      <c r="R26" s="432"/>
      <c r="S26" s="404"/>
      <c r="T26" s="63"/>
      <c r="U26" s="63"/>
      <c r="V26" s="63"/>
      <c r="W26" s="63"/>
      <c r="X26" s="63"/>
      <c r="Y26" s="63"/>
      <c r="Z26" s="584"/>
      <c r="AA26" s="605"/>
      <c r="AB26" s="63"/>
      <c r="AC26" s="606"/>
      <c r="AD26" s="404"/>
      <c r="AE26" s="63"/>
      <c r="AF26" s="63"/>
      <c r="AG26" s="63"/>
      <c r="AH26" s="63"/>
      <c r="AI26" s="63"/>
      <c r="AJ26" s="63"/>
      <c r="AK26" s="63"/>
      <c r="AL26" s="67"/>
    </row>
    <row r="27" spans="1:38" ht="48" customHeight="1">
      <c r="A27" s="77" t="s">
        <v>166</v>
      </c>
      <c r="B27" s="77" t="s">
        <v>167</v>
      </c>
      <c r="C27" s="78" t="s">
        <v>168</v>
      </c>
      <c r="D27" s="79" t="s">
        <v>169</v>
      </c>
      <c r="E27" s="80" t="s">
        <v>42</v>
      </c>
      <c r="F27" s="79"/>
      <c r="G27" s="80"/>
      <c r="H27" s="80"/>
      <c r="I27" s="80">
        <f>+I$6+I28+I32</f>
        <v>30</v>
      </c>
      <c r="J27" s="80">
        <f>+J$6+J28+J32</f>
        <v>30</v>
      </c>
      <c r="K27" s="79"/>
      <c r="L27" s="79"/>
      <c r="M27" s="79"/>
      <c r="N27" s="79"/>
      <c r="O27" s="79"/>
      <c r="P27" s="81"/>
      <c r="Q27" s="435"/>
      <c r="R27" s="436"/>
      <c r="S27" s="284"/>
      <c r="T27" s="82"/>
      <c r="U27" s="82"/>
      <c r="V27" s="82"/>
      <c r="W27" s="82"/>
      <c r="X27" s="82"/>
      <c r="Y27" s="82"/>
      <c r="Z27" s="82"/>
      <c r="AA27" s="624"/>
      <c r="AB27" s="82"/>
      <c r="AC27" s="625"/>
      <c r="AD27" s="284"/>
      <c r="AE27" s="82"/>
      <c r="AF27" s="82"/>
      <c r="AG27" s="82"/>
      <c r="AH27" s="82"/>
      <c r="AI27" s="82"/>
      <c r="AJ27" s="82"/>
      <c r="AK27" s="79"/>
      <c r="AL27" s="79"/>
    </row>
    <row r="28" spans="1:38" s="93" customFormat="1" ht="36.75" customHeight="1">
      <c r="A28" s="83" t="str">
        <f>IF('Portail 4 LLCER-LEA'!A28="","",'Portail 4 LLCER-LEA'!A28)</f>
        <v>LOLA1L11</v>
      </c>
      <c r="B28" s="83" t="str">
        <f>IF('Portail 4 LLCER-LEA'!B28="","",'Portail 4 LLCER-LEA'!B28)</f>
        <v>LLA1J1A</v>
      </c>
      <c r="C28" s="84" t="str">
        <f>IF('Portail 4 LLCER-LEA'!C28="","",'Portail 4 LLCER-LEA'!C28)</f>
        <v>Grammaire et traduction langue B: Allemand S1</v>
      </c>
      <c r="D28" s="83" t="str">
        <f>IF('Portail 4 LLCER-LEA'!D28="","",'Portail 4 LLCER-LEA'!D28)</f>
        <v>LOL1J3A</v>
      </c>
      <c r="E28" s="83" t="str">
        <f>IF('Portail 4 LLCER-LEA'!E28="","",'Portail 4 LLCER-LEA'!E28)</f>
        <v>BLOC/CHAPEAU</v>
      </c>
      <c r="F28" s="85"/>
      <c r="G28" s="83" t="str">
        <f>IF('Portail 4 LLCER-LEA'!G28="","",'Portail 4 LLCER-LEA'!G28)</f>
        <v/>
      </c>
      <c r="H28" s="86"/>
      <c r="I28" s="87">
        <f>+I29+I30</f>
        <v>4</v>
      </c>
      <c r="J28" s="87">
        <f>+J29+J30</f>
        <v>4</v>
      </c>
      <c r="K28" s="87" t="str">
        <f>IF('Portail 4 LLCER-LEA'!K28="","",'Portail 4 LLCER-LEA'!K28)</f>
        <v/>
      </c>
      <c r="L28" s="86" t="str">
        <f>IF('Portail 4 LLCER-LEA'!L28="","",'Portail 4 LLCER-LEA'!L28)</f>
        <v/>
      </c>
      <c r="M28" s="87" t="str">
        <f>IF('Portail 4 LLCER-LEA'!M28="","",'Portail 4 LLCER-LEA'!M28)</f>
        <v/>
      </c>
      <c r="N28" s="86" t="str">
        <f>IF('Portail 4 LLCER-LEA'!N28="","",'Portail 4 LLCER-LEA'!N28)</f>
        <v/>
      </c>
      <c r="O28" s="88" t="str">
        <f>IF('Portail 4 LLCER-LEA'!O28="","",'Portail 4 LLCER-LEA'!O28)</f>
        <v/>
      </c>
      <c r="P28" s="373" t="str">
        <f>IF('Portail 4 LLCER-LEA'!P28="","",'Portail 4 LLCER-LEA'!P28)</f>
        <v/>
      </c>
      <c r="Q28" s="437"/>
      <c r="R28" s="438"/>
      <c r="S28" s="378" t="str">
        <f>IF('Portail 4 LLCER-LEA'!S28="","",'Portail 4 LLCER-LEA'!S28)</f>
        <v/>
      </c>
      <c r="T28" s="88" t="str">
        <f>IF('Portail 4 LLCER-LEA'!T28="","",'Portail 4 LLCER-LEA'!T28)</f>
        <v/>
      </c>
      <c r="U28" s="88" t="str">
        <f>IF('Portail 4 LLCER-LEA'!U28="","",'Portail 4 LLCER-LEA'!U28)</f>
        <v/>
      </c>
      <c r="V28" s="88" t="str">
        <f>IF('Portail 4 LLCER-LEA'!V28="","",'Portail 4 LLCER-LEA'!V28)</f>
        <v/>
      </c>
      <c r="W28" s="89" t="str">
        <f>IF('Portail 4 LLCER-LEA'!W28="","",'Portail 4 LLCER-LEA'!W28)</f>
        <v/>
      </c>
      <c r="X28" s="90" t="str">
        <f>IF('Portail 4 LLCER-LEA'!X28="","",'Portail 4 LLCER-LEA'!X28)</f>
        <v/>
      </c>
      <c r="Y28" s="90" t="str">
        <f>IF('Portail 4 LLCER-LEA'!Y28="","",'Portail 4 LLCER-LEA'!Y28)</f>
        <v/>
      </c>
      <c r="Z28" s="585" t="str">
        <f>IF('Portail 4 LLCER-LEA'!Z28="","",'Portail 4 LLCER-LEA'!Z28)</f>
        <v/>
      </c>
      <c r="AA28" s="603" t="str">
        <f>IF('Portail 4 LLCER-LEA'!AA28="","",'Portail 4 LLCER-LEA'!AA28)</f>
        <v/>
      </c>
      <c r="AB28" s="91" t="str">
        <f>IF('Portail 4 LLCER-LEA'!AB28="","",'Portail 4 LLCER-LEA'!AB28)</f>
        <v/>
      </c>
      <c r="AC28" s="604"/>
      <c r="AD28" s="89" t="str">
        <f>IF('Portail 4 LLCER-LEA'!AD28="","",'Portail 4 LLCER-LEA'!AD28)</f>
        <v/>
      </c>
      <c r="AE28" s="90" t="str">
        <f>IF('Portail 4 LLCER-LEA'!AE28="","",'Portail 4 LLCER-LEA'!AE28)</f>
        <v/>
      </c>
      <c r="AF28" s="90" t="str">
        <f>IF('Portail 4 LLCER-LEA'!AF28="","",'Portail 4 LLCER-LEA'!AF28)</f>
        <v/>
      </c>
      <c r="AG28" s="90" t="str">
        <f>IF('Portail 4 LLCER-LEA'!AG28="","",'Portail 4 LLCER-LEA'!AG28)</f>
        <v/>
      </c>
      <c r="AH28" s="91" t="str">
        <f>IF('Portail 4 LLCER-LEA'!AH28="","",'Portail 4 LLCER-LEA'!AH28)</f>
        <v/>
      </c>
      <c r="AI28" s="90" t="str">
        <f>IF('Portail 4 LLCER-LEA'!AI28="","",'Portail 4 LLCER-LEA'!AI28)</f>
        <v/>
      </c>
      <c r="AJ28" s="90" t="str">
        <f>IF('Portail 4 LLCER-LEA'!AJ28="","",'Portail 4 LLCER-LEA'!AJ28)</f>
        <v/>
      </c>
      <c r="AK28" s="90" t="str">
        <f>IF('Portail 4 LLCER-LEA'!AK28="","",'Portail 4 LLCER-LEA'!AK28)</f>
        <v/>
      </c>
      <c r="AL28" s="92" t="str">
        <f>IF('Portail 4 LLCER-LEA'!AL28="","",'Portail 4 LLCER-LEA'!AL28)</f>
        <v/>
      </c>
    </row>
    <row r="29" spans="1:38" ht="44.25" customHeight="1">
      <c r="A29" s="20" t="str">
        <f>IF('Portail 4 LLCER-LEA'!A29="","",'Portail 4 LLCER-LEA'!A29)</f>
        <v/>
      </c>
      <c r="B29" s="20" t="str">
        <f>IF('Portail 4 LLCER-LEA'!B29="","",'Portail 4 LLCER-LEA'!B29)</f>
        <v>LLA1J1A1</v>
      </c>
      <c r="C29" s="95" t="str">
        <f>IF('Portail 4 LLCER-LEA'!C29="","",'Portail 4 LLCER-LEA'!C29)</f>
        <v>Grammaire allemande S1</v>
      </c>
      <c r="D29" s="24" t="str">
        <f>IF('Portail 4 LLCER-LEA'!D29="","",'Portail 4 LLCER-LEA'!D29)</f>
        <v>LOL1J3A1</v>
      </c>
      <c r="E29" s="24" t="str">
        <f>IF('Portail 4 LLCER-LEA'!E29="","",'Portail 4 LLCER-LEA'!E29)</f>
        <v>CHOIX TRONC COMMUN</v>
      </c>
      <c r="F29" s="25"/>
      <c r="G29" s="63" t="str">
        <f>IF('Portail 4 LLCER-LEA'!G29="","",'Portail 4 LLCER-LEA'!G29)</f>
        <v>LEA</v>
      </c>
      <c r="H29" s="26"/>
      <c r="I29" s="28">
        <v>2</v>
      </c>
      <c r="J29" s="28">
        <v>2</v>
      </c>
      <c r="K29" s="28" t="str">
        <f>IF('Portail 4 LLCER-LEA'!K29="","",'Portail 4 LLCER-LEA'!K29)</f>
        <v>DELOUIS Anne</v>
      </c>
      <c r="L29" s="28">
        <f>IF('Portail 4 LLCER-LEA'!L29="","",'Portail 4 LLCER-LEA'!L29)</f>
        <v>12</v>
      </c>
      <c r="M29" s="28" t="str">
        <f>IF('Portail 4 LLCER-LEA'!M29="","",'Portail 4 LLCER-LEA'!M29)</f>
        <v/>
      </c>
      <c r="N29" s="28" t="str">
        <f>IF('Portail 4 LLCER-LEA'!N29="","",'Portail 4 LLCER-LEA'!N29)</f>
        <v/>
      </c>
      <c r="O29" s="30">
        <f>IF('Portail 4 LLCER-LEA'!O29="","",'Portail 4 LLCER-LEA'!O29)</f>
        <v>18</v>
      </c>
      <c r="P29" s="31" t="str">
        <f>IF('Portail 4 LLCER-LEA'!P29="","",'Portail 4 LLCER-LEA'!P29)</f>
        <v/>
      </c>
      <c r="Q29" s="429"/>
      <c r="R29" s="430"/>
      <c r="S29" s="379" t="str">
        <f>IF('Portail 4 LLCER-LEA'!S29="","",'Portail 4 LLCER-LEA'!S29)</f>
        <v/>
      </c>
      <c r="T29" s="96" t="str">
        <f>IF('Portail 4 LLCER-LEA'!T29="","",'Portail 4 LLCER-LEA'!T29)</f>
        <v>CC</v>
      </c>
      <c r="U29" s="96" t="str">
        <f>IF('Portail 4 LLCER-LEA'!U29="","",'Portail 4 LLCER-LEA'!U29)</f>
        <v>écrit</v>
      </c>
      <c r="V29" s="96" t="str">
        <f>IF('Portail 4 LLCER-LEA'!V29="","",'Portail 4 LLCER-LEA'!V29)</f>
        <v>1h30</v>
      </c>
      <c r="W29" s="34">
        <f>IF('Portail 4 LLCER-LEA'!W29="","",'Portail 4 LLCER-LEA'!W29)</f>
        <v>1</v>
      </c>
      <c r="X29" s="97" t="str">
        <f>IF('Portail 4 LLCER-LEA'!X29="","",'Portail 4 LLCER-LEA'!X29)</f>
        <v>CT</v>
      </c>
      <c r="Y29" s="97" t="str">
        <f>IF('Portail 4 LLCER-LEA'!Y29="","",'Portail 4 LLCER-LEA'!Y29)</f>
        <v>écrit</v>
      </c>
      <c r="Z29" s="589" t="str">
        <f>IF('Portail 4 LLCER-LEA'!Z29="","",'Portail 4 LLCER-LEA'!Z29)</f>
        <v>1h30</v>
      </c>
      <c r="AA29" s="429" t="s">
        <v>170</v>
      </c>
      <c r="AB29" s="573" t="str">
        <f t="shared" ref="AB29:AB30" si="1">+AA29</f>
        <v>vendredi 19 juin , 10h - 11h30, Anne Delouis</v>
      </c>
      <c r="AC29" s="666" t="str">
        <f>IF('Portail 4 LLCER-LEA'!AC29="","",'Portail 4 LLCER-LEA'!AC29)</f>
        <v/>
      </c>
      <c r="AD29" s="379">
        <f>IF('Portail 4 LLCER-LEA'!AD29="","",'Portail 4 LLCER-LEA'!AD29)</f>
        <v>1</v>
      </c>
      <c r="AE29" s="96" t="str">
        <f>IF('Portail 4 LLCER-LEA'!AE29="","",'Portail 4 LLCER-LEA'!AE29)</f>
        <v>CT</v>
      </c>
      <c r="AF29" s="96" t="str">
        <f>IF('Portail 4 LLCER-LEA'!AF29="","",'Portail 4 LLCER-LEA'!AF29)</f>
        <v>écrit</v>
      </c>
      <c r="AG29" s="96" t="str">
        <f>IF('Portail 4 LLCER-LEA'!AG29="","",'Portail 4 LLCER-LEA'!AG29)</f>
        <v>2h00</v>
      </c>
      <c r="AH29" s="99">
        <f>IF('Portail 4 LLCER-LEA'!AH29="","",'Portail 4 LLCER-LEA'!AH29)</f>
        <v>1</v>
      </c>
      <c r="AI29" s="97" t="str">
        <f>IF('Portail 4 LLCER-LEA'!AI29="","",'Portail 4 LLCER-LEA'!AI29)</f>
        <v>CT</v>
      </c>
      <c r="AJ29" s="97" t="str">
        <f>IF('Portail 4 LLCER-LEA'!AJ29="","",'Portail 4 LLCER-LEA'!AJ29)</f>
        <v>écrit</v>
      </c>
      <c r="AK29" s="97" t="str">
        <f>IF('Portail 4 LLCER-LEA'!AK29="","",'Portail 4 LLCER-LEA'!AK29)</f>
        <v>2h00</v>
      </c>
      <c r="AL29" s="28" t="str">
        <f>IF('Portail 4 LLCER-LEA'!AL29="","",'Portail 4 LLCER-LEA'!AL29)</f>
        <v/>
      </c>
    </row>
    <row r="30" spans="1:38" ht="44.25" customHeight="1">
      <c r="A30" s="20" t="str">
        <f>IF('Portail 4 LLCER-LEA'!A30="","",'Portail 4 LLCER-LEA'!A30)</f>
        <v/>
      </c>
      <c r="B30" s="20" t="str">
        <f>IF('Portail 4 LLCER-LEA'!B30="","",'Portail 4 LLCER-LEA'!B30)</f>
        <v>LLA1J1A2</v>
      </c>
      <c r="C30" s="95" t="str">
        <f>IF('Portail 4 LLCER-LEA'!C30="","",'Portail 4 LLCER-LEA'!C30)</f>
        <v>Traduction Allemand S1</v>
      </c>
      <c r="D30" s="24" t="str">
        <f>IF('Portail 4 LLCER-LEA'!D30="","",'Portail 4 LLCER-LEA'!D30)</f>
        <v>LOL1J3A2</v>
      </c>
      <c r="E30" s="24" t="str">
        <f>IF('Portail 4 LLCER-LEA'!E30="","",'Portail 4 LLCER-LEA'!E30)</f>
        <v>CHOIX TRONC COMMUN</v>
      </c>
      <c r="F30" s="25"/>
      <c r="G30" s="63" t="str">
        <f>IF('Portail 4 LLCER-LEA'!G30="","",'Portail 4 LLCER-LEA'!G30)</f>
        <v>LEA</v>
      </c>
      <c r="H30" s="26"/>
      <c r="I30" s="28">
        <v>2</v>
      </c>
      <c r="J30" s="28">
        <v>2</v>
      </c>
      <c r="K30" s="28" t="str">
        <f>IF('Portail 4 LLCER-LEA'!K30="","",'Portail 4 LLCER-LEA'!K30)</f>
        <v>FLEURY Alain</v>
      </c>
      <c r="L30" s="28">
        <f>IF('Portail 4 LLCER-LEA'!L30="","",'Portail 4 LLCER-LEA'!L30)</f>
        <v>12</v>
      </c>
      <c r="M30" s="28" t="str">
        <f>IF('Portail 4 LLCER-LEA'!M30="","",'Portail 4 LLCER-LEA'!M30)</f>
        <v/>
      </c>
      <c r="N30" s="28" t="str">
        <f>IF('Portail 4 LLCER-LEA'!N30="","",'Portail 4 LLCER-LEA'!N30)</f>
        <v/>
      </c>
      <c r="O30" s="30">
        <f>IF('Portail 4 LLCER-LEA'!O30="","",'Portail 4 LLCER-LEA'!O30)</f>
        <v>18</v>
      </c>
      <c r="P30" s="31" t="str">
        <f>IF('Portail 4 LLCER-LEA'!P30="","",'Portail 4 LLCER-LEA'!P30)</f>
        <v/>
      </c>
      <c r="Q30" s="429"/>
      <c r="R30" s="430"/>
      <c r="S30" s="379" t="str">
        <f>IF('Portail 4 LLCER-LEA'!S30="","",'Portail 4 LLCER-LEA'!S30)</f>
        <v/>
      </c>
      <c r="T30" s="96" t="str">
        <f>IF('Portail 4 LLCER-LEA'!T30="","",'Portail 4 LLCER-LEA'!T30)</f>
        <v>CC</v>
      </c>
      <c r="U30" s="96" t="str">
        <f>IF('Portail 4 LLCER-LEA'!U30="","",'Portail 4 LLCER-LEA'!U30)</f>
        <v>écrit</v>
      </c>
      <c r="V30" s="96" t="str">
        <f>IF('Portail 4 LLCER-LEA'!V30="","",'Portail 4 LLCER-LEA'!V30)</f>
        <v>1h30</v>
      </c>
      <c r="W30" s="34">
        <f>IF('Portail 4 LLCER-LEA'!W30="","",'Portail 4 LLCER-LEA'!W30)</f>
        <v>1</v>
      </c>
      <c r="X30" s="97" t="str">
        <f>IF('Portail 4 LLCER-LEA'!X30="","",'Portail 4 LLCER-LEA'!X30)</f>
        <v>CT</v>
      </c>
      <c r="Y30" s="97" t="str">
        <f>IF('Portail 4 LLCER-LEA'!Y30="","",'Portail 4 LLCER-LEA'!Y30)</f>
        <v>écrit</v>
      </c>
      <c r="Z30" s="589" t="str">
        <f>IF('Portail 4 LLCER-LEA'!Z30="","",'Portail 4 LLCER-LEA'!Z30)</f>
        <v>1h30</v>
      </c>
      <c r="AA30" s="429" t="s">
        <v>171</v>
      </c>
      <c r="AB30" s="573" t="str">
        <f t="shared" si="1"/>
        <v>mardi 23 juin 10h00 - 11h30 - (A. Fleury), par mail</v>
      </c>
      <c r="AC30" s="666" t="str">
        <f>IF('Portail 4 LLCER-LEA'!AC30="","",'Portail 4 LLCER-LEA'!AC30)</f>
        <v/>
      </c>
      <c r="AD30" s="379">
        <f>IF('Portail 4 LLCER-LEA'!AD30="","",'Portail 4 LLCER-LEA'!AD30)</f>
        <v>1</v>
      </c>
      <c r="AE30" s="96" t="str">
        <f>IF('Portail 4 LLCER-LEA'!AE30="","",'Portail 4 LLCER-LEA'!AE30)</f>
        <v>CT</v>
      </c>
      <c r="AF30" s="96" t="str">
        <f>IF('Portail 4 LLCER-LEA'!AF30="","",'Portail 4 LLCER-LEA'!AF30)</f>
        <v>écrit</v>
      </c>
      <c r="AG30" s="96" t="str">
        <f>IF('Portail 4 LLCER-LEA'!AG30="","",'Portail 4 LLCER-LEA'!AG30)</f>
        <v>2h00</v>
      </c>
      <c r="AH30" s="99">
        <f>IF('Portail 4 LLCER-LEA'!AH30="","",'Portail 4 LLCER-LEA'!AH30)</f>
        <v>1</v>
      </c>
      <c r="AI30" s="97" t="str">
        <f>IF('Portail 4 LLCER-LEA'!AI30="","",'Portail 4 LLCER-LEA'!AI30)</f>
        <v>CT</v>
      </c>
      <c r="AJ30" s="97" t="str">
        <f>IF('Portail 4 LLCER-LEA'!AJ30="","",'Portail 4 LLCER-LEA'!AJ30)</f>
        <v>écrit</v>
      </c>
      <c r="AK30" s="97" t="str">
        <f>IF('Portail 4 LLCER-LEA'!AK30="","",'Portail 4 LLCER-LEA'!AK30)</f>
        <v>2h00</v>
      </c>
      <c r="AL30" s="28" t="str">
        <f>IF('Portail 4 LLCER-LEA'!AL30="","",'Portail 4 LLCER-LEA'!AL30)</f>
        <v/>
      </c>
    </row>
    <row r="31" spans="1:38" ht="12" customHeight="1">
      <c r="A31" s="20"/>
      <c r="B31" s="20"/>
      <c r="C31" s="95"/>
      <c r="D31" s="24"/>
      <c r="E31" s="24"/>
      <c r="F31" s="25"/>
      <c r="G31" s="63"/>
      <c r="H31" s="26"/>
      <c r="I31" s="28"/>
      <c r="J31" s="28"/>
      <c r="K31" s="28"/>
      <c r="L31" s="28"/>
      <c r="M31" s="28"/>
      <c r="N31" s="28"/>
      <c r="O31" s="30"/>
      <c r="P31" s="31"/>
      <c r="Q31" s="429"/>
      <c r="R31" s="430"/>
      <c r="S31" s="379"/>
      <c r="T31" s="96"/>
      <c r="U31" s="96"/>
      <c r="V31" s="96"/>
      <c r="W31" s="34"/>
      <c r="X31" s="97"/>
      <c r="Y31" s="97"/>
      <c r="Z31" s="589"/>
      <c r="AA31" s="650"/>
      <c r="AB31" s="98"/>
      <c r="AC31" s="622"/>
      <c r="AD31" s="379"/>
      <c r="AE31" s="96"/>
      <c r="AF31" s="96"/>
      <c r="AG31" s="96"/>
      <c r="AH31" s="99"/>
      <c r="AI31" s="97"/>
      <c r="AJ31" s="97"/>
      <c r="AK31" s="97"/>
      <c r="AL31" s="28"/>
    </row>
    <row r="32" spans="1:38" ht="81.75" customHeight="1">
      <c r="A32" s="20" t="str">
        <f>IF('Portail 4 LLCER-LEA'!A32="","",'Portail 4 LLCER-LEA'!A32)</f>
        <v/>
      </c>
      <c r="B32" s="20" t="str">
        <f>IF('Portail 4 LLCER-LEA'!B32="","",'Portail 4 LLCER-LEA'!B32)</f>
        <v>LLA1J2A</v>
      </c>
      <c r="C32" s="95" t="str">
        <f>IF('Portail 4 LLCER-LEA'!C32="","",'Portail 4 LLCER-LEA'!C32)</f>
        <v>Expression écrite et orale langue B : Allemand S1</v>
      </c>
      <c r="D32" s="24" t="str">
        <f>IF('Portail 4 LLCER-LEA'!D32="","",'Portail 4 LLCER-LEA'!D32)</f>
        <v>LOL1J4A1</v>
      </c>
      <c r="E32" s="24" t="str">
        <f>IF('Portail 4 LLCER-LEA'!E32="","",'Portail 4 LLCER-LEA'!E32)</f>
        <v>CHOIX TRONC COMMUN</v>
      </c>
      <c r="F32" s="25"/>
      <c r="G32" s="63" t="str">
        <f>IF('Portail 4 LLCER-LEA'!G32="","",'Portail 4 LLCER-LEA'!G32)</f>
        <v>LEA</v>
      </c>
      <c r="H32" s="26"/>
      <c r="I32" s="28">
        <v>1</v>
      </c>
      <c r="J32" s="28">
        <v>1</v>
      </c>
      <c r="K32" s="28" t="str">
        <f>IF('Portail 4 LLCER-LEA'!K32="","",'Portail 4 LLCER-LEA'!K32)</f>
        <v>FLEURY Alain</v>
      </c>
      <c r="L32" s="28">
        <f>IF('Portail 4 LLCER-LEA'!L32="","",'Portail 4 LLCER-LEA'!L32)</f>
        <v>12</v>
      </c>
      <c r="M32" s="28" t="str">
        <f>IF('Portail 4 LLCER-LEA'!M32="","",'Portail 4 LLCER-LEA'!M32)</f>
        <v/>
      </c>
      <c r="N32" s="28" t="str">
        <f>IF('Portail 4 LLCER-LEA'!N32="","",'Portail 4 LLCER-LEA'!N32)</f>
        <v/>
      </c>
      <c r="O32" s="30">
        <f>IF('Portail 4 LLCER-LEA'!O32="","",'Portail 4 LLCER-LEA'!O32)</f>
        <v>18</v>
      </c>
      <c r="P32" s="31" t="str">
        <f>IF('Portail 4 LLCER-LEA'!P32="","",'Portail 4 LLCER-LEA'!P32)</f>
        <v/>
      </c>
      <c r="Q32" s="429"/>
      <c r="R32" s="430"/>
      <c r="S32" s="379" t="str">
        <f>IF('Portail 4 LLCER-LEA'!S32="","",'Portail 4 LLCER-LEA'!S32)</f>
        <v/>
      </c>
      <c r="T32" s="96" t="str">
        <f>IF('Portail 4 LLCER-LEA'!T32="","",'Portail 4 LLCER-LEA'!T32)</f>
        <v>CC</v>
      </c>
      <c r="U32" s="96" t="str">
        <f>IF('Portail 4 LLCER-LEA'!U32="","",'Portail 4 LLCER-LEA'!U32)</f>
        <v>écrit et oral</v>
      </c>
      <c r="V32" s="96" t="str">
        <f>IF('Portail 4 LLCER-LEA'!V32="","",'Portail 4 LLCER-LEA'!V32)</f>
        <v/>
      </c>
      <c r="W32" s="34">
        <f>IF('Portail 4 LLCER-LEA'!W32="","",'Portail 4 LLCER-LEA'!W32)</f>
        <v>1</v>
      </c>
      <c r="X32" s="97" t="str">
        <f>IF('Portail 4 LLCER-LEA'!X32="","",'Portail 4 LLCER-LEA'!X32)</f>
        <v>CT</v>
      </c>
      <c r="Y32" s="97" t="str">
        <f>IF('Portail 4 LLCER-LEA'!Y32="","",'Portail 4 LLCER-LEA'!Y32)</f>
        <v>écrit et oral</v>
      </c>
      <c r="Z32" s="589" t="str">
        <f>IF('Portail 4 LLCER-LEA'!Z32="","",'Portail 4 LLCER-LEA'!Z32)</f>
        <v>écrit 1h30, oral 15 min.</v>
      </c>
      <c r="AA32" s="429" t="s">
        <v>172</v>
      </c>
      <c r="AB32" s="573" t="str">
        <f>+AA32</f>
        <v>Expression écrite/orale : pour mercredi le 17 juin entre 10h00 et 18h00 me contacter sur ma messagerie : frank.charles@univ-orleans.fr</v>
      </c>
      <c r="AC32" s="666" t="str">
        <f>IF('Portail 4 LLCER-LEA'!AC32="","",'Portail 4 LLCER-LEA'!AC32)</f>
        <v/>
      </c>
      <c r="AD32" s="379">
        <f>IF('Portail 4 LLCER-LEA'!AD32="","",'Portail 4 LLCER-LEA'!AD32)</f>
        <v>1</v>
      </c>
      <c r="AE32" s="297" t="str">
        <f>IF('Portail 4 LLCER-LEA'!AE32="","",'Portail 4 LLCER-LEA'!AE32)</f>
        <v>CT</v>
      </c>
      <c r="AF32" s="297" t="str">
        <f>IF('Portail 4 LLCER-LEA'!AF32="","",'Portail 4 LLCER-LEA'!AF32)</f>
        <v>écrit et oral</v>
      </c>
      <c r="AG32" s="297" t="str">
        <f>IF('Portail 4 LLCER-LEA'!AG32="","",'Portail 4 LLCER-LEA'!AG32)</f>
        <v>écrit 2h, oral 15 min.</v>
      </c>
      <c r="AH32" s="99">
        <f>IF('Portail 4 LLCER-LEA'!AH32="","",'Portail 4 LLCER-LEA'!AH32)</f>
        <v>1</v>
      </c>
      <c r="AI32" s="299" t="str">
        <f>IF('Portail 4 LLCER-LEA'!AI32="","",'Portail 4 LLCER-LEA'!AI32)</f>
        <v>CT</v>
      </c>
      <c r="AJ32" s="299" t="str">
        <f>IF('Portail 4 LLCER-LEA'!AJ32="","",'Portail 4 LLCER-LEA'!AJ32)</f>
        <v>écrit et oral</v>
      </c>
      <c r="AK32" s="299" t="str">
        <f>IF('Portail 4 LLCER-LEA'!AK32="","",'Portail 4 LLCER-LEA'!AK32)</f>
        <v>écrit 2h, oral 15 min.</v>
      </c>
      <c r="AL32" s="28" t="str">
        <f>IF('Portail 4 LLCER-LEA'!AL32="","",'Portail 4 LLCER-LEA'!AL32)</f>
        <v/>
      </c>
    </row>
    <row r="33" spans="1:38">
      <c r="A33" s="121"/>
      <c r="B33" s="121"/>
      <c r="C33" s="144"/>
      <c r="D33" s="145"/>
      <c r="E33" s="145"/>
      <c r="F33" s="145"/>
      <c r="G33" s="145"/>
      <c r="H33" s="146" t="s">
        <v>173</v>
      </c>
      <c r="I33" s="147"/>
      <c r="J33" s="147"/>
      <c r="K33" s="147"/>
      <c r="L33" s="147"/>
      <c r="M33" s="147"/>
      <c r="N33" s="145"/>
      <c r="O33" s="145"/>
      <c r="P33" s="145"/>
      <c r="Q33" s="458"/>
      <c r="R33" s="459"/>
      <c r="S33" s="175"/>
      <c r="T33" s="175"/>
      <c r="U33" s="175"/>
      <c r="V33" s="175"/>
      <c r="W33" s="175"/>
      <c r="X33" s="175"/>
      <c r="Y33" s="175"/>
      <c r="Z33" s="175"/>
      <c r="AA33" s="608"/>
      <c r="AB33" s="551"/>
      <c r="AC33" s="609"/>
      <c r="AD33" s="124"/>
      <c r="AE33" s="551"/>
      <c r="AF33" s="551"/>
      <c r="AG33" s="551"/>
      <c r="AH33" s="551"/>
      <c r="AI33" s="551"/>
      <c r="AJ33" s="551"/>
      <c r="AK33" s="551"/>
      <c r="AL33" s="147"/>
    </row>
    <row r="34" spans="1:38" ht="58.5" customHeight="1">
      <c r="A34" s="4" t="s">
        <v>174</v>
      </c>
      <c r="B34" s="7" t="s">
        <v>175</v>
      </c>
      <c r="C34" s="10" t="s">
        <v>176</v>
      </c>
      <c r="D34" s="11" t="s">
        <v>177</v>
      </c>
      <c r="E34" s="7" t="s">
        <v>36</v>
      </c>
      <c r="F34" s="6"/>
      <c r="G34" s="7"/>
      <c r="H34" s="7"/>
      <c r="I34" s="6"/>
      <c r="J34" s="6"/>
      <c r="K34" s="6"/>
      <c r="L34" s="6"/>
      <c r="M34" s="6"/>
      <c r="N34" s="6"/>
      <c r="O34" s="6"/>
      <c r="P34" s="9"/>
      <c r="Q34" s="425"/>
      <c r="R34" s="426"/>
      <c r="S34" s="397"/>
      <c r="T34" s="9"/>
      <c r="U34" s="9"/>
      <c r="V34" s="9"/>
      <c r="W34" s="9"/>
      <c r="X34" s="9"/>
      <c r="Y34" s="9"/>
      <c r="Z34" s="9"/>
      <c r="AA34" s="601"/>
      <c r="AB34" s="9"/>
      <c r="AC34" s="602"/>
      <c r="AD34" s="397"/>
      <c r="AE34" s="9"/>
      <c r="AF34" s="9"/>
      <c r="AG34" s="9"/>
      <c r="AH34" s="9"/>
      <c r="AI34" s="9"/>
      <c r="AJ34" s="9"/>
      <c r="AK34" s="6"/>
      <c r="AL34" s="12"/>
    </row>
    <row r="35" spans="1:38" ht="21.75" customHeight="1">
      <c r="A35" s="14"/>
      <c r="B35" s="13"/>
      <c r="C35" s="15" t="s">
        <v>178</v>
      </c>
      <c r="D35" s="16"/>
      <c r="E35" s="13"/>
      <c r="F35" s="16"/>
      <c r="G35" s="13"/>
      <c r="H35" s="13"/>
      <c r="I35" s="13">
        <f>+I36+I37</f>
        <v>7</v>
      </c>
      <c r="J35" s="13">
        <f>+J36+J37</f>
        <v>7</v>
      </c>
      <c r="K35" s="16"/>
      <c r="L35" s="16"/>
      <c r="M35" s="16"/>
      <c r="N35" s="16"/>
      <c r="O35" s="16"/>
      <c r="P35" s="227"/>
      <c r="Q35" s="427"/>
      <c r="R35" s="428"/>
      <c r="S35" s="398"/>
      <c r="T35" s="16"/>
      <c r="U35" s="16"/>
      <c r="V35" s="16"/>
      <c r="W35" s="16"/>
      <c r="X35" s="16"/>
      <c r="Y35" s="16"/>
      <c r="Z35" s="227"/>
      <c r="AA35" s="612"/>
      <c r="AB35" s="16"/>
      <c r="AC35" s="450"/>
      <c r="AD35" s="398"/>
      <c r="AE35" s="16"/>
      <c r="AF35" s="16"/>
      <c r="AG35" s="16"/>
      <c r="AH35" s="16"/>
      <c r="AI35" s="16"/>
      <c r="AJ35" s="16"/>
      <c r="AK35" s="16"/>
      <c r="AL35" s="177"/>
    </row>
    <row r="36" spans="1:38" ht="44.25" customHeight="1">
      <c r="A36" s="20"/>
      <c r="B36" s="94" t="s">
        <v>179</v>
      </c>
      <c r="C36" s="22" t="s">
        <v>180</v>
      </c>
      <c r="D36" s="63" t="s">
        <v>181</v>
      </c>
      <c r="E36" s="24" t="s">
        <v>37</v>
      </c>
      <c r="F36" s="25" t="s">
        <v>182</v>
      </c>
      <c r="G36" s="63" t="s">
        <v>146</v>
      </c>
      <c r="H36" s="66"/>
      <c r="I36" s="67">
        <v>5</v>
      </c>
      <c r="J36" s="67">
        <v>5</v>
      </c>
      <c r="K36" s="67" t="s">
        <v>183</v>
      </c>
      <c r="L36" s="29" t="s">
        <v>148</v>
      </c>
      <c r="M36" s="67"/>
      <c r="N36" s="67">
        <v>18</v>
      </c>
      <c r="O36" s="129">
        <v>18</v>
      </c>
      <c r="P36" s="222"/>
      <c r="Q36" s="429" t="s">
        <v>184</v>
      </c>
      <c r="R36" s="430" t="s">
        <v>185</v>
      </c>
      <c r="S36" s="149">
        <v>1</v>
      </c>
      <c r="T36" s="33" t="s">
        <v>55</v>
      </c>
      <c r="U36" s="33" t="s">
        <v>59</v>
      </c>
      <c r="V36" s="33"/>
      <c r="W36" s="34">
        <v>1</v>
      </c>
      <c r="X36" s="35" t="s">
        <v>58</v>
      </c>
      <c r="Y36" s="35" t="s">
        <v>59</v>
      </c>
      <c r="Z36" s="582" t="s">
        <v>60</v>
      </c>
      <c r="AA36" s="429" t="s">
        <v>186</v>
      </c>
      <c r="AB36" s="573" t="str">
        <f>+AA36</f>
        <v>Ecrit, 1h</v>
      </c>
      <c r="AC36" s="557"/>
      <c r="AD36" s="149">
        <v>1</v>
      </c>
      <c r="AE36" s="33" t="s">
        <v>58</v>
      </c>
      <c r="AF36" s="33" t="s">
        <v>59</v>
      </c>
      <c r="AG36" s="33" t="s">
        <v>60</v>
      </c>
      <c r="AH36" s="37">
        <v>1</v>
      </c>
      <c r="AI36" s="97" t="s">
        <v>58</v>
      </c>
      <c r="AJ36" s="97" t="s">
        <v>59</v>
      </c>
      <c r="AK36" s="97" t="s">
        <v>60</v>
      </c>
      <c r="AL36" s="28"/>
    </row>
    <row r="37" spans="1:38" ht="64.5" customHeight="1">
      <c r="A37" s="178" t="str">
        <f>IF('Portail 4 LLCER-LEA'!A81="","",'Portail 4 LLCER-LEA'!A81)</f>
        <v/>
      </c>
      <c r="B37" s="20" t="str">
        <f>IF('Portail 4 LLCER-LEA'!B81="","",'Portail 4 LLCER-LEA'!B81)</f>
        <v>LLA2B1B</v>
      </c>
      <c r="C37" s="22" t="str">
        <f>IF('Portail 4 LLCER-LEA'!C81="","",'Portail 4 LLCER-LEA'!C81)</f>
        <v>Compréhension et expression orales Anglais S2 (groupe de 25)</v>
      </c>
      <c r="D37" s="63" t="str">
        <f>IF('Portail 4 LLCER-LEA'!D81="","",'Portail 4 LLCER-LEA'!D81)</f>
        <v xml:space="preserve">LOL2B1C 
et/ou
LOL2B1D
LOL2J2B
</v>
      </c>
      <c r="E37" s="24" t="s">
        <v>37</v>
      </c>
      <c r="F37" s="168" t="str">
        <f>IF('Portail 4 LLCER-LEA'!F81="","",'Portail 4 LLCER-LEA'!F81)</f>
        <v>Portails 1 (SDL-LLCER), 2 (SDL-LEA), 4 (LANGUES) et 5 (LETTRES-LLCER)</v>
      </c>
      <c r="G37" s="63" t="str">
        <f>IF('Portail 4 LLCER-LEA'!G81="","",'Portail 4 LLCER-LEA'!G81)</f>
        <v>LLCER</v>
      </c>
      <c r="H37" s="66"/>
      <c r="I37" s="67">
        <v>2</v>
      </c>
      <c r="J37" s="67">
        <v>2</v>
      </c>
      <c r="K37" s="67" t="str">
        <f>IF('Portail 4 LLCER-LEA'!K81="","",'Portail 4 LLCER-LEA'!K81)</f>
        <v>SERPOLLET Noëlle</v>
      </c>
      <c r="L37" s="67">
        <f>IF('Portail 4 LLCER-LEA'!L81="","",'Portail 4 LLCER-LEA'!L81)</f>
        <v>11</v>
      </c>
      <c r="M37" s="67" t="str">
        <f>IF('Portail 4 LLCER-LEA'!M81="","",'Portail 4 LLCER-LEA'!M81)</f>
        <v/>
      </c>
      <c r="N37" s="67" t="str">
        <f>IF('Portail 4 LLCER-LEA'!N81="","",'Portail 4 LLCER-LEA'!N81)</f>
        <v/>
      </c>
      <c r="O37" s="129" t="str">
        <f>IF('Portail 4 LLCER-LEA'!O81="","",'Portail 4 LLCER-LEA'!O81)</f>
        <v/>
      </c>
      <c r="P37" s="222">
        <f>IF('Portail 4 LLCER-LEA'!P81="","",'Portail 4 LLCER-LEA'!P81)</f>
        <v>15</v>
      </c>
      <c r="Q37" s="456" t="str">
        <f>IF('Portail 4 LLCER-LEA'!Q81="","",'Portail 4 LLCER-LEA'!Q81)</f>
        <v>PAS DE CHANGEMENT</v>
      </c>
      <c r="R37" s="430" t="str">
        <f>IF('Portail 4 LLCER-LEA'!R81="","",'Portail 4 LLCER-LEA'!R81)</f>
        <v>CT/enregistrement vidéo à distance/temps libre</v>
      </c>
      <c r="S37" s="400" t="str">
        <f>IF('Portail 4 LLCER-LEA'!S81="","",'Portail 4 LLCER-LEA'!S81)</f>
        <v>40% Ecrit
40% Oral
20% participation</v>
      </c>
      <c r="T37" s="33" t="str">
        <f>IF('Portail 4 LLCER-LEA'!T81="","",'Portail 4 LLCER-LEA'!T81)</f>
        <v>CC</v>
      </c>
      <c r="U37" s="33" t="str">
        <f>IF('Portail 4 LLCER-LEA'!U81="","",'Portail 4 LLCER-LEA'!U81)</f>
        <v>écrit et oral</v>
      </c>
      <c r="V37" s="33" t="str">
        <f>IF('Portail 4 LLCER-LEA'!V81="","",'Portail 4 LLCER-LEA'!V81)</f>
        <v>1h00 écrit et 15 min. oral</v>
      </c>
      <c r="W37" s="34">
        <f>IF('Portail 4 LLCER-LEA'!W81="","",'Portail 4 LLCER-LEA'!W81)</f>
        <v>1</v>
      </c>
      <c r="X37" s="35" t="str">
        <f>IF('Portail 4 LLCER-LEA'!X81="","",'Portail 4 LLCER-LEA'!X81)</f>
        <v>CT</v>
      </c>
      <c r="Y37" s="35" t="str">
        <f>IF('Portail 4 LLCER-LEA'!Y81="","",'Portail 4 LLCER-LEA'!Y81)</f>
        <v>oral</v>
      </c>
      <c r="Z37" s="35" t="str">
        <f>IF('Portail 4 LLCER-LEA'!Z81="","",'Portail 4 LLCER-LEA'!Z81)</f>
        <v>15 min.</v>
      </c>
      <c r="AA37" s="702" t="str">
        <f>IF('Portail 4 LLCER-LEA'!AA81="","",'Portail 4 LLCER-LEA'!AA81)</f>
        <v>DM temps libre 22/06-25/06; envoi du sujet et remise des copies par mail</v>
      </c>
      <c r="AB37" s="702" t="str">
        <f>IF('Portail 4 LLCER-LEA'!AB81="","",'Portail 4 LLCER-LEA'!AB81)</f>
        <v>DM temps libre 22/06-25/06; envoi du sujet et remise des copies par mail</v>
      </c>
      <c r="AC37" s="666" t="str">
        <f>IF('Portail 4 LLCER-LEA'!AC81="","",'Portail 4 LLCER-LEA'!AC81)</f>
        <v/>
      </c>
      <c r="AD37" s="36">
        <f>IF('Portail 4 LLCER-LEA'!AD81="","",'Portail 4 LLCER-LEA'!AD81)</f>
        <v>1</v>
      </c>
      <c r="AE37" s="33" t="str">
        <f>IF('Portail 4 LLCER-LEA'!AE81="","",'Portail 4 LLCER-LEA'!AE81)</f>
        <v>CT</v>
      </c>
      <c r="AF37" s="96" t="str">
        <f>IF('Portail 4 LLCER-LEA'!AF81="","",'Portail 4 LLCER-LEA'!AF81)</f>
        <v>oral</v>
      </c>
      <c r="AG37" s="96" t="str">
        <f>IF('Portail 4 LLCER-LEA'!AG81="","",'Portail 4 LLCER-LEA'!AG81)</f>
        <v>15 min.</v>
      </c>
      <c r="AH37" s="179">
        <f>IF('Portail 4 LLCER-LEA'!AH81="","",'Portail 4 LLCER-LEA'!AH81)</f>
        <v>1</v>
      </c>
      <c r="AI37" s="97" t="str">
        <f>IF('Portail 4 LLCER-LEA'!AI81="","",'Portail 4 LLCER-LEA'!AI81)</f>
        <v>CT</v>
      </c>
      <c r="AJ37" s="97" t="str">
        <f>IF('Portail 4 LLCER-LEA'!AJ81="","",'Portail 4 LLCER-LEA'!AJ81)</f>
        <v>oral</v>
      </c>
      <c r="AK37" s="97" t="str">
        <f>IF('Portail 4 LLCER-LEA'!AK81="","",'Portail 4 LLCER-LEA'!AK81)</f>
        <v>15 min.</v>
      </c>
      <c r="AL37" s="28" t="str">
        <f>IF('Portail 4 LLCER-LEA'!AL81="","",'Portail 4 LLCER-LEA'!AL81)</f>
        <v/>
      </c>
    </row>
    <row r="38" spans="1:38" ht="27.75" customHeight="1">
      <c r="A38" s="180" t="s">
        <v>187</v>
      </c>
      <c r="B38" s="181" t="s">
        <v>188</v>
      </c>
      <c r="C38" s="182" t="s">
        <v>189</v>
      </c>
      <c r="D38" s="183" t="s">
        <v>190</v>
      </c>
      <c r="E38" s="184" t="s">
        <v>42</v>
      </c>
      <c r="F38" s="183"/>
      <c r="G38" s="184"/>
      <c r="H38" s="185"/>
      <c r="I38" s="184">
        <f>+I$35+SUM(I39:I43)+I46</f>
        <v>30</v>
      </c>
      <c r="J38" s="184">
        <f>+J$35+SUM(J39:J43)+J46</f>
        <v>30</v>
      </c>
      <c r="K38" s="183"/>
      <c r="L38" s="183"/>
      <c r="M38" s="183"/>
      <c r="N38" s="183"/>
      <c r="O38" s="183"/>
      <c r="P38" s="403"/>
      <c r="Q38" s="433"/>
      <c r="R38" s="434"/>
      <c r="S38" s="401"/>
      <c r="T38" s="133"/>
      <c r="U38" s="133"/>
      <c r="V38" s="183"/>
      <c r="W38" s="183"/>
      <c r="X38" s="183"/>
      <c r="Y38" s="183"/>
      <c r="Z38" s="183"/>
      <c r="AA38" s="186"/>
      <c r="AB38" s="186"/>
      <c r="AC38" s="186"/>
      <c r="AD38" s="186"/>
      <c r="AE38" s="187"/>
      <c r="AF38" s="76"/>
      <c r="AG38" s="76"/>
      <c r="AH38" s="76"/>
      <c r="AI38" s="76"/>
      <c r="AJ38" s="76"/>
      <c r="AK38" s="73"/>
      <c r="AL38" s="73"/>
    </row>
    <row r="39" spans="1:38" ht="44.25" customHeight="1">
      <c r="A39" s="127"/>
      <c r="B39" s="20" t="s">
        <v>191</v>
      </c>
      <c r="C39" s="22" t="s">
        <v>192</v>
      </c>
      <c r="D39" s="63" t="s">
        <v>193</v>
      </c>
      <c r="E39" s="24" t="s">
        <v>37</v>
      </c>
      <c r="F39" s="25" t="s">
        <v>145</v>
      </c>
      <c r="G39" s="63" t="s">
        <v>146</v>
      </c>
      <c r="H39" s="66"/>
      <c r="I39" s="128">
        <v>5</v>
      </c>
      <c r="J39" s="128">
        <v>5</v>
      </c>
      <c r="K39" s="67" t="s">
        <v>194</v>
      </c>
      <c r="L39" s="29" t="s">
        <v>148</v>
      </c>
      <c r="M39" s="67"/>
      <c r="N39" s="67">
        <v>18</v>
      </c>
      <c r="O39" s="129">
        <v>24</v>
      </c>
      <c r="P39" s="222"/>
      <c r="Q39" s="429" t="s">
        <v>184</v>
      </c>
      <c r="R39" s="430" t="s">
        <v>185</v>
      </c>
      <c r="S39" s="149">
        <v>1</v>
      </c>
      <c r="T39" s="33" t="s">
        <v>55</v>
      </c>
      <c r="U39" s="33" t="s">
        <v>59</v>
      </c>
      <c r="V39" s="33"/>
      <c r="W39" s="34">
        <f>IF('Portail 4 LLCER-LEA'!W84="","",'Portail 4 LLCER-LEA'!W84)</f>
        <v>1</v>
      </c>
      <c r="X39" s="35" t="s">
        <v>58</v>
      </c>
      <c r="Y39" s="35" t="s">
        <v>62</v>
      </c>
      <c r="Z39" s="35" t="s">
        <v>149</v>
      </c>
      <c r="AA39" s="429" t="s">
        <v>195</v>
      </c>
      <c r="AB39" s="573" t="str">
        <f t="shared" ref="AB39:AB44" si="2">+AA39</f>
        <v>Test Célène, 1h</v>
      </c>
      <c r="AC39" s="557"/>
      <c r="AD39" s="36">
        <v>1</v>
      </c>
      <c r="AE39" s="33" t="s">
        <v>58</v>
      </c>
      <c r="AF39" s="33" t="s">
        <v>59</v>
      </c>
      <c r="AG39" s="33" t="s">
        <v>60</v>
      </c>
      <c r="AH39" s="37">
        <v>1</v>
      </c>
      <c r="AI39" s="35" t="s">
        <v>58</v>
      </c>
      <c r="AJ39" s="35" t="s">
        <v>59</v>
      </c>
      <c r="AK39" s="35" t="s">
        <v>60</v>
      </c>
      <c r="AL39" s="68"/>
    </row>
    <row r="40" spans="1:38" ht="44.25" customHeight="1">
      <c r="A40" s="20"/>
      <c r="B40" s="94" t="s">
        <v>196</v>
      </c>
      <c r="C40" s="95" t="s">
        <v>197</v>
      </c>
      <c r="D40" s="24" t="s">
        <v>198</v>
      </c>
      <c r="E40" s="24" t="s">
        <v>37</v>
      </c>
      <c r="F40" s="25" t="s">
        <v>145</v>
      </c>
      <c r="G40" s="63" t="s">
        <v>146</v>
      </c>
      <c r="H40" s="26"/>
      <c r="I40" s="27">
        <v>3</v>
      </c>
      <c r="J40" s="27">
        <v>3</v>
      </c>
      <c r="K40" s="67" t="s">
        <v>194</v>
      </c>
      <c r="L40" s="29" t="s">
        <v>148</v>
      </c>
      <c r="M40" s="28"/>
      <c r="N40" s="28">
        <v>24</v>
      </c>
      <c r="O40" s="30"/>
      <c r="P40" s="31"/>
      <c r="Q40" s="429" t="s">
        <v>184</v>
      </c>
      <c r="R40" s="430" t="s">
        <v>185</v>
      </c>
      <c r="S40" s="149">
        <v>1</v>
      </c>
      <c r="T40" s="33" t="s">
        <v>55</v>
      </c>
      <c r="U40" s="33" t="s">
        <v>59</v>
      </c>
      <c r="V40" s="33"/>
      <c r="W40" s="34">
        <v>1</v>
      </c>
      <c r="X40" s="35" t="s">
        <v>58</v>
      </c>
      <c r="Y40" s="35" t="s">
        <v>62</v>
      </c>
      <c r="Z40" s="35" t="s">
        <v>149</v>
      </c>
      <c r="AA40" s="429" t="s">
        <v>199</v>
      </c>
      <c r="AB40" s="573" t="str">
        <f t="shared" si="2"/>
        <v>Ecrit, 1h30</v>
      </c>
      <c r="AC40" s="557"/>
      <c r="AD40" s="36">
        <v>1</v>
      </c>
      <c r="AE40" s="33" t="s">
        <v>58</v>
      </c>
      <c r="AF40" s="33" t="s">
        <v>62</v>
      </c>
      <c r="AG40" s="33" t="s">
        <v>149</v>
      </c>
      <c r="AH40" s="37">
        <v>1</v>
      </c>
      <c r="AI40" s="97" t="s">
        <v>58</v>
      </c>
      <c r="AJ40" s="97" t="s">
        <v>62</v>
      </c>
      <c r="AK40" s="97" t="s">
        <v>149</v>
      </c>
      <c r="AL40" s="28"/>
    </row>
    <row r="41" spans="1:38" s="49" customFormat="1" ht="44.25" customHeight="1">
      <c r="A41" s="50"/>
      <c r="B41" s="39" t="s">
        <v>200</v>
      </c>
      <c r="C41" s="40" t="s">
        <v>201</v>
      </c>
      <c r="D41" s="41" t="s">
        <v>202</v>
      </c>
      <c r="E41" s="41" t="s">
        <v>37</v>
      </c>
      <c r="F41" s="42" t="s">
        <v>145</v>
      </c>
      <c r="G41" s="46" t="s">
        <v>146</v>
      </c>
      <c r="H41" s="38"/>
      <c r="I41" s="27">
        <v>6</v>
      </c>
      <c r="J41" s="27">
        <v>6</v>
      </c>
      <c r="K41" s="27" t="s">
        <v>203</v>
      </c>
      <c r="L41" s="43" t="s">
        <v>148</v>
      </c>
      <c r="M41" s="27"/>
      <c r="N41" s="27">
        <v>24</v>
      </c>
      <c r="O41" s="27">
        <v>24</v>
      </c>
      <c r="P41" s="44"/>
      <c r="Q41" s="429" t="s">
        <v>184</v>
      </c>
      <c r="R41" s="430" t="s">
        <v>185</v>
      </c>
      <c r="S41" s="400">
        <v>1</v>
      </c>
      <c r="T41" s="46" t="s">
        <v>55</v>
      </c>
      <c r="U41" s="46" t="s">
        <v>59</v>
      </c>
      <c r="V41" s="46"/>
      <c r="W41" s="51">
        <v>1</v>
      </c>
      <c r="X41" s="46" t="s">
        <v>58</v>
      </c>
      <c r="Y41" s="46" t="s">
        <v>62</v>
      </c>
      <c r="Z41" s="46" t="s">
        <v>149</v>
      </c>
      <c r="AA41" s="429" t="s">
        <v>150</v>
      </c>
      <c r="AB41" s="573" t="str">
        <f t="shared" si="2"/>
        <v>Ecrit, DM, 2h</v>
      </c>
      <c r="AC41" s="557"/>
      <c r="AD41" s="48">
        <v>1</v>
      </c>
      <c r="AE41" s="46" t="s">
        <v>58</v>
      </c>
      <c r="AF41" s="46" t="s">
        <v>59</v>
      </c>
      <c r="AG41" s="46" t="s">
        <v>60</v>
      </c>
      <c r="AH41" s="48">
        <v>1</v>
      </c>
      <c r="AI41" s="41"/>
      <c r="AJ41" s="46" t="s">
        <v>59</v>
      </c>
      <c r="AK41" s="46" t="s">
        <v>60</v>
      </c>
      <c r="AL41" s="27"/>
    </row>
    <row r="42" spans="1:38" s="117" customFormat="1" ht="44.25" customHeight="1">
      <c r="A42" s="50"/>
      <c r="B42" s="39" t="s">
        <v>204</v>
      </c>
      <c r="C42" s="40" t="s">
        <v>205</v>
      </c>
      <c r="D42" s="41" t="s">
        <v>206</v>
      </c>
      <c r="E42" s="41" t="s">
        <v>37</v>
      </c>
      <c r="F42" s="42" t="s">
        <v>145</v>
      </c>
      <c r="G42" s="46" t="s">
        <v>146</v>
      </c>
      <c r="H42" s="38"/>
      <c r="I42" s="27">
        <v>4</v>
      </c>
      <c r="J42" s="27">
        <v>4</v>
      </c>
      <c r="K42" s="27" t="s">
        <v>207</v>
      </c>
      <c r="L42" s="43" t="s">
        <v>148</v>
      </c>
      <c r="M42" s="27"/>
      <c r="N42" s="27">
        <v>15</v>
      </c>
      <c r="O42" s="27">
        <v>15</v>
      </c>
      <c r="P42" s="44"/>
      <c r="Q42" s="429" t="s">
        <v>184</v>
      </c>
      <c r="R42" s="430" t="s">
        <v>185</v>
      </c>
      <c r="S42" s="400">
        <v>1</v>
      </c>
      <c r="T42" s="46" t="s">
        <v>55</v>
      </c>
      <c r="U42" s="46" t="s">
        <v>59</v>
      </c>
      <c r="V42" s="41"/>
      <c r="W42" s="51">
        <v>1</v>
      </c>
      <c r="X42" s="41" t="s">
        <v>58</v>
      </c>
      <c r="Y42" s="41" t="s">
        <v>62</v>
      </c>
      <c r="Z42" s="41" t="s">
        <v>149</v>
      </c>
      <c r="AA42" s="429" t="s">
        <v>186</v>
      </c>
      <c r="AB42" s="573" t="str">
        <f t="shared" si="2"/>
        <v>Ecrit, 1h</v>
      </c>
      <c r="AC42" s="557"/>
      <c r="AD42" s="48">
        <v>1</v>
      </c>
      <c r="AE42" s="46" t="s">
        <v>58</v>
      </c>
      <c r="AF42" s="46" t="s">
        <v>62</v>
      </c>
      <c r="AG42" s="46" t="s">
        <v>149</v>
      </c>
      <c r="AH42" s="48">
        <v>1</v>
      </c>
      <c r="AI42" s="46" t="s">
        <v>58</v>
      </c>
      <c r="AJ42" s="46" t="s">
        <v>62</v>
      </c>
      <c r="AK42" s="46" t="s">
        <v>149</v>
      </c>
      <c r="AL42" s="27"/>
    </row>
    <row r="43" spans="1:38" s="93" customFormat="1" ht="19.5" customHeight="1">
      <c r="A43" s="83" t="s">
        <v>208</v>
      </c>
      <c r="B43" s="83" t="s">
        <v>209</v>
      </c>
      <c r="C43" s="84" t="s">
        <v>210</v>
      </c>
      <c r="D43" s="85"/>
      <c r="E43" s="85" t="s">
        <v>116</v>
      </c>
      <c r="F43" s="85"/>
      <c r="G43" s="85"/>
      <c r="H43" s="86" t="s">
        <v>117</v>
      </c>
      <c r="I43" s="163">
        <v>2</v>
      </c>
      <c r="J43" s="162">
        <v>2</v>
      </c>
      <c r="K43" s="87"/>
      <c r="L43" s="86"/>
      <c r="M43" s="87"/>
      <c r="N43" s="86"/>
      <c r="O43" s="88"/>
      <c r="P43" s="373"/>
      <c r="Q43" s="437"/>
      <c r="R43" s="438"/>
      <c r="S43" s="378"/>
      <c r="T43" s="88"/>
      <c r="U43" s="88"/>
      <c r="V43" s="189"/>
      <c r="W43" s="190"/>
      <c r="X43" s="191"/>
      <c r="Y43" s="191"/>
      <c r="Z43" s="191"/>
      <c r="AA43" s="91"/>
      <c r="AB43" s="91"/>
      <c r="AC43" s="91"/>
      <c r="AD43" s="91"/>
      <c r="AE43" s="90"/>
      <c r="AF43" s="90"/>
      <c r="AG43" s="90"/>
      <c r="AH43" s="91"/>
      <c r="AI43" s="90"/>
      <c r="AJ43" s="90"/>
      <c r="AK43" s="90"/>
      <c r="AL43" s="92"/>
    </row>
    <row r="44" spans="1:38" ht="44.25" customHeight="1">
      <c r="A44" s="20"/>
      <c r="B44" s="94" t="s">
        <v>211</v>
      </c>
      <c r="C44" s="95" t="s">
        <v>212</v>
      </c>
      <c r="D44" s="24" t="s">
        <v>213</v>
      </c>
      <c r="E44" s="24" t="s">
        <v>66</v>
      </c>
      <c r="F44" s="25" t="s">
        <v>145</v>
      </c>
      <c r="G44" s="63" t="s">
        <v>214</v>
      </c>
      <c r="H44" s="26"/>
      <c r="I44" s="27">
        <v>2</v>
      </c>
      <c r="J44" s="27">
        <v>2</v>
      </c>
      <c r="K44" s="67" t="s">
        <v>194</v>
      </c>
      <c r="L44" s="29" t="s">
        <v>215</v>
      </c>
      <c r="M44" s="28"/>
      <c r="N44" s="28"/>
      <c r="O44" s="30">
        <v>20</v>
      </c>
      <c r="P44" s="31"/>
      <c r="Q44" s="429" t="s">
        <v>184</v>
      </c>
      <c r="R44" s="430" t="s">
        <v>216</v>
      </c>
      <c r="S44" s="149">
        <v>1</v>
      </c>
      <c r="T44" s="33" t="s">
        <v>55</v>
      </c>
      <c r="U44" s="33" t="s">
        <v>59</v>
      </c>
      <c r="V44" s="33"/>
      <c r="W44" s="34">
        <v>1</v>
      </c>
      <c r="X44" s="35" t="s">
        <v>58</v>
      </c>
      <c r="Y44" s="35" t="s">
        <v>59</v>
      </c>
      <c r="Z44" s="35" t="s">
        <v>60</v>
      </c>
      <c r="AA44" s="429" t="s">
        <v>150</v>
      </c>
      <c r="AB44" s="573" t="str">
        <f t="shared" si="2"/>
        <v>Ecrit, DM, 2h</v>
      </c>
      <c r="AC44" s="430"/>
      <c r="AD44" s="149">
        <v>1</v>
      </c>
      <c r="AE44" s="33" t="s">
        <v>58</v>
      </c>
      <c r="AF44" s="33" t="s">
        <v>59</v>
      </c>
      <c r="AG44" s="33" t="s">
        <v>60</v>
      </c>
      <c r="AH44" s="37">
        <v>1</v>
      </c>
      <c r="AI44" s="97" t="s">
        <v>58</v>
      </c>
      <c r="AJ44" s="97" t="s">
        <v>59</v>
      </c>
      <c r="AK44" s="97" t="s">
        <v>60</v>
      </c>
      <c r="AL44" s="28"/>
    </row>
    <row r="45" spans="1:38" ht="44.25" customHeight="1">
      <c r="A45" s="20"/>
      <c r="B45" s="20" t="s">
        <v>217</v>
      </c>
      <c r="C45" s="95" t="s">
        <v>218</v>
      </c>
      <c r="D45" s="24"/>
      <c r="E45" s="24" t="s">
        <v>66</v>
      </c>
      <c r="F45" s="25" t="s">
        <v>145</v>
      </c>
      <c r="G45" s="63" t="s">
        <v>146</v>
      </c>
      <c r="H45" s="26"/>
      <c r="I45" s="27">
        <v>2</v>
      </c>
      <c r="J45" s="27">
        <v>2</v>
      </c>
      <c r="K45" s="67" t="s">
        <v>194</v>
      </c>
      <c r="L45" s="29" t="s">
        <v>148</v>
      </c>
      <c r="M45" s="28"/>
      <c r="N45" s="28"/>
      <c r="O45" s="27">
        <v>30</v>
      </c>
      <c r="P45" s="31"/>
      <c r="Q45" s="429" t="s">
        <v>184</v>
      </c>
      <c r="R45" s="430" t="s">
        <v>219</v>
      </c>
      <c r="S45" s="149">
        <v>1</v>
      </c>
      <c r="T45" s="33" t="s">
        <v>55</v>
      </c>
      <c r="U45" s="33" t="s">
        <v>62</v>
      </c>
      <c r="V45" s="33" t="s">
        <v>220</v>
      </c>
      <c r="W45" s="34" t="s">
        <v>219</v>
      </c>
      <c r="X45" s="34" t="s">
        <v>219</v>
      </c>
      <c r="Y45" s="34" t="s">
        <v>219</v>
      </c>
      <c r="Z45" s="34" t="s">
        <v>219</v>
      </c>
      <c r="AA45" s="429" t="s">
        <v>221</v>
      </c>
      <c r="AB45" s="573" t="s">
        <v>219</v>
      </c>
      <c r="AC45" s="430"/>
      <c r="AD45" s="149">
        <v>1</v>
      </c>
      <c r="AE45" s="33" t="s">
        <v>58</v>
      </c>
      <c r="AF45" s="33" t="s">
        <v>62</v>
      </c>
      <c r="AG45" s="33" t="s">
        <v>220</v>
      </c>
      <c r="AH45" s="34" t="s">
        <v>219</v>
      </c>
      <c r="AI45" s="34" t="s">
        <v>219</v>
      </c>
      <c r="AJ45" s="34" t="s">
        <v>219</v>
      </c>
      <c r="AK45" s="34" t="s">
        <v>219</v>
      </c>
      <c r="AL45" s="28"/>
    </row>
    <row r="46" spans="1:38" s="93" customFormat="1" ht="19.5" customHeight="1">
      <c r="A46" s="83" t="s">
        <v>222</v>
      </c>
      <c r="B46" s="83" t="s">
        <v>223</v>
      </c>
      <c r="C46" s="84" t="s">
        <v>224</v>
      </c>
      <c r="D46" s="85"/>
      <c r="E46" s="85" t="s">
        <v>225</v>
      </c>
      <c r="F46" s="85"/>
      <c r="G46" s="85" t="s">
        <v>226</v>
      </c>
      <c r="H46" s="86" t="s">
        <v>117</v>
      </c>
      <c r="I46" s="87">
        <v>3</v>
      </c>
      <c r="J46" s="86">
        <v>3</v>
      </c>
      <c r="K46" s="87"/>
      <c r="L46" s="86"/>
      <c r="M46" s="87"/>
      <c r="N46" s="86"/>
      <c r="O46" s="88"/>
      <c r="P46" s="373"/>
      <c r="Q46" s="441"/>
      <c r="R46" s="442"/>
      <c r="S46" s="378"/>
      <c r="T46" s="88"/>
      <c r="U46" s="88"/>
      <c r="V46" s="88"/>
      <c r="W46" s="89"/>
      <c r="X46" s="90"/>
      <c r="Y46" s="90"/>
      <c r="Z46" s="90"/>
      <c r="AA46" s="91"/>
      <c r="AB46" s="91"/>
      <c r="AC46" s="91"/>
      <c r="AD46" s="91"/>
      <c r="AE46" s="90"/>
      <c r="AF46" s="90"/>
      <c r="AG46" s="90"/>
      <c r="AH46" s="91"/>
      <c r="AI46" s="90"/>
      <c r="AJ46" s="90"/>
      <c r="AK46" s="90"/>
      <c r="AL46" s="92"/>
    </row>
    <row r="47" spans="1:38" ht="44.25" customHeight="1">
      <c r="A47" s="20" t="str">
        <f>IF(A66="","",A66)</f>
        <v/>
      </c>
      <c r="B47" s="20" t="str">
        <f t="shared" ref="B47:G47" si="3">IF(B66="","",B66)</f>
        <v>LLA2J4A1</v>
      </c>
      <c r="C47" s="95" t="str">
        <f t="shared" si="3"/>
        <v>Compréhension et expression orales Allemand S2</v>
      </c>
      <c r="D47" s="24" t="str">
        <f t="shared" si="3"/>
        <v>LOL2J4A1</v>
      </c>
      <c r="E47" s="24" t="str">
        <f t="shared" si="3"/>
        <v>CHOIX TRONC COMMUN</v>
      </c>
      <c r="F47" s="25" t="str">
        <f t="shared" si="3"/>
        <v/>
      </c>
      <c r="G47" s="63" t="str">
        <f t="shared" si="3"/>
        <v>LEA</v>
      </c>
      <c r="H47" s="26"/>
      <c r="I47" s="28">
        <v>3</v>
      </c>
      <c r="J47" s="28">
        <v>3</v>
      </c>
      <c r="K47" s="28" t="str">
        <f t="shared" ref="K47:AL47" si="4">IF(K66="","",K66)</f>
        <v>FLEURY Alain</v>
      </c>
      <c r="L47" s="28">
        <f t="shared" si="4"/>
        <v>12</v>
      </c>
      <c r="M47" s="28" t="str">
        <f t="shared" si="4"/>
        <v/>
      </c>
      <c r="N47" s="28" t="str">
        <f t="shared" si="4"/>
        <v/>
      </c>
      <c r="O47" s="30">
        <f t="shared" si="4"/>
        <v>15</v>
      </c>
      <c r="P47" s="31" t="str">
        <f t="shared" si="4"/>
        <v/>
      </c>
      <c r="Q47" s="453" t="str">
        <f t="shared" si="4"/>
        <v>PAS DE CHANGEMENT</v>
      </c>
      <c r="R47" s="430" t="str">
        <f t="shared" si="4"/>
        <v>100% CT ORAL A DISTANCE</v>
      </c>
      <c r="S47" s="149">
        <f t="shared" si="4"/>
        <v>1</v>
      </c>
      <c r="T47" s="33" t="str">
        <f t="shared" si="4"/>
        <v>CC</v>
      </c>
      <c r="U47" s="33" t="str">
        <f t="shared" si="4"/>
        <v>oral</v>
      </c>
      <c r="V47" s="33" t="str">
        <f t="shared" si="4"/>
        <v/>
      </c>
      <c r="W47" s="34">
        <f t="shared" si="4"/>
        <v>1</v>
      </c>
      <c r="X47" s="35" t="str">
        <f t="shared" si="4"/>
        <v>CT</v>
      </c>
      <c r="Y47" s="35" t="str">
        <f t="shared" si="4"/>
        <v>oral</v>
      </c>
      <c r="Z47" s="35" t="str">
        <f t="shared" si="4"/>
        <v>15 min.</v>
      </c>
      <c r="AA47" s="702" t="str">
        <f t="shared" si="4"/>
        <v>PAS D'EPREUVE CAR PAS D'ETUDIANT EN SESSION 2</v>
      </c>
      <c r="AB47" s="702" t="str">
        <f t="shared" si="4"/>
        <v>PAS D'EPREUVE CAR PAS D'ETUDIANT EN SESSION 2</v>
      </c>
      <c r="AC47" s="666" t="str">
        <f t="shared" si="4"/>
        <v/>
      </c>
      <c r="AD47" s="36">
        <f t="shared" si="4"/>
        <v>1</v>
      </c>
      <c r="AE47" s="33" t="str">
        <f t="shared" si="4"/>
        <v>CT</v>
      </c>
      <c r="AF47" s="33" t="str">
        <f t="shared" si="4"/>
        <v>oral</v>
      </c>
      <c r="AG47" s="33" t="str">
        <f t="shared" si="4"/>
        <v>15 min.</v>
      </c>
      <c r="AH47" s="37">
        <f t="shared" si="4"/>
        <v>1</v>
      </c>
      <c r="AI47" s="97" t="str">
        <f t="shared" si="4"/>
        <v>CT</v>
      </c>
      <c r="AJ47" s="97" t="str">
        <f t="shared" si="4"/>
        <v>oral</v>
      </c>
      <c r="AK47" s="97" t="str">
        <f t="shared" si="4"/>
        <v>15 min.</v>
      </c>
      <c r="AL47" s="28" t="str">
        <f t="shared" si="4"/>
        <v/>
      </c>
    </row>
    <row r="48" spans="1:38" ht="44.25" customHeight="1">
      <c r="A48" s="20" t="str">
        <f>IF('Portail 4 LLCER-LEA'!A106="","",'Portail 4 LLCER-LEA'!A106)</f>
        <v/>
      </c>
      <c r="B48" s="20" t="str">
        <f>IF('Portail 4 LLCER-LEA'!B106="","",'Portail 4 LLCER-LEA'!B106)</f>
        <v>LLA2C1B</v>
      </c>
      <c r="C48" s="95" t="str">
        <f>IF('Portail 4 LLCER-LEA'!C106="","",'Portail 4 LLCER-LEA'!C106)</f>
        <v>Compréhension et expression orales Espagnol S2 (groupe de 25)</v>
      </c>
      <c r="D48" s="24" t="str">
        <f>IF('Portail 4 LLCER-LEA'!D106="","",'Portail 4 LLCER-LEA'!D106)</f>
        <v>LOL2C1D
LOL2J4B2</v>
      </c>
      <c r="E48" s="24" t="s">
        <v>66</v>
      </c>
      <c r="F48" s="25" t="str">
        <f>IF('Portail 4 LLCER-LEA'!F106="","",'Portail 4 LLCER-LEA'!F106)</f>
        <v>Portails 1 (SDL-LLCER), 2 (SDL-LEA), 4 (LANGUES) et 5 (LETTRES-LLCER)</v>
      </c>
      <c r="G48" s="63" t="str">
        <f>IF('Portail 4 LLCER-LEA'!G106="","",'Portail 4 LLCER-LEA'!G106)</f>
        <v>LLCER</v>
      </c>
      <c r="H48" s="26"/>
      <c r="I48" s="28">
        <v>3</v>
      </c>
      <c r="J48" s="28">
        <v>3</v>
      </c>
      <c r="K48" s="28" t="str">
        <f>IF('Portail 4 LLCER-LEA'!K106="","",'Portail 4 LLCER-LEA'!K106)</f>
        <v>NATANSON Brigitte</v>
      </c>
      <c r="L48" s="28">
        <f>IF('Portail 4 LLCER-LEA'!L106="","",'Portail 4 LLCER-LEA'!L106)</f>
        <v>14</v>
      </c>
      <c r="M48" s="28" t="str">
        <f>IF('Portail 4 LLCER-LEA'!M106="","",'Portail 4 LLCER-LEA'!M106)</f>
        <v/>
      </c>
      <c r="N48" s="28" t="str">
        <f>IF('Portail 4 LLCER-LEA'!N106="","",'Portail 4 LLCER-LEA'!N106)</f>
        <v/>
      </c>
      <c r="O48" s="30" t="str">
        <f>IF('Portail 4 LLCER-LEA'!O106="","",'Portail 4 LLCER-LEA'!O106)</f>
        <v/>
      </c>
      <c r="P48" s="31">
        <f>IF('Portail 4 LLCER-LEA'!P106="","",'Portail 4 LLCER-LEA'!P106)</f>
        <v>15</v>
      </c>
      <c r="Q48" s="453" t="str">
        <f>IF('Portail 4 LLCER-LEA'!Q106="","",'Portail 4 LLCER-LEA'!Q106)</f>
        <v>PAS DE CHANGEMENT</v>
      </c>
      <c r="R48" s="430" t="str">
        <f>IF('Portail 4 LLCER-LEA'!R106="","",'Portail 4 LLCER-LEA'!R106)</f>
        <v>100% CT ORAL A DISTANCE</v>
      </c>
      <c r="S48" s="149">
        <f>IF('Portail 4 LLCER-LEA'!S106="","",'Portail 4 LLCER-LEA'!S106)</f>
        <v>1</v>
      </c>
      <c r="T48" s="33" t="str">
        <f>IF('Portail 4 LLCER-LEA'!T106="","",'Portail 4 LLCER-LEA'!T106)</f>
        <v>CC</v>
      </c>
      <c r="U48" s="33" t="str">
        <f>IF('Portail 4 LLCER-LEA'!U106="","",'Portail 4 LLCER-LEA'!U106)</f>
        <v>oral</v>
      </c>
      <c r="V48" s="33" t="str">
        <f>IF('Portail 4 LLCER-LEA'!V106="","",'Portail 4 LLCER-LEA'!V106)</f>
        <v/>
      </c>
      <c r="W48" s="34">
        <f>IF('Portail 4 LLCER-LEA'!W106="","",'Portail 4 LLCER-LEA'!W106)</f>
        <v>1</v>
      </c>
      <c r="X48" s="35" t="str">
        <f>IF('Portail 4 LLCER-LEA'!X106="","",'Portail 4 LLCER-LEA'!X106)</f>
        <v>CT</v>
      </c>
      <c r="Y48" s="35" t="str">
        <f>IF('Portail 4 LLCER-LEA'!Y106="","",'Portail 4 LLCER-LEA'!Y106)</f>
        <v>oral</v>
      </c>
      <c r="Z48" s="35" t="str">
        <f>IF('Portail 4 LLCER-LEA'!Z106="","",'Portail 4 LLCER-LEA'!Z106)</f>
        <v>15 min.</v>
      </c>
      <c r="AA48" s="702" t="str">
        <f>IF('Portail 4 LLCER-LEA'!AA106="","",'Portail 4 LLCER-LEA'!AA106)</f>
        <v>100% CT ORAL A DISTANCE</v>
      </c>
      <c r="AB48" s="702" t="str">
        <f>IF('Portail 4 LLCER-LEA'!AB106="","",'Portail 4 LLCER-LEA'!AB106)</f>
        <v>100% CT ORAL A DISTANCE</v>
      </c>
      <c r="AC48" s="666" t="str">
        <f>IF('Portail 4 LLCER-LEA'!AC106="","",'Portail 4 LLCER-LEA'!AC106)</f>
        <v/>
      </c>
      <c r="AD48" s="36">
        <f>IF('Portail 4 LLCER-LEA'!AD106="","",'Portail 4 LLCER-LEA'!AD106)</f>
        <v>1</v>
      </c>
      <c r="AE48" s="33" t="str">
        <f>IF('Portail 4 LLCER-LEA'!AE106="","",'Portail 4 LLCER-LEA'!AE106)</f>
        <v>CT</v>
      </c>
      <c r="AF48" s="33" t="str">
        <f>IF('Portail 4 LLCER-LEA'!AF106="","",'Portail 4 LLCER-LEA'!AF106)</f>
        <v>oral</v>
      </c>
      <c r="AG48" s="33" t="str">
        <f>IF('Portail 4 LLCER-LEA'!AG106="","",'Portail 4 LLCER-LEA'!AG106)</f>
        <v>15 min.</v>
      </c>
      <c r="AH48" s="37">
        <f>IF('Portail 4 LLCER-LEA'!AH106="","",'Portail 4 LLCER-LEA'!AH106)</f>
        <v>1</v>
      </c>
      <c r="AI48" s="97" t="str">
        <f>IF('Portail 4 LLCER-LEA'!AI106="","",'Portail 4 LLCER-LEA'!AI106)</f>
        <v>CT</v>
      </c>
      <c r="AJ48" s="97" t="str">
        <f>IF('Portail 4 LLCER-LEA'!AJ106="","",'Portail 4 LLCER-LEA'!AJ106)</f>
        <v>oral</v>
      </c>
      <c r="AK48" s="97" t="str">
        <f>IF('Portail 4 LLCER-LEA'!AK106="","",'Portail 4 LLCER-LEA'!AK106)</f>
        <v>15 min.</v>
      </c>
      <c r="AL48" s="28" t="str">
        <f>IF('Portail 4 LLCER-LEA'!AL106="","",'Portail 4 LLCER-LEA'!AL106)</f>
        <v/>
      </c>
    </row>
    <row r="49" spans="1:38" ht="34.5" customHeight="1">
      <c r="A49" s="193"/>
      <c r="B49" s="193"/>
      <c r="C49" s="72" t="s">
        <v>227</v>
      </c>
      <c r="D49" s="73"/>
      <c r="E49" s="74"/>
      <c r="F49" s="73"/>
      <c r="G49" s="74"/>
      <c r="H49" s="126"/>
      <c r="I49" s="184"/>
      <c r="J49" s="184"/>
      <c r="K49" s="73"/>
      <c r="L49" s="73"/>
      <c r="M49" s="73"/>
      <c r="N49" s="73"/>
      <c r="O49" s="73"/>
      <c r="P49" s="76"/>
      <c r="Q49" s="433"/>
      <c r="R49" s="434"/>
      <c r="S49" s="135"/>
      <c r="T49" s="76"/>
      <c r="U49" s="76"/>
      <c r="V49" s="76"/>
      <c r="W49" s="76"/>
      <c r="X49" s="76"/>
      <c r="Y49" s="76"/>
      <c r="Z49" s="76"/>
      <c r="AA49" s="76"/>
      <c r="AB49" s="76"/>
      <c r="AC49" s="76"/>
      <c r="AD49" s="76"/>
      <c r="AE49" s="76"/>
      <c r="AF49" s="76"/>
      <c r="AG49" s="76"/>
      <c r="AH49" s="76"/>
      <c r="AI49" s="76"/>
      <c r="AJ49" s="76"/>
      <c r="AK49" s="73"/>
      <c r="AL49" s="73"/>
    </row>
    <row r="50" spans="1:38" ht="29.25" customHeight="1">
      <c r="A50" s="194"/>
      <c r="B50" s="194"/>
      <c r="C50" s="195" t="s">
        <v>228</v>
      </c>
      <c r="D50" s="19"/>
      <c r="E50" s="194"/>
      <c r="F50" s="19"/>
      <c r="G50" s="194"/>
      <c r="H50" s="194"/>
      <c r="I50" s="194">
        <f>+I$35+I51+I52+I56+I57</f>
        <v>20</v>
      </c>
      <c r="J50" s="194">
        <f>+J$35+J51+J52+J56+J57</f>
        <v>20</v>
      </c>
      <c r="K50" s="19"/>
      <c r="L50" s="19"/>
      <c r="M50" s="19"/>
      <c r="N50" s="19"/>
      <c r="O50" s="19"/>
      <c r="P50" s="18"/>
      <c r="Q50" s="427"/>
      <c r="R50" s="428"/>
      <c r="S50" s="398"/>
      <c r="T50" s="18"/>
      <c r="U50" s="18"/>
      <c r="V50" s="18"/>
      <c r="W50" s="18"/>
      <c r="X50" s="18"/>
      <c r="Y50" s="18"/>
      <c r="Z50" s="18"/>
      <c r="AA50" s="18"/>
      <c r="AB50" s="18"/>
      <c r="AC50" s="18"/>
      <c r="AD50" s="18"/>
      <c r="AE50" s="18"/>
      <c r="AF50" s="18"/>
      <c r="AG50" s="18"/>
      <c r="AH50" s="18"/>
      <c r="AI50" s="18"/>
      <c r="AJ50" s="18"/>
      <c r="AK50" s="19"/>
      <c r="AL50" s="19"/>
    </row>
    <row r="51" spans="1:38" s="117" customFormat="1" ht="114" customHeight="1">
      <c r="A51" s="50" t="str">
        <f>IF('Portail 4 LLCER-LEA'!A77="","",'Portail 4 LLCER-LEA'!A77)</f>
        <v/>
      </c>
      <c r="B51" s="50" t="str">
        <f>IF('Portail 4 LLCER-LEA'!B77="","",'Portail 4 LLCER-LEA'!B77)</f>
        <v>LLA2G90</v>
      </c>
      <c r="C51" s="115" t="str">
        <f>IF('Portail 4 LLCER-LEA'!C77="","",'Portail 4 LLCER-LEA'!C77)</f>
        <v>Grammaire et expression françaises (CM en non présentiel)</v>
      </c>
      <c r="D51" s="46" t="str">
        <f>IF('Portail 4 LLCER-LEA'!D77="","",'Portail 4 LLCER-LEA'!D77)</f>
        <v>LOL2B60
LOL2C42</v>
      </c>
      <c r="E51" s="46" t="str">
        <f>IF('Portail 4 LLCER-LEA'!E77="","",'Portail 4 LLCER-LEA'!E77)</f>
        <v>TRONC COMMUN</v>
      </c>
      <c r="F51" s="196" t="str">
        <f>IF('Portail 4 LLCER-LEA'!F77="","",'Portail 4 LLCER-LEA'!F77)</f>
        <v>Portails 2 (SDl-LEA majeure LEA) et 4 (LLCER-LEA)</v>
      </c>
      <c r="G51" s="46" t="str">
        <f>IF('Portail 4 LLCER-LEA'!G77="","",'Portail 4 LLCER-LEA'!G77)</f>
        <v>LEA</v>
      </c>
      <c r="H51" s="50"/>
      <c r="I51" s="128">
        <v>2</v>
      </c>
      <c r="J51" s="128">
        <v>2</v>
      </c>
      <c r="K51" s="128" t="str">
        <f>IF('Portail 4 LLCER-LEA'!K77="","",'Portail 4 LLCER-LEA'!K77)</f>
        <v>TESSON-MARTEAU Sonia</v>
      </c>
      <c r="L51" s="128" t="str">
        <f>IF('Portail 4 LLCER-LEA'!L77="","",'Portail 4 LLCER-LEA'!L77)</f>
        <v>09</v>
      </c>
      <c r="M51" s="128" t="str">
        <f>IF('Portail 4 LLCER-LEA'!M77="","",'Portail 4 LLCER-LEA'!M77)</f>
        <v/>
      </c>
      <c r="N51" s="128">
        <f>IF('Portail 4 LLCER-LEA'!N77="","",'Portail 4 LLCER-LEA'!N77)</f>
        <v>12</v>
      </c>
      <c r="O51" s="128">
        <f>IF('Portail 4 LLCER-LEA'!O77="","",'Portail 4 LLCER-LEA'!O77)</f>
        <v>18</v>
      </c>
      <c r="P51" s="479" t="str">
        <f>IF('Portail 4 LLCER-LEA'!P77="","",'Portail 4 LLCER-LEA'!P77)</f>
        <v/>
      </c>
      <c r="Q51" s="491" t="str">
        <f>IF('Portail 4 LLCER-LEA'!Q77="","",'Portail 4 LLCER-LEA'!Q77)</f>
        <v>PAS DE CHANGEMENT</v>
      </c>
      <c r="R51" s="492" t="str">
        <f>IF('Portail 4 LLCER-LEA'!R77="","",'Portail 4 LLCER-LEA'!R77)</f>
        <v>CT/écrit à distance en temps limité</v>
      </c>
      <c r="S51" s="400">
        <f>IF('Portail 4 LLCER-LEA'!S77="","",'Portail 4 LLCER-LEA'!S77)</f>
        <v>1</v>
      </c>
      <c r="T51" s="46" t="str">
        <f>IF('Portail 4 LLCER-LEA'!T77="","",'Portail 4 LLCER-LEA'!T77)</f>
        <v>CC</v>
      </c>
      <c r="U51" s="46" t="str">
        <f>IF('Portail 4 LLCER-LEA'!U77="","",'Portail 4 LLCER-LEA'!U77)</f>
        <v>écrit</v>
      </c>
      <c r="V51" s="46" t="str">
        <f>IF('Portail 4 LLCER-LEA'!V77="","",'Portail 4 LLCER-LEA'!V77)</f>
        <v/>
      </c>
      <c r="W51" s="51">
        <f>IF('Portail 4 LLCER-LEA'!W77="","",'Portail 4 LLCER-LEA'!W77)</f>
        <v>1</v>
      </c>
      <c r="X51" s="46" t="str">
        <f>IF('Portail 4 LLCER-LEA'!X77="","",'Portail 4 LLCER-LEA'!X77)</f>
        <v>CT</v>
      </c>
      <c r="Y51" s="46" t="str">
        <f>IF('Portail 4 LLCER-LEA'!Y77="","",'Portail 4 LLCER-LEA'!Y77)</f>
        <v>écrit</v>
      </c>
      <c r="Z51" s="46" t="str">
        <f>IF('Portail 4 LLCER-LEA'!Z77="","",'Portail 4 LLCER-LEA'!Z77)</f>
        <v>2h00</v>
      </c>
      <c r="AA51" s="715" t="str">
        <f>IF('Portail 4 LLCER-LEA'!AA77="","",'Portail 4 LLCER-LEA'!AA77)</f>
        <v>À partir du 25 juin et jusqu'au mercredi 01 juillet : sujet de Grammaire et expression françaises déposé sur CELENE ; le rendu de devoir se fera également sur CELENE uniquement (Sonia TESSON).</v>
      </c>
      <c r="AB51" s="715" t="str">
        <f>IF('Portail 4 LLCER-LEA'!AB77="","",'Portail 4 LLCER-LEA'!AB77)</f>
        <v>À partir du 25 juin et jusqu'au mercredi 01 juillet : sujet de Grammaire et expression françaises déposé sur CELENE ; le rendu de devoir se fera également sur CELENE uniquement (Sonia TESSON).</v>
      </c>
      <c r="AC51" s="715"/>
      <c r="AD51" s="48">
        <f>IF('Portail 4 LLCER-LEA'!AD77="","",'Portail 4 LLCER-LEA'!AD77)</f>
        <v>1</v>
      </c>
      <c r="AE51" s="46" t="str">
        <f>IF('Portail 4 LLCER-LEA'!AE77="","",'Portail 4 LLCER-LEA'!AE77)</f>
        <v>CT</v>
      </c>
      <c r="AF51" s="46" t="str">
        <f>IF('Portail 4 LLCER-LEA'!AF77="","",'Portail 4 LLCER-LEA'!AF77)</f>
        <v>écrit</v>
      </c>
      <c r="AG51" s="46" t="str">
        <f>IF('Portail 4 LLCER-LEA'!AG77="","",'Portail 4 LLCER-LEA'!AG77)</f>
        <v>2h00</v>
      </c>
      <c r="AH51" s="48">
        <f>IF('Portail 4 LLCER-LEA'!AH77="","",'Portail 4 LLCER-LEA'!AH77)</f>
        <v>1</v>
      </c>
      <c r="AI51" s="46" t="str">
        <f>IF('Portail 4 LLCER-LEA'!AI77="","",'Portail 4 LLCER-LEA'!AI77)</f>
        <v>CT</v>
      </c>
      <c r="AJ51" s="46" t="str">
        <f>IF('Portail 4 LLCER-LEA'!AJ77="","",'Portail 4 LLCER-LEA'!AJ77)</f>
        <v>écrit</v>
      </c>
      <c r="AK51" s="46" t="str">
        <f>IF('Portail 4 LLCER-LEA'!AK77="","",'Portail 4 LLCER-LEA'!AK77)</f>
        <v>2h00</v>
      </c>
      <c r="AL51" s="27" t="str">
        <f>IF('Portail 4 LLCER-LEA'!AL77="","",'Portail 4 LLCER-LEA'!AL77)</f>
        <v/>
      </c>
    </row>
    <row r="52" spans="1:38" s="93" customFormat="1" ht="21" customHeight="1">
      <c r="A52" s="158" t="str">
        <f>IF('Portail 4 LLCER-LEA'!A127="","",'Portail 4 LLCER-LEA'!A127)</f>
        <v>LOLA2L09</v>
      </c>
      <c r="B52" s="158" t="str">
        <f>IF('Portail 4 LLCER-LEA'!B127="","",'Portail 4 LLCER-LEA'!B127)</f>
        <v>LLA2J10</v>
      </c>
      <c r="C52" s="197" t="str">
        <f>IF('Portail 4 LLCER-LEA'!C127="","",'Portail 4 LLCER-LEA'!C127)</f>
        <v>Grammaire et traduction Anglais S2</v>
      </c>
      <c r="D52" s="158" t="str">
        <f>IF('Portail 4 LLCER-LEA'!D127="","",'Portail 4 LLCER-LEA'!D127)</f>
        <v>LOL2J11</v>
      </c>
      <c r="E52" s="158" t="str">
        <f>IF('Portail 4 LLCER-LEA'!E127="","",'Portail 4 LLCER-LEA'!E127)</f>
        <v>BLOC/CHAPEAU</v>
      </c>
      <c r="F52" s="158" t="str">
        <f>IF('Portail 4 LLCER-LEA'!F127="","",'Portail 4 LLCER-LEA'!F127)</f>
        <v/>
      </c>
      <c r="G52" s="158" t="str">
        <f>IF('Portail 4 LLCER-LEA'!G127="","",'Portail 4 LLCER-LEA'!G127)</f>
        <v/>
      </c>
      <c r="H52" s="158" t="str">
        <f>IF('Portail 4 LLCER-LEA'!H127="","",'Portail 4 LLCER-LEA'!H127)</f>
        <v/>
      </c>
      <c r="I52" s="198">
        <f>+I53+I54</f>
        <v>4</v>
      </c>
      <c r="J52" s="198">
        <f>+J53+J54</f>
        <v>4</v>
      </c>
      <c r="K52" s="198" t="str">
        <f>IF('Portail 4 LLCER-LEA'!K127="","",'Portail 4 LLCER-LEA'!K127)</f>
        <v/>
      </c>
      <c r="L52" s="199" t="str">
        <f>IF('Portail 4 LLCER-LEA'!L127="","",'Portail 4 LLCER-LEA'!L127)</f>
        <v/>
      </c>
      <c r="M52" s="198" t="str">
        <f>IF('Portail 4 LLCER-LEA'!M127="","",'Portail 4 LLCER-LEA'!M127)</f>
        <v/>
      </c>
      <c r="N52" s="199" t="str">
        <f>IF('Portail 4 LLCER-LEA'!N127="","",'Portail 4 LLCER-LEA'!N127)</f>
        <v/>
      </c>
      <c r="O52" s="189" t="str">
        <f>IF('Portail 4 LLCER-LEA'!O127="","",'Portail 4 LLCER-LEA'!O127)</f>
        <v/>
      </c>
      <c r="P52" s="395" t="str">
        <f>IF('Portail 4 LLCER-LEA'!P127="","",'Portail 4 LLCER-LEA'!P127)</f>
        <v/>
      </c>
      <c r="Q52" s="437"/>
      <c r="R52" s="438"/>
      <c r="S52" s="378" t="str">
        <f>IF('Portail 4 LLCER-LEA'!S127="","",'Portail 4 LLCER-LEA'!S127)</f>
        <v/>
      </c>
      <c r="T52" s="189" t="str">
        <f>IF('Portail 4 LLCER-LEA'!T127="","",'Portail 4 LLCER-LEA'!T127)</f>
        <v/>
      </c>
      <c r="U52" s="189" t="str">
        <f>IF('Portail 4 LLCER-LEA'!U127="","",'Portail 4 LLCER-LEA'!U127)</f>
        <v/>
      </c>
      <c r="V52" s="189" t="str">
        <f>IF('Portail 4 LLCER-LEA'!V127="","",'Portail 4 LLCER-LEA'!V127)</f>
        <v/>
      </c>
      <c r="W52" s="190" t="str">
        <f>IF('Portail 4 LLCER-LEA'!W127="","",'Portail 4 LLCER-LEA'!W127)</f>
        <v/>
      </c>
      <c r="X52" s="191" t="str">
        <f>IF('Portail 4 LLCER-LEA'!X127="","",'Portail 4 LLCER-LEA'!X127)</f>
        <v/>
      </c>
      <c r="Y52" s="191" t="str">
        <f>IF('Portail 4 LLCER-LEA'!Y127="","",'Portail 4 LLCER-LEA'!Y127)</f>
        <v/>
      </c>
      <c r="Z52" s="191" t="str">
        <f>IF('Portail 4 LLCER-LEA'!Z127="","",'Portail 4 LLCER-LEA'!Z127)</f>
        <v/>
      </c>
      <c r="AA52" s="192" t="str">
        <f>IF('Portail 4 LLCER-LEA'!AA127="","",'Portail 4 LLCER-LEA'!AA127)</f>
        <v/>
      </c>
      <c r="AB52" s="192" t="str">
        <f>IF('Portail 4 LLCER-LEA'!AB127="","",'Portail 4 LLCER-LEA'!AB127)</f>
        <v/>
      </c>
      <c r="AC52" s="192"/>
      <c r="AD52" s="192" t="str">
        <f>IF('Portail 4 LLCER-LEA'!AD127="","",'Portail 4 LLCER-LEA'!AD127)</f>
        <v/>
      </c>
      <c r="AE52" s="191" t="str">
        <f>IF('Portail 4 LLCER-LEA'!AE127="","",'Portail 4 LLCER-LEA'!AE127)</f>
        <v/>
      </c>
      <c r="AF52" s="191" t="str">
        <f>IF('Portail 4 LLCER-LEA'!AF127="","",'Portail 4 LLCER-LEA'!AF127)</f>
        <v/>
      </c>
      <c r="AG52" s="191" t="str">
        <f>IF('Portail 4 LLCER-LEA'!AG127="","",'Portail 4 LLCER-LEA'!AG127)</f>
        <v/>
      </c>
      <c r="AH52" s="192" t="str">
        <f>IF('Portail 4 LLCER-LEA'!AH127="","",'Portail 4 LLCER-LEA'!AH127)</f>
        <v/>
      </c>
      <c r="AI52" s="191" t="str">
        <f>IF('Portail 4 LLCER-LEA'!AI127="","",'Portail 4 LLCER-LEA'!AI127)</f>
        <v/>
      </c>
      <c r="AJ52" s="191" t="str">
        <f>IF('Portail 4 LLCER-LEA'!AJ127="","",'Portail 4 LLCER-LEA'!AJ127)</f>
        <v/>
      </c>
      <c r="AK52" s="191" t="str">
        <f>IF('Portail 4 LLCER-LEA'!AK127="","",'Portail 4 LLCER-LEA'!AK127)</f>
        <v/>
      </c>
      <c r="AL52" s="92" t="str">
        <f>IF('Portail 4 LLCER-LEA'!AL127="","",'Portail 4 LLCER-LEA'!AL127)</f>
        <v/>
      </c>
    </row>
    <row r="53" spans="1:38" ht="44.25" customHeight="1">
      <c r="A53" s="20" t="str">
        <f>IF('Portail 4 LLCER-LEA'!A128="","",'Portail 4 LLCER-LEA'!A128)</f>
        <v/>
      </c>
      <c r="B53" s="20" t="str">
        <f>IF('Portail 4 LLCER-LEA'!B128="","",'Portail 4 LLCER-LEA'!B128)</f>
        <v>LLA2J1A</v>
      </c>
      <c r="C53" s="95" t="str">
        <f>IF('Portail 4 LLCER-LEA'!C128="","",'Portail 4 LLCER-LEA'!C128)</f>
        <v>Grammaire et expression écrite Anglais S2 LEA</v>
      </c>
      <c r="D53" s="24" t="str">
        <f>IF('Portail 4 LLCER-LEA'!D128="","",'Portail 4 LLCER-LEA'!D128)</f>
        <v>LOL2J1C</v>
      </c>
      <c r="E53" s="24" t="str">
        <f>IF('Portail 4 LLCER-LEA'!E128="","",'Portail 4 LLCER-LEA'!E128)</f>
        <v>TRONC COMMUN</v>
      </c>
      <c r="F53" s="25" t="str">
        <f>IF('Portail 4 LLCER-LEA'!F128="","",'Portail 4 LLCER-LEA'!F128)</f>
        <v>Portails 2 (SDL-LEA) et 4 (LANGUES)</v>
      </c>
      <c r="G53" s="63" t="str">
        <f>IF('Portail 4 LLCER-LEA'!G128="","",'Portail 4 LLCER-LEA'!G128)</f>
        <v>LEA</v>
      </c>
      <c r="H53" s="26"/>
      <c r="I53" s="28">
        <v>2</v>
      </c>
      <c r="J53" s="28">
        <v>2</v>
      </c>
      <c r="K53" s="28" t="str">
        <f>IF('Portail 4 LLCER-LEA'!K128="","",'Portail 4 LLCER-LEA'!K128)</f>
        <v>SOTTEAU Emilie</v>
      </c>
      <c r="L53" s="28">
        <f>IF('Portail 4 LLCER-LEA'!L128="","",'Portail 4 LLCER-LEA'!L128)</f>
        <v>11</v>
      </c>
      <c r="M53" s="28" t="str">
        <f>IF('Portail 4 LLCER-LEA'!M128="","",'Portail 4 LLCER-LEA'!M128)</f>
        <v/>
      </c>
      <c r="N53" s="28" t="str">
        <f>IF('Portail 4 LLCER-LEA'!N128="","",'Portail 4 LLCER-LEA'!N128)</f>
        <v/>
      </c>
      <c r="O53" s="30">
        <f>IF('Portail 4 LLCER-LEA'!O128="","",'Portail 4 LLCER-LEA'!O128)</f>
        <v>18</v>
      </c>
      <c r="P53" s="31" t="str">
        <f>IF('Portail 4 LLCER-LEA'!P128="","",'Portail 4 LLCER-LEA'!P128)</f>
        <v/>
      </c>
      <c r="Q53" s="453" t="str">
        <f>IF('Portail 4 LLCER-LEA'!Q128="","",'Portail 4 LLCER-LEA'!Q128)</f>
        <v>PAS DE CHANGEMENT</v>
      </c>
      <c r="R53" s="430" t="str">
        <f>IF('Portail 4 LLCER-LEA'!R128="","",'Portail 4 LLCER-LEA'!R128)</f>
        <v>100 % CT devoir maison</v>
      </c>
      <c r="S53" s="149">
        <f>IF('Portail 4 LLCER-LEA'!S128="","",'Portail 4 LLCER-LEA'!S128)</f>
        <v>1</v>
      </c>
      <c r="T53" s="33" t="str">
        <f>IF('Portail 4 LLCER-LEA'!T128="","",'Portail 4 LLCER-LEA'!T128)</f>
        <v>CC</v>
      </c>
      <c r="U53" s="33" t="str">
        <f>IF('Portail 4 LLCER-LEA'!U128="","",'Portail 4 LLCER-LEA'!U128)</f>
        <v>écrit</v>
      </c>
      <c r="V53" s="33" t="str">
        <f>IF('Portail 4 LLCER-LEA'!V128="","",'Portail 4 LLCER-LEA'!V128)</f>
        <v>1h30</v>
      </c>
      <c r="W53" s="34">
        <f>IF('Portail 4 LLCER-LEA'!W128="","",'Portail 4 LLCER-LEA'!W128)</f>
        <v>1</v>
      </c>
      <c r="X53" s="35" t="str">
        <f>IF('Portail 4 LLCER-LEA'!X128="","",'Portail 4 LLCER-LEA'!X128)</f>
        <v>CT</v>
      </c>
      <c r="Y53" s="35" t="str">
        <f>IF('Portail 4 LLCER-LEA'!Y128="","",'Portail 4 LLCER-LEA'!Y128)</f>
        <v>écrit</v>
      </c>
      <c r="Z53" s="35" t="str">
        <f>IF('Portail 4 LLCER-LEA'!Z128="","",'Portail 4 LLCER-LEA'!Z128)</f>
        <v>1h30</v>
      </c>
      <c r="AA53" s="702" t="str">
        <f>IF('Portail 4 LLCER-LEA'!AA128="","",'Portail 4 LLCER-LEA'!AA128)</f>
        <v>vendredi 26 juin, DM (E. Sotteau) déposé sur CELENE et à rendre pour le 03/07 par mail</v>
      </c>
      <c r="AB53" s="702" t="str">
        <f>IF('Portail 4 LLCER-LEA'!AB128="","",'Portail 4 LLCER-LEA'!AB128)</f>
        <v>vendredi 26 juin, DM (E. Sotteau) déposé sur CELENE et à rendre pour le 03/07 par mail</v>
      </c>
      <c r="AC53" s="666" t="str">
        <f>IF('Portail 4 LLCER-LEA'!AC128="","",'Portail 4 LLCER-LEA'!AC128)</f>
        <v/>
      </c>
      <c r="AD53" s="36">
        <f>IF('Portail 4 LLCER-LEA'!AD128="","",'Portail 4 LLCER-LEA'!AD128)</f>
        <v>1</v>
      </c>
      <c r="AE53" s="33" t="str">
        <f>IF('Portail 4 LLCER-LEA'!AE128="","",'Portail 4 LLCER-LEA'!AE128)</f>
        <v>CT</v>
      </c>
      <c r="AF53" s="33" t="str">
        <f>IF('Portail 4 LLCER-LEA'!AF128="","",'Portail 4 LLCER-LEA'!AF128)</f>
        <v>écrit</v>
      </c>
      <c r="AG53" s="33" t="str">
        <f>IF('Portail 4 LLCER-LEA'!AG128="","",'Portail 4 LLCER-LEA'!AG128)</f>
        <v>1h30</v>
      </c>
      <c r="AH53" s="37">
        <f>IF('Portail 4 LLCER-LEA'!AH128="","",'Portail 4 LLCER-LEA'!AH128)</f>
        <v>1</v>
      </c>
      <c r="AI53" s="97" t="str">
        <f>IF('Portail 4 LLCER-LEA'!AI128="","",'Portail 4 LLCER-LEA'!AI128)</f>
        <v>CT</v>
      </c>
      <c r="AJ53" s="97" t="str">
        <f>IF('Portail 4 LLCER-LEA'!AJ128="","",'Portail 4 LLCER-LEA'!AJ128)</f>
        <v>écrit</v>
      </c>
      <c r="AK53" s="97" t="str">
        <f>IF('Portail 4 LLCER-LEA'!AK128="","",'Portail 4 LLCER-LEA'!AK128)</f>
        <v>1h30</v>
      </c>
      <c r="AL53" s="28" t="str">
        <f>IF('Portail 4 LLCER-LEA'!AL128="","",'Portail 4 LLCER-LEA'!AL128)</f>
        <v/>
      </c>
    </row>
    <row r="54" spans="1:38" ht="44.25" customHeight="1">
      <c r="A54" s="20" t="str">
        <f>IF('Portail 4 LLCER-LEA'!A129="","",'Portail 4 LLCER-LEA'!A129)</f>
        <v/>
      </c>
      <c r="B54" s="20" t="str">
        <f>IF('Portail 4 LLCER-LEA'!B129="","",'Portail 4 LLCER-LEA'!B129)</f>
        <v>LLA2J1B</v>
      </c>
      <c r="C54" s="95" t="str">
        <f>IF('Portail 4 LLCER-LEA'!C129="","",'Portail 4 LLCER-LEA'!C129)</f>
        <v>Traduction Anglais S2 LEA</v>
      </c>
      <c r="D54" s="24" t="str">
        <f>IF('Portail 4 LLCER-LEA'!D129="","",'Portail 4 LLCER-LEA'!D129)</f>
        <v>LOL2J1D</v>
      </c>
      <c r="E54" s="24" t="str">
        <f>IF('Portail 4 LLCER-LEA'!E129="","",'Portail 4 LLCER-LEA'!E129)</f>
        <v>TRONC COMMUN</v>
      </c>
      <c r="F54" s="25" t="str">
        <f>IF('Portail 4 LLCER-LEA'!F129="","",'Portail 4 LLCER-LEA'!F129)</f>
        <v>Portails 2 (SDL-LEA) et 4 (LANGUES)</v>
      </c>
      <c r="G54" s="63" t="str">
        <f>IF('Portail 4 LLCER-LEA'!G129="","",'Portail 4 LLCER-LEA'!G129)</f>
        <v>LEA</v>
      </c>
      <c r="H54" s="26"/>
      <c r="I54" s="28">
        <v>2</v>
      </c>
      <c r="J54" s="28">
        <v>2</v>
      </c>
      <c r="K54" s="28" t="str">
        <f>IF('Portail 4 LLCER-LEA'!K129="","",'Portail 4 LLCER-LEA'!K129)</f>
        <v>SOTTEAU Emilie</v>
      </c>
      <c r="L54" s="28">
        <f>IF('Portail 4 LLCER-LEA'!L129="","",'Portail 4 LLCER-LEA'!L129)</f>
        <v>11</v>
      </c>
      <c r="M54" s="28" t="str">
        <f>IF('Portail 4 LLCER-LEA'!M129="","",'Portail 4 LLCER-LEA'!M129)</f>
        <v/>
      </c>
      <c r="N54" s="28" t="str">
        <f>IF('Portail 4 LLCER-LEA'!N129="","",'Portail 4 LLCER-LEA'!N129)</f>
        <v/>
      </c>
      <c r="O54" s="30">
        <f>IF('Portail 4 LLCER-LEA'!O129="","",'Portail 4 LLCER-LEA'!O129)</f>
        <v>18</v>
      </c>
      <c r="P54" s="31" t="str">
        <f>IF('Portail 4 LLCER-LEA'!P129="","",'Portail 4 LLCER-LEA'!P129)</f>
        <v/>
      </c>
      <c r="Q54" s="453" t="str">
        <f>IF('Portail 4 LLCER-LEA'!Q129="","",'Portail 4 LLCER-LEA'!Q129)</f>
        <v>PAS DE CHANGEMENT</v>
      </c>
      <c r="R54" s="430" t="str">
        <f>IF('Portail 4 LLCER-LEA'!R129="","",'Portail 4 LLCER-LEA'!R129)</f>
        <v>100 % CT devoir maison</v>
      </c>
      <c r="S54" s="149">
        <f>IF('Portail 4 LLCER-LEA'!S129="","",'Portail 4 LLCER-LEA'!S129)</f>
        <v>1</v>
      </c>
      <c r="T54" s="33" t="str">
        <f>IF('Portail 4 LLCER-LEA'!T129="","",'Portail 4 LLCER-LEA'!T129)</f>
        <v>CC</v>
      </c>
      <c r="U54" s="33" t="str">
        <f>IF('Portail 4 LLCER-LEA'!U129="","",'Portail 4 LLCER-LEA'!U129)</f>
        <v>écrit</v>
      </c>
      <c r="V54" s="33" t="str">
        <f>IF('Portail 4 LLCER-LEA'!V129="","",'Portail 4 LLCER-LEA'!V129)</f>
        <v>1h30</v>
      </c>
      <c r="W54" s="34">
        <f>IF('Portail 4 LLCER-LEA'!W129="","",'Portail 4 LLCER-LEA'!W129)</f>
        <v>1</v>
      </c>
      <c r="X54" s="35" t="str">
        <f>IF('Portail 4 LLCER-LEA'!X129="","",'Portail 4 LLCER-LEA'!X129)</f>
        <v>CT</v>
      </c>
      <c r="Y54" s="35" t="str">
        <f>IF('Portail 4 LLCER-LEA'!Y129="","",'Portail 4 LLCER-LEA'!Y129)</f>
        <v>écrit</v>
      </c>
      <c r="Z54" s="35" t="str">
        <f>IF('Portail 4 LLCER-LEA'!Z129="","",'Portail 4 LLCER-LEA'!Z129)</f>
        <v>1h30</v>
      </c>
      <c r="AA54" s="702" t="str">
        <f>IF('Portail 4 LLCER-LEA'!AA129="","",'Portail 4 LLCER-LEA'!AA129)</f>
        <v>vendredi 26 juin,  (E. Sotteau) déposé sur CELENE et à rendre pour le 03/07 par mail</v>
      </c>
      <c r="AB54" s="702" t="str">
        <f>IF('Portail 4 LLCER-LEA'!AB129="","",'Portail 4 LLCER-LEA'!AB129)</f>
        <v>vendredi 26 juin,  (E. Sotteau) déposé sur CELENE et à rendre pour le 03/07 par mail</v>
      </c>
      <c r="AC54" s="666" t="str">
        <f>IF('Portail 4 LLCER-LEA'!AC129="","",'Portail 4 LLCER-LEA'!AC129)</f>
        <v/>
      </c>
      <c r="AD54" s="36">
        <f>IF('Portail 4 LLCER-LEA'!AD129="","",'Portail 4 LLCER-LEA'!AD129)</f>
        <v>1</v>
      </c>
      <c r="AE54" s="33" t="str">
        <f>IF('Portail 4 LLCER-LEA'!AE129="","",'Portail 4 LLCER-LEA'!AE129)</f>
        <v>CT</v>
      </c>
      <c r="AF54" s="33" t="str">
        <f>IF('Portail 4 LLCER-LEA'!AF129="","",'Portail 4 LLCER-LEA'!AF129)</f>
        <v>écrit</v>
      </c>
      <c r="AG54" s="33" t="str">
        <f>IF('Portail 4 LLCER-LEA'!AG129="","",'Portail 4 LLCER-LEA'!AG129)</f>
        <v>1h30</v>
      </c>
      <c r="AH54" s="37">
        <f>IF('Portail 4 LLCER-LEA'!AH129="","",'Portail 4 LLCER-LEA'!AH129)</f>
        <v>1</v>
      </c>
      <c r="AI54" s="97" t="str">
        <f>IF('Portail 4 LLCER-LEA'!AI129="","",'Portail 4 LLCER-LEA'!AI129)</f>
        <v>CT</v>
      </c>
      <c r="AJ54" s="97" t="str">
        <f>IF('Portail 4 LLCER-LEA'!AJ129="","",'Portail 4 LLCER-LEA'!AJ129)</f>
        <v>écrit</v>
      </c>
      <c r="AK54" s="97" t="str">
        <f>IF('Portail 4 LLCER-LEA'!AK129="","",'Portail 4 LLCER-LEA'!AK129)</f>
        <v>1h30</v>
      </c>
      <c r="AL54" s="28" t="str">
        <f>IF('Portail 4 LLCER-LEA'!AL129="","",'Portail 4 LLCER-LEA'!AL129)</f>
        <v/>
      </c>
    </row>
    <row r="55" spans="1:38">
      <c r="A55" s="61"/>
      <c r="B55" s="61"/>
      <c r="C55" s="61"/>
      <c r="D55" s="61"/>
      <c r="E55" s="200"/>
      <c r="F55" s="61"/>
      <c r="G55" s="61"/>
      <c r="H55" s="66"/>
      <c r="I55" s="67"/>
      <c r="J55" s="67"/>
      <c r="K55" s="61"/>
      <c r="L55" s="61"/>
      <c r="M55" s="61"/>
      <c r="N55" s="61"/>
      <c r="O55" s="61"/>
      <c r="P55" s="61"/>
      <c r="Q55" s="482"/>
      <c r="R55" s="483"/>
      <c r="S55" s="405"/>
      <c r="T55" s="61"/>
      <c r="U55" s="61"/>
      <c r="V55" s="61"/>
      <c r="W55" s="61"/>
      <c r="X55" s="61"/>
      <c r="Y55" s="61"/>
      <c r="Z55" s="61"/>
      <c r="AA55" s="61"/>
      <c r="AB55" s="61"/>
      <c r="AC55" s="61"/>
      <c r="AD55" s="61"/>
      <c r="AE55" s="61"/>
      <c r="AF55" s="61"/>
      <c r="AG55" s="61"/>
      <c r="AH55" s="61"/>
      <c r="AI55" s="61"/>
      <c r="AJ55" s="61"/>
      <c r="AK55" s="61"/>
      <c r="AL55" s="61"/>
    </row>
    <row r="56" spans="1:38" ht="52.5" customHeight="1">
      <c r="A56" s="20" t="str">
        <f>IF('Portail 4 LLCER-LEA'!A92="","",'Portail 4 LLCER-LEA'!A92)</f>
        <v/>
      </c>
      <c r="B56" s="94" t="str">
        <f>IF('Portail 4 LLCER-LEA'!B92="","",'Portail 4 LLCER-LEA'!B92)</f>
        <v>LLA2B3A</v>
      </c>
      <c r="C56" s="95" t="str">
        <f>IF('Portail 4 LLCER-LEA'!C92="","",'Portail 4 LLCER-LEA'!C92)</f>
        <v>Les grandes étapes du monde contemporain Anglais S2</v>
      </c>
      <c r="D56" s="24" t="str">
        <f>IF('Portail 4 LLCER-LEA'!D92="","",'Portail 4 LLCER-LEA'!D92)</f>
        <v>LOL2J5A</v>
      </c>
      <c r="E56" s="24" t="str">
        <f>IF('Portail 4 LLCER-LEA'!E92="","",'Portail 4 LLCER-LEA'!E92)</f>
        <v>TRONC COMMUN</v>
      </c>
      <c r="F56" s="25" t="str">
        <f>IF('Portail 4 LLCER-LEA'!F92="","",'Portail 4 LLCER-LEA'!F92)</f>
        <v>Portails 1 (SDL-LLCER), 2 (SDL-LEA), 4 (LANGUES) et 5 (LETTRES-LLCER)</v>
      </c>
      <c r="G56" s="63" t="str">
        <f>IF('Portail 4 LLCER-LEA'!G92="","",'Portail 4 LLCER-LEA'!G92)</f>
        <v>LLCER</v>
      </c>
      <c r="H56" s="26"/>
      <c r="I56" s="28">
        <v>3</v>
      </c>
      <c r="J56" s="28">
        <v>3</v>
      </c>
      <c r="K56" s="28" t="str">
        <f>IF('Portail 4 LLCER-LEA'!K92="","",'Portail 4 LLCER-LEA'!K92)</f>
        <v>LAINE Ariane</v>
      </c>
      <c r="L56" s="28">
        <f>IF('Portail 4 LLCER-LEA'!L92="","",'Portail 4 LLCER-LEA'!L92)</f>
        <v>11</v>
      </c>
      <c r="M56" s="28" t="str">
        <f>IF('Portail 4 LLCER-LEA'!M92="","",'Portail 4 LLCER-LEA'!M92)</f>
        <v/>
      </c>
      <c r="N56" s="27">
        <f>IF('Portail 4 LLCER-LEA'!N92="","",'Portail 4 LLCER-LEA'!N92)</f>
        <v>0</v>
      </c>
      <c r="O56" s="27">
        <f>IF('Portail 4 LLCER-LEA'!O92="","",'Portail 4 LLCER-LEA'!O92)</f>
        <v>18</v>
      </c>
      <c r="P56" s="31" t="str">
        <f>IF('Portail 4 LLCER-LEA'!P92="","",'Portail 4 LLCER-LEA'!P92)</f>
        <v/>
      </c>
      <c r="Q56" s="453" t="str">
        <f>IF('Portail 4 LLCER-LEA'!Q92="","",'Portail 4 LLCER-LEA'!Q92)</f>
        <v>PAS DE CHANGEMENT</v>
      </c>
      <c r="R56" s="430" t="str">
        <f>IF('Portail 4 LLCER-LEA'!R92="","",'Portail 4 LLCER-LEA'!R92)</f>
        <v>CT/écrit à distance/2h</v>
      </c>
      <c r="S56" s="400">
        <f>IF('Portail 4 LLCER-LEA'!S92="","",'Portail 4 LLCER-LEA'!S92)</f>
        <v>1</v>
      </c>
      <c r="T56" s="41" t="str">
        <f>IF('Portail 4 LLCER-LEA'!T92="","",'Portail 4 LLCER-LEA'!T92)</f>
        <v>CC</v>
      </c>
      <c r="U56" s="96" t="str">
        <f>IF('Portail 4 LLCER-LEA'!U92="","",'Portail 4 LLCER-LEA'!U92)</f>
        <v>écrit</v>
      </c>
      <c r="V56" s="41" t="str">
        <f>IF('Portail 4 LLCER-LEA'!V92="","",'Portail 4 LLCER-LEA'!V92)</f>
        <v>1h30</v>
      </c>
      <c r="W56" s="34">
        <f>IF('Portail 4 LLCER-LEA'!W92="","",'Portail 4 LLCER-LEA'!W92)</f>
        <v>1</v>
      </c>
      <c r="X56" s="35" t="str">
        <f>IF('Portail 4 LLCER-LEA'!X92="","",'Portail 4 LLCER-LEA'!X92)</f>
        <v>CT</v>
      </c>
      <c r="Y56" s="35" t="str">
        <f>IF('Portail 4 LLCER-LEA'!Y92="","",'Portail 4 LLCER-LEA'!Y92)</f>
        <v>écrit</v>
      </c>
      <c r="Z56" s="35" t="str">
        <f>IF('Portail 4 LLCER-LEA'!Z92="","",'Portail 4 LLCER-LEA'!Z92)</f>
        <v>1h30</v>
      </c>
      <c r="AA56" s="702" t="str">
        <f>IF('Portail 4 LLCER-LEA'!AA92="","",'Portail 4 LLCER-LEA'!AA92)</f>
        <v>DM temps limité 30/06 9h-12h; dépôt du sujet 9h et remise des DM/PDF 12h au plus tard</v>
      </c>
      <c r="AB56" s="702" t="str">
        <f>IF('Portail 4 LLCER-LEA'!AB92="","",'Portail 4 LLCER-LEA'!AB92)</f>
        <v>DM temps limité 30/06 9h-12h; dépôt du sujet 9h et remise des DM/PDF 12h au plus tard</v>
      </c>
      <c r="AC56" s="666" t="str">
        <f>IF('Portail 4 LLCER-LEA'!AC92="","",'Portail 4 LLCER-LEA'!AC92)</f>
        <v/>
      </c>
      <c r="AD56" s="36">
        <f>IF('Portail 4 LLCER-LEA'!AD92="","",'Portail 4 LLCER-LEA'!AD92)</f>
        <v>1</v>
      </c>
      <c r="AE56" s="33" t="str">
        <f>IF('Portail 4 LLCER-LEA'!AE92="","",'Portail 4 LLCER-LEA'!AE92)</f>
        <v>CT</v>
      </c>
      <c r="AF56" s="33" t="str">
        <f>IF('Portail 4 LLCER-LEA'!AF92="","",'Portail 4 LLCER-LEA'!AF92)</f>
        <v>écrit</v>
      </c>
      <c r="AG56" s="33" t="str">
        <f>IF('Portail 4 LLCER-LEA'!AG92="","",'Portail 4 LLCER-LEA'!AG92)</f>
        <v>1h30</v>
      </c>
      <c r="AH56" s="37">
        <f>IF('Portail 4 LLCER-LEA'!AH92="","",'Portail 4 LLCER-LEA'!AH92)</f>
        <v>1</v>
      </c>
      <c r="AI56" s="35" t="str">
        <f>IF('Portail 4 LLCER-LEA'!AI92="","",'Portail 4 LLCER-LEA'!AI92)</f>
        <v>CT</v>
      </c>
      <c r="AJ56" s="35" t="str">
        <f>IF('Portail 4 LLCER-LEA'!AJ92="","",'Portail 4 LLCER-LEA'!AJ92)</f>
        <v>écrit</v>
      </c>
      <c r="AK56" s="35" t="str">
        <f>IF('Portail 4 LLCER-LEA'!AK92="","",'Portail 4 LLCER-LEA'!AK92)</f>
        <v>1h30</v>
      </c>
      <c r="AL56" s="28" t="str">
        <f>IF('Portail 4 LLCER-LEA'!AL92="","",'Portail 4 LLCER-LEA'!AL92)</f>
        <v/>
      </c>
    </row>
    <row r="57" spans="1:38" s="93" customFormat="1" ht="19.5" customHeight="1">
      <c r="A57" s="83" t="str">
        <f>IF('Portail 4 LLCER-LEA'!A133="","",'Portail 4 LLCER-LEA'!A133)</f>
        <v>LOLA2L12</v>
      </c>
      <c r="B57" s="83" t="str">
        <f>IF('Portail 4 LLCER-LEA'!B133="","",'Portail 4 LLCER-LEA'!B133)</f>
        <v>LLA2J60</v>
      </c>
      <c r="C57" s="84" t="str">
        <f>IF('Portail 4 LLCER-LEA'!C133="","",'Portail 4 LLCER-LEA'!C133)</f>
        <v>Matières d'application S2</v>
      </c>
      <c r="D57" s="85" t="str">
        <f>IF('Portail 4 LLCER-LEA'!D133="","",'Portail 4 LLCER-LEA'!D133)</f>
        <v/>
      </c>
      <c r="E57" s="85" t="str">
        <f>IF('Portail 4 LLCER-LEA'!E133="","",'Portail 4 LLCER-LEA'!E133)</f>
        <v>BLOC/CHAPEAU</v>
      </c>
      <c r="F57" s="85" t="str">
        <f>IF('Portail 4 LLCER-LEA'!F133="","",'Portail 4 LLCER-LEA'!F133)</f>
        <v/>
      </c>
      <c r="G57" s="85" t="str">
        <f>IF('Portail 4 LLCER-LEA'!G133="","",'Portail 4 LLCER-LEA'!G133)</f>
        <v/>
      </c>
      <c r="H57" s="86"/>
      <c r="I57" s="87">
        <f>+I58+I59</f>
        <v>4</v>
      </c>
      <c r="J57" s="87">
        <f>+J58+J59</f>
        <v>4</v>
      </c>
      <c r="K57" s="87" t="str">
        <f>IF('Portail 4 LLCER-LEA'!K133="","",'Portail 4 LLCER-LEA'!K133)</f>
        <v/>
      </c>
      <c r="L57" s="86" t="str">
        <f>IF('Portail 4 LLCER-LEA'!L133="","",'Portail 4 LLCER-LEA'!L133)</f>
        <v/>
      </c>
      <c r="M57" s="87" t="str">
        <f>IF('Portail 4 LLCER-LEA'!M133="","",'Portail 4 LLCER-LEA'!M133)</f>
        <v/>
      </c>
      <c r="N57" s="86" t="str">
        <f>IF('Portail 4 LLCER-LEA'!N133="","",'Portail 4 LLCER-LEA'!N133)</f>
        <v/>
      </c>
      <c r="O57" s="88" t="str">
        <f>IF('Portail 4 LLCER-LEA'!O133="","",'Portail 4 LLCER-LEA'!O133)</f>
        <v/>
      </c>
      <c r="P57" s="373" t="str">
        <f>IF('Portail 4 LLCER-LEA'!P133="","",'Portail 4 LLCER-LEA'!P133)</f>
        <v/>
      </c>
      <c r="Q57" s="437"/>
      <c r="R57" s="438"/>
      <c r="S57" s="378" t="str">
        <f>IF('Portail 4 LLCER-LEA'!S133="","",'Portail 4 LLCER-LEA'!S133)</f>
        <v/>
      </c>
      <c r="T57" s="88" t="str">
        <f>IF('Portail 4 LLCER-LEA'!T133="","",'Portail 4 LLCER-LEA'!T133)</f>
        <v/>
      </c>
      <c r="U57" s="88" t="str">
        <f>IF('Portail 4 LLCER-LEA'!U133="","",'Portail 4 LLCER-LEA'!U133)</f>
        <v/>
      </c>
      <c r="V57" s="88" t="str">
        <f>IF('Portail 4 LLCER-LEA'!V133="","",'Portail 4 LLCER-LEA'!V133)</f>
        <v/>
      </c>
      <c r="W57" s="89" t="str">
        <f>IF('Portail 4 LLCER-LEA'!W133="","",'Portail 4 LLCER-LEA'!W133)</f>
        <v/>
      </c>
      <c r="X57" s="90" t="str">
        <f>IF('Portail 4 LLCER-LEA'!X133="","",'Portail 4 LLCER-LEA'!X133)</f>
        <v/>
      </c>
      <c r="Y57" s="90" t="str">
        <f>IF('Portail 4 LLCER-LEA'!Y133="","",'Portail 4 LLCER-LEA'!Y133)</f>
        <v/>
      </c>
      <c r="Z57" s="90" t="str">
        <f>IF('Portail 4 LLCER-LEA'!Z133="","",'Portail 4 LLCER-LEA'!Z133)</f>
        <v/>
      </c>
      <c r="AA57" s="91" t="str">
        <f>IF('Portail 4 LLCER-LEA'!AA133="","",'Portail 4 LLCER-LEA'!AA133)</f>
        <v/>
      </c>
      <c r="AB57" s="91" t="str">
        <f>IF('Portail 4 LLCER-LEA'!AB133="","",'Portail 4 LLCER-LEA'!AB133)</f>
        <v/>
      </c>
      <c r="AC57" s="91" t="str">
        <f>IF('Portail 4 LLCER-LEA'!AC133="","",'Portail 4 LLCER-LEA'!AC133)</f>
        <v/>
      </c>
      <c r="AD57" s="91" t="str">
        <f>IF('Portail 4 LLCER-LEA'!AD133="","",'Portail 4 LLCER-LEA'!AD133)</f>
        <v/>
      </c>
      <c r="AE57" s="90" t="str">
        <f>IF('Portail 4 LLCER-LEA'!AE133="","",'Portail 4 LLCER-LEA'!AE133)</f>
        <v/>
      </c>
      <c r="AF57" s="90" t="str">
        <f>IF('Portail 4 LLCER-LEA'!AF133="","",'Portail 4 LLCER-LEA'!AF133)</f>
        <v/>
      </c>
      <c r="AG57" s="90" t="str">
        <f>IF('Portail 4 LLCER-LEA'!AG133="","",'Portail 4 LLCER-LEA'!AG133)</f>
        <v/>
      </c>
      <c r="AH57" s="91" t="str">
        <f>IF('Portail 4 LLCER-LEA'!AH133="","",'Portail 4 LLCER-LEA'!AH133)</f>
        <v/>
      </c>
      <c r="AI57" s="90" t="str">
        <f>IF('Portail 4 LLCER-LEA'!AI133="","",'Portail 4 LLCER-LEA'!AI133)</f>
        <v/>
      </c>
      <c r="AJ57" s="90" t="str">
        <f>IF('Portail 4 LLCER-LEA'!AJ133="","",'Portail 4 LLCER-LEA'!AJ133)</f>
        <v/>
      </c>
      <c r="AK57" s="90" t="str">
        <f>IF('Portail 4 LLCER-LEA'!AK133="","",'Portail 4 LLCER-LEA'!AK133)</f>
        <v/>
      </c>
      <c r="AL57" s="92" t="str">
        <f>IF('Portail 4 LLCER-LEA'!AL133="","",'Portail 4 LLCER-LEA'!AL133)</f>
        <v/>
      </c>
    </row>
    <row r="58" spans="1:38" ht="57.75" customHeight="1">
      <c r="A58" s="20" t="str">
        <f>IF('Portail 4 LLCER-LEA'!A134="","",'Portail 4 LLCER-LEA'!A134)</f>
        <v/>
      </c>
      <c r="B58" s="20" t="str">
        <f>IF('Portail 4 LLCER-LEA'!B134="","",'Portail 4 LLCER-LEA'!B134)</f>
        <v>LLA2J6A</v>
      </c>
      <c r="C58" s="95" t="str">
        <f>IF('Portail 4 LLCER-LEA'!C134="","",'Portail 4 LLCER-LEA'!C134)</f>
        <v>Introduction au management</v>
      </c>
      <c r="D58" s="24" t="str">
        <f>IF('Portail 4 LLCER-LEA'!D134="","",'Portail 4 LLCER-LEA'!D134)</f>
        <v>LOL2BJ2
LOL2CJ2
LOL2JJ2
LOL2JAA3</v>
      </c>
      <c r="E58" s="24" t="str">
        <f>IF('Portail 4 LLCER-LEA'!E134="","",'Portail 4 LLCER-LEA'!E134)</f>
        <v>TRONC COMMUN</v>
      </c>
      <c r="F58" s="25" t="str">
        <f>IF('Portail 4 LLCER-LEA'!F134="","",'Portail 4 LLCER-LEA'!F134)</f>
        <v>Portails 2 (SDL-LEA) et 4 (LANGUES)</v>
      </c>
      <c r="G58" s="63" t="str">
        <f>IF('Portail 4 LLCER-LEA'!G134="","",'Portail 4 LLCER-LEA'!G134)</f>
        <v>LEA</v>
      </c>
      <c r="H58" s="26"/>
      <c r="I58" s="28">
        <v>2</v>
      </c>
      <c r="J58" s="28">
        <v>2</v>
      </c>
      <c r="K58" s="63" t="str">
        <f>IF('Portail 4 LLCER-LEA'!K134="","",'Portail 4 LLCER-LEA'!K134)</f>
        <v>LEFEVRES Laurence</v>
      </c>
      <c r="L58" s="29" t="str">
        <f>IF('Portail 4 LLCER-LEA'!L134="","",'Portail 4 LLCER-LEA'!L134)</f>
        <v>06</v>
      </c>
      <c r="M58" s="28" t="str">
        <f>IF('Portail 4 LLCER-LEA'!M134="","",'Portail 4 LLCER-LEA'!M134)</f>
        <v/>
      </c>
      <c r="N58" s="28">
        <f>IF('Portail 4 LLCER-LEA'!N134="","",'Portail 4 LLCER-LEA'!N134)</f>
        <v>18</v>
      </c>
      <c r="O58" s="30">
        <f>IF('Portail 4 LLCER-LEA'!O134="","",'Portail 4 LLCER-LEA'!O134)</f>
        <v>12</v>
      </c>
      <c r="P58" s="31" t="str">
        <f>IF('Portail 4 LLCER-LEA'!P134="","",'Portail 4 LLCER-LEA'!P134)</f>
        <v/>
      </c>
      <c r="Q58" s="453" t="str">
        <f>IF('Portail 4 LLCER-LEA'!Q134="","",'Portail 4 LLCER-LEA'!Q134)</f>
        <v>CT/écrit à distance en temps limité</v>
      </c>
      <c r="R58" s="430" t="str">
        <f>IF('Portail 4 LLCER-LEA'!R134="","",'Portail 4 LLCER-LEA'!R134)</f>
        <v>CT/écrit à distance en temps limité</v>
      </c>
      <c r="S58" s="149">
        <f>IF('Portail 4 LLCER-LEA'!S134="","",'Portail 4 LLCER-LEA'!S134)</f>
        <v>1</v>
      </c>
      <c r="T58" s="41" t="str">
        <f>IF('Portail 4 LLCER-LEA'!T134="","",'Portail 4 LLCER-LEA'!T134)</f>
        <v>CT</v>
      </c>
      <c r="U58" s="96" t="str">
        <f>IF('Portail 4 LLCER-LEA'!U134="","",'Portail 4 LLCER-LEA'!U134)</f>
        <v>écrit</v>
      </c>
      <c r="V58" s="96" t="str">
        <f>IF('Portail 4 LLCER-LEA'!V134="","",'Portail 4 LLCER-LEA'!V134)</f>
        <v>1h00</v>
      </c>
      <c r="W58" s="169">
        <f>IF('Portail 4 LLCER-LEA'!W134="","",'Portail 4 LLCER-LEA'!W134)</f>
        <v>1</v>
      </c>
      <c r="X58" s="97" t="str">
        <f>IF('Portail 4 LLCER-LEA'!X134="","",'Portail 4 LLCER-LEA'!X134)</f>
        <v>CT</v>
      </c>
      <c r="Y58" s="97" t="str">
        <f>IF('Portail 4 LLCER-LEA'!Y134="","",'Portail 4 LLCER-LEA'!Y134)</f>
        <v>écrit</v>
      </c>
      <c r="Z58" s="41" t="str">
        <f>IF('Portail 4 LLCER-LEA'!Z134="","",'Portail 4 LLCER-LEA'!Z134)</f>
        <v>1h00</v>
      </c>
      <c r="AA58" s="700" t="str">
        <f>IF('Portail 4 LLCER-LEA'!AA134="","",'Portail 4 LLCER-LEA'!AA134)</f>
        <v>Vendredi 26 juin , QCM, 9h-10 h sur la plateforme evalbox, (Laurence Lefevres)</v>
      </c>
      <c r="AB58" s="700" t="str">
        <f>IF('Portail 4 LLCER-LEA'!AB134="","",'Portail 4 LLCER-LEA'!AB134)</f>
        <v>Vendredi 26 juin , QCM, 9h-10 h sur la plateforme evalbox, (Laurence Lefevres)</v>
      </c>
      <c r="AC58" s="666" t="str">
        <f>IF('Portail 4 LLCER-LEA'!AC134="","",'Portail 4 LLCER-LEA'!AC134)</f>
        <v/>
      </c>
      <c r="AD58" s="98">
        <f>IF('Portail 4 LLCER-LEA'!AD134="","",'Portail 4 LLCER-LEA'!AD134)</f>
        <v>1</v>
      </c>
      <c r="AE58" s="96" t="str">
        <f>IF('Portail 4 LLCER-LEA'!AE134="","",'Portail 4 LLCER-LEA'!AE134)</f>
        <v>CT</v>
      </c>
      <c r="AF58" s="96" t="str">
        <f>IF('Portail 4 LLCER-LEA'!AF134="","",'Portail 4 LLCER-LEA'!AF134)</f>
        <v>écrit</v>
      </c>
      <c r="AG58" s="41" t="str">
        <f>IF('Portail 4 LLCER-LEA'!AG134="","",'Portail 4 LLCER-LEA'!AG134)</f>
        <v>1h00</v>
      </c>
      <c r="AH58" s="99">
        <f>IF('Portail 4 LLCER-LEA'!AH134="","",'Portail 4 LLCER-LEA'!AH134)</f>
        <v>1</v>
      </c>
      <c r="AI58" s="97" t="str">
        <f>IF('Portail 4 LLCER-LEA'!AI134="","",'Portail 4 LLCER-LEA'!AI134)</f>
        <v>CT</v>
      </c>
      <c r="AJ58" s="97" t="str">
        <f>IF('Portail 4 LLCER-LEA'!AJ134="","",'Portail 4 LLCER-LEA'!AJ134)</f>
        <v>écrit</v>
      </c>
      <c r="AK58" s="41" t="str">
        <f>IF('Portail 4 LLCER-LEA'!AK134="","",'Portail 4 LLCER-LEA'!AK134)</f>
        <v>1h00</v>
      </c>
      <c r="AL58" s="28" t="str">
        <f>IF('Portail 4 LLCER-LEA'!AL134="","",'Portail 4 LLCER-LEA'!AL134)</f>
        <v/>
      </c>
    </row>
    <row r="59" spans="1:38" ht="42.75" customHeight="1">
      <c r="A59" s="20" t="str">
        <f>IF('Portail 4 LLCER-LEA'!A135="","",'Portail 4 LLCER-LEA'!A135)</f>
        <v/>
      </c>
      <c r="B59" s="20" t="str">
        <f>IF('Portail 4 LLCER-LEA'!B135="","",'Portail 4 LLCER-LEA'!B135)</f>
        <v>LLA2J6B</v>
      </c>
      <c r="C59" s="95" t="str">
        <f>IF('Portail 4 LLCER-LEA'!C135="","",'Portail 4 LLCER-LEA'!C135)</f>
        <v>Introduction à l'économie générale</v>
      </c>
      <c r="D59" s="24" t="str">
        <f>IF('Portail 4 LLCER-LEA'!D135="","",'Portail 4 LLCER-LEA'!D135)</f>
        <v/>
      </c>
      <c r="E59" s="24" t="str">
        <f>IF('Portail 4 LLCER-LEA'!E135="","",'Portail 4 LLCER-LEA'!E135)</f>
        <v>TRONC COMMUN</v>
      </c>
      <c r="F59" s="25" t="str">
        <f>IF('Portail 4 LLCER-LEA'!F135="","",'Portail 4 LLCER-LEA'!F135)</f>
        <v>Portails 2 (SDL-LEA) et 4 (LANGUES)</v>
      </c>
      <c r="G59" s="63" t="str">
        <f>IF('Portail 4 LLCER-LEA'!G135="","",'Portail 4 LLCER-LEA'!G135)</f>
        <v>LEA</v>
      </c>
      <c r="H59" s="26"/>
      <c r="I59" s="28">
        <v>2</v>
      </c>
      <c r="J59" s="28">
        <v>2</v>
      </c>
      <c r="K59" s="63" t="str">
        <f>IF('Portail 4 LLCER-LEA'!K135="","",'Portail 4 LLCER-LEA'!K135)</f>
        <v>ROBERT Christine</v>
      </c>
      <c r="L59" s="29" t="str">
        <f>IF('Portail 4 LLCER-LEA'!L135="","",'Portail 4 LLCER-LEA'!L135)</f>
        <v>05</v>
      </c>
      <c r="M59" s="28" t="str">
        <f>IF('Portail 4 LLCER-LEA'!M135="","",'Portail 4 LLCER-LEA'!M135)</f>
        <v/>
      </c>
      <c r="N59" s="28">
        <f>IF('Portail 4 LLCER-LEA'!N135="","",'Portail 4 LLCER-LEA'!N135)</f>
        <v>12</v>
      </c>
      <c r="O59" s="30">
        <f>IF('Portail 4 LLCER-LEA'!O135="","",'Portail 4 LLCER-LEA'!O135)</f>
        <v>12</v>
      </c>
      <c r="P59" s="31" t="str">
        <f>IF('Portail 4 LLCER-LEA'!P135="","",'Portail 4 LLCER-LEA'!P135)</f>
        <v/>
      </c>
      <c r="Q59" s="453" t="str">
        <f>IF('Portail 4 LLCER-LEA'!Q135="","",'Portail 4 LLCER-LEA'!Q135)</f>
        <v>CT/écrit à distance en temps limité</v>
      </c>
      <c r="R59" s="430" t="str">
        <f>IF('Portail 4 LLCER-LEA'!R135="","",'Portail 4 LLCER-LEA'!R135)</f>
        <v>CT/écrit à distance en temps limité</v>
      </c>
      <c r="S59" s="149">
        <f>IF('Portail 4 LLCER-LEA'!S135="","",'Portail 4 LLCER-LEA'!S135)</f>
        <v>1</v>
      </c>
      <c r="T59" s="41" t="str">
        <f>IF('Portail 4 LLCER-LEA'!T135="","",'Portail 4 LLCER-LEA'!T135)</f>
        <v>CT</v>
      </c>
      <c r="U59" s="96" t="str">
        <f>IF('Portail 4 LLCER-LEA'!U135="","",'Portail 4 LLCER-LEA'!U135)</f>
        <v>écrit</v>
      </c>
      <c r="V59" s="96" t="str">
        <f>IF('Portail 4 LLCER-LEA'!V135="","",'Portail 4 LLCER-LEA'!V135)</f>
        <v>1h00</v>
      </c>
      <c r="W59" s="169">
        <f>IF('Portail 4 LLCER-LEA'!W135="","",'Portail 4 LLCER-LEA'!W135)</f>
        <v>1</v>
      </c>
      <c r="X59" s="97" t="str">
        <f>IF('Portail 4 LLCER-LEA'!X135="","",'Portail 4 LLCER-LEA'!X135)</f>
        <v>CT</v>
      </c>
      <c r="Y59" s="97" t="str">
        <f>IF('Portail 4 LLCER-LEA'!Y135="","",'Portail 4 LLCER-LEA'!Y135)</f>
        <v>écrit</v>
      </c>
      <c r="Z59" s="41" t="str">
        <f>IF('Portail 4 LLCER-LEA'!Z135="","",'Portail 4 LLCER-LEA'!Z135)</f>
        <v>1h00</v>
      </c>
      <c r="AA59" s="700" t="str">
        <f>IF('Portail 4 LLCER-LEA'!AA135="","",'Portail 4 LLCER-LEA'!AA135)</f>
        <v>26/06/20   - QCM en temps limité sur CELENE 10h30-11h45, I. NOËL</v>
      </c>
      <c r="AB59" s="700" t="str">
        <f>IF('Portail 4 LLCER-LEA'!AB135="","",'Portail 4 LLCER-LEA'!AB135)</f>
        <v>26/06/20   - QCM en temps limité sur CELENE 10h30-11h45, I. NOËL</v>
      </c>
      <c r="AC59" s="666" t="str">
        <f>IF('Portail 4 LLCER-LEA'!AC135="","",'Portail 4 LLCER-LEA'!AC135)</f>
        <v/>
      </c>
      <c r="AD59" s="98">
        <f>IF('Portail 4 LLCER-LEA'!AD135="","",'Portail 4 LLCER-LEA'!AD135)</f>
        <v>1</v>
      </c>
      <c r="AE59" s="96" t="str">
        <f>IF('Portail 4 LLCER-LEA'!AE135="","",'Portail 4 LLCER-LEA'!AE135)</f>
        <v>CT</v>
      </c>
      <c r="AF59" s="96" t="str">
        <f>IF('Portail 4 LLCER-LEA'!AF135="","",'Portail 4 LLCER-LEA'!AF135)</f>
        <v>écrit</v>
      </c>
      <c r="AG59" s="41" t="str">
        <f>IF('Portail 4 LLCER-LEA'!AG135="","",'Portail 4 LLCER-LEA'!AG135)</f>
        <v>1h00</v>
      </c>
      <c r="AH59" s="99">
        <f>IF('Portail 4 LLCER-LEA'!AH135="","",'Portail 4 LLCER-LEA'!AH135)</f>
        <v>1</v>
      </c>
      <c r="AI59" s="97" t="str">
        <f>IF('Portail 4 LLCER-LEA'!AI135="","",'Portail 4 LLCER-LEA'!AI135)</f>
        <v>CT</v>
      </c>
      <c r="AJ59" s="97" t="str">
        <f>IF('Portail 4 LLCER-LEA'!AJ135="","",'Portail 4 LLCER-LEA'!AJ135)</f>
        <v>écrit</v>
      </c>
      <c r="AK59" s="41" t="str">
        <f>IF('Portail 4 LLCER-LEA'!AK135="","",'Portail 4 LLCER-LEA'!AK135)</f>
        <v>1h00</v>
      </c>
      <c r="AL59" s="28" t="str">
        <f>IF('Portail 4 LLCER-LEA'!AL135="","",'Portail 4 LLCER-LEA'!AL135)</f>
        <v/>
      </c>
    </row>
    <row r="60" spans="1:38">
      <c r="A60" s="64"/>
      <c r="B60" s="64"/>
      <c r="C60" s="201"/>
      <c r="D60" s="63"/>
      <c r="E60" s="64"/>
      <c r="F60" s="202"/>
      <c r="G60" s="64"/>
      <c r="H60" s="203"/>
      <c r="I60" s="204"/>
      <c r="J60" s="204"/>
      <c r="K60" s="204"/>
      <c r="L60" s="204"/>
      <c r="M60" s="204"/>
      <c r="N60" s="204"/>
      <c r="O60" s="204"/>
      <c r="P60" s="205"/>
      <c r="Q60" s="484"/>
      <c r="R60" s="485"/>
      <c r="S60" s="406"/>
      <c r="T60" s="64"/>
      <c r="U60" s="64"/>
      <c r="V60" s="64"/>
      <c r="W60" s="64"/>
      <c r="X60" s="64"/>
      <c r="Y60" s="64"/>
      <c r="Z60" s="64"/>
      <c r="AA60" s="64"/>
      <c r="AB60" s="64"/>
      <c r="AC60" s="64"/>
      <c r="AD60" s="64"/>
      <c r="AE60" s="64"/>
      <c r="AF60" s="64"/>
      <c r="AG60" s="64"/>
      <c r="AH60" s="64"/>
      <c r="AI60" s="64"/>
      <c r="AJ60" s="64"/>
      <c r="AK60" s="64"/>
      <c r="AL60" s="204"/>
    </row>
    <row r="61" spans="1:38" ht="29.25" customHeight="1">
      <c r="A61" s="77" t="s">
        <v>229</v>
      </c>
      <c r="B61" s="77" t="s">
        <v>230</v>
      </c>
      <c r="C61" s="78" t="s">
        <v>231</v>
      </c>
      <c r="D61" s="79" t="s">
        <v>232</v>
      </c>
      <c r="E61" s="80" t="s">
        <v>42</v>
      </c>
      <c r="F61" s="79"/>
      <c r="G61" s="80"/>
      <c r="H61" s="80"/>
      <c r="I61" s="80">
        <f>+I$50+I62+I65+I69</f>
        <v>30</v>
      </c>
      <c r="J61" s="80">
        <f>+J$50+J62+J65+J69</f>
        <v>30</v>
      </c>
      <c r="K61" s="79"/>
      <c r="L61" s="79"/>
      <c r="M61" s="79"/>
      <c r="N61" s="79"/>
      <c r="O61" s="79"/>
      <c r="P61" s="81"/>
      <c r="Q61" s="435"/>
      <c r="R61" s="436"/>
      <c r="S61" s="284"/>
      <c r="T61" s="82"/>
      <c r="U61" s="82"/>
      <c r="V61" s="82"/>
      <c r="W61" s="82"/>
      <c r="X61" s="82"/>
      <c r="Y61" s="82"/>
      <c r="Z61" s="82"/>
      <c r="AA61" s="82"/>
      <c r="AB61" s="82"/>
      <c r="AC61" s="82"/>
      <c r="AD61" s="82"/>
      <c r="AE61" s="82"/>
      <c r="AF61" s="82"/>
      <c r="AG61" s="82"/>
      <c r="AH61" s="82"/>
      <c r="AI61" s="82"/>
      <c r="AJ61" s="82"/>
      <c r="AK61" s="79"/>
      <c r="AL61" s="79"/>
    </row>
    <row r="62" spans="1:38" s="93" customFormat="1" ht="29.25" customHeight="1">
      <c r="A62" s="83" t="s">
        <v>233</v>
      </c>
      <c r="B62" s="83" t="s">
        <v>234</v>
      </c>
      <c r="C62" s="84" t="s">
        <v>235</v>
      </c>
      <c r="D62" s="85" t="s">
        <v>236</v>
      </c>
      <c r="E62" s="85" t="s">
        <v>112</v>
      </c>
      <c r="F62" s="85" t="str">
        <f>IF('Portail 4 LLCER-LEA'!F137="","",'Portail 4 LLCER-LEA'!F137)</f>
        <v/>
      </c>
      <c r="G62" s="85" t="str">
        <f>IF('Portail 4 LLCER-LEA'!G137="","",'Portail 4 LLCER-LEA'!G137)</f>
        <v/>
      </c>
      <c r="H62" s="86"/>
      <c r="I62" s="87">
        <f>+I63+I64</f>
        <v>4</v>
      </c>
      <c r="J62" s="87">
        <f>+J63+J64</f>
        <v>4</v>
      </c>
      <c r="K62" s="87" t="str">
        <f>IF('Portail 4 LLCER-LEA'!K137="","",'Portail 4 LLCER-LEA'!K137)</f>
        <v/>
      </c>
      <c r="L62" s="86" t="str">
        <f>IF('Portail 4 LLCER-LEA'!L137="","",'Portail 4 LLCER-LEA'!L137)</f>
        <v/>
      </c>
      <c r="M62" s="87" t="str">
        <f>IF('Portail 4 LLCER-LEA'!M137="","",'Portail 4 LLCER-LEA'!M137)</f>
        <v/>
      </c>
      <c r="N62" s="86" t="str">
        <f>IF('Portail 4 LLCER-LEA'!N137="","",'Portail 4 LLCER-LEA'!N137)</f>
        <v/>
      </c>
      <c r="O62" s="88" t="str">
        <f>IF('Portail 4 LLCER-LEA'!O137="","",'Portail 4 LLCER-LEA'!O137)</f>
        <v/>
      </c>
      <c r="P62" s="373" t="str">
        <f>IF('Portail 4 LLCER-LEA'!P137="","",'Portail 4 LLCER-LEA'!P137)</f>
        <v/>
      </c>
      <c r="Q62" s="437"/>
      <c r="R62" s="438"/>
      <c r="S62" s="378" t="str">
        <f>IF('Portail 4 LLCER-LEA'!S137="","",'Portail 4 LLCER-LEA'!S137)</f>
        <v/>
      </c>
      <c r="T62" s="88" t="str">
        <f>IF('Portail 4 LLCER-LEA'!T137="","",'Portail 4 LLCER-LEA'!T137)</f>
        <v/>
      </c>
      <c r="U62" s="88" t="str">
        <f>IF('Portail 4 LLCER-LEA'!U137="","",'Portail 4 LLCER-LEA'!U137)</f>
        <v/>
      </c>
      <c r="V62" s="88" t="str">
        <f>IF('Portail 4 LLCER-LEA'!V137="","",'Portail 4 LLCER-LEA'!V137)</f>
        <v/>
      </c>
      <c r="W62" s="89" t="str">
        <f>IF('Portail 4 LLCER-LEA'!W137="","",'Portail 4 LLCER-LEA'!W137)</f>
        <v/>
      </c>
      <c r="X62" s="90" t="str">
        <f>IF('Portail 4 LLCER-LEA'!X137="","",'Portail 4 LLCER-LEA'!X137)</f>
        <v/>
      </c>
      <c r="Y62" s="90" t="str">
        <f>IF('Portail 4 LLCER-LEA'!Y137="","",'Portail 4 LLCER-LEA'!Y137)</f>
        <v/>
      </c>
      <c r="Z62" s="90" t="str">
        <f>IF('Portail 4 LLCER-LEA'!Z137="","",'Portail 4 LLCER-LEA'!Z137)</f>
        <v/>
      </c>
      <c r="AA62" s="91" t="str">
        <f>IF('Portail 4 LLCER-LEA'!AA137="","",'Portail 4 LLCER-LEA'!AA137)</f>
        <v/>
      </c>
      <c r="AB62" s="91" t="str">
        <f>IF('Portail 4 LLCER-LEA'!AB137="","",'Portail 4 LLCER-LEA'!AB137)</f>
        <v/>
      </c>
      <c r="AC62" s="91"/>
      <c r="AD62" s="91" t="str">
        <f>IF('Portail 4 LLCER-LEA'!AD137="","",'Portail 4 LLCER-LEA'!AD137)</f>
        <v/>
      </c>
      <c r="AE62" s="90" t="str">
        <f>IF('Portail 4 LLCER-LEA'!AE137="","",'Portail 4 LLCER-LEA'!AE137)</f>
        <v/>
      </c>
      <c r="AF62" s="90" t="str">
        <f>IF('Portail 4 LLCER-LEA'!AF137="","",'Portail 4 LLCER-LEA'!AF137)</f>
        <v/>
      </c>
      <c r="AG62" s="90" t="str">
        <f>IF('Portail 4 LLCER-LEA'!AG137="","",'Portail 4 LLCER-LEA'!AG137)</f>
        <v/>
      </c>
      <c r="AH62" s="91" t="str">
        <f>IF('Portail 4 LLCER-LEA'!AH137="","",'Portail 4 LLCER-LEA'!AH137)</f>
        <v/>
      </c>
      <c r="AI62" s="90" t="str">
        <f>IF('Portail 4 LLCER-LEA'!AI137="","",'Portail 4 LLCER-LEA'!AI137)</f>
        <v/>
      </c>
      <c r="AJ62" s="90" t="str">
        <f>IF('Portail 4 LLCER-LEA'!AJ137="","",'Portail 4 LLCER-LEA'!AJ137)</f>
        <v/>
      </c>
      <c r="AK62" s="90" t="str">
        <f>IF('Portail 4 LLCER-LEA'!AK137="","",'Portail 4 LLCER-LEA'!AK137)</f>
        <v/>
      </c>
      <c r="AL62" s="92" t="str">
        <f>IF('Portail 4 LLCER-LEA'!AL137="","",'Portail 4 LLCER-LEA'!AL137)</f>
        <v/>
      </c>
    </row>
    <row r="63" spans="1:38" ht="44.25" customHeight="1">
      <c r="A63" s="20"/>
      <c r="B63" s="20" t="s">
        <v>237</v>
      </c>
      <c r="C63" s="95" t="s">
        <v>238</v>
      </c>
      <c r="D63" s="24" t="s">
        <v>239</v>
      </c>
      <c r="E63" s="24" t="s">
        <v>66</v>
      </c>
      <c r="F63" s="25"/>
      <c r="G63" s="63" t="s">
        <v>53</v>
      </c>
      <c r="H63" s="26"/>
      <c r="I63" s="28">
        <v>2</v>
      </c>
      <c r="J63" s="28">
        <v>2</v>
      </c>
      <c r="K63" s="28" t="s">
        <v>240</v>
      </c>
      <c r="L63" s="28">
        <v>12</v>
      </c>
      <c r="M63" s="28"/>
      <c r="N63" s="28"/>
      <c r="O63" s="30">
        <v>18</v>
      </c>
      <c r="P63" s="31"/>
      <c r="Q63" s="429" t="s">
        <v>89</v>
      </c>
      <c r="R63" s="486" t="s">
        <v>241</v>
      </c>
      <c r="S63" s="149">
        <v>1</v>
      </c>
      <c r="T63" s="33" t="s">
        <v>55</v>
      </c>
      <c r="U63" s="33" t="s">
        <v>59</v>
      </c>
      <c r="V63" s="33" t="s">
        <v>57</v>
      </c>
      <c r="W63" s="34">
        <v>1</v>
      </c>
      <c r="X63" s="35" t="s">
        <v>58</v>
      </c>
      <c r="Y63" s="35" t="s">
        <v>59</v>
      </c>
      <c r="Z63" s="35" t="s">
        <v>57</v>
      </c>
      <c r="AA63" s="429" t="s">
        <v>242</v>
      </c>
      <c r="AB63" s="657" t="str">
        <f>+AA63</f>
        <v>PAS D'EPREUVE CAR PAS D'ETUDIANT EN SESSION 2</v>
      </c>
      <c r="AC63" s="659"/>
      <c r="AD63" s="149">
        <v>1</v>
      </c>
      <c r="AE63" s="33" t="s">
        <v>58</v>
      </c>
      <c r="AF63" s="33" t="s">
        <v>59</v>
      </c>
      <c r="AG63" s="33" t="s">
        <v>60</v>
      </c>
      <c r="AH63" s="37">
        <v>1</v>
      </c>
      <c r="AI63" s="97" t="s">
        <v>58</v>
      </c>
      <c r="AJ63" s="97" t="s">
        <v>59</v>
      </c>
      <c r="AK63" s="97" t="s">
        <v>60</v>
      </c>
      <c r="AL63" s="28"/>
    </row>
    <row r="64" spans="1:38" ht="44.25" customHeight="1">
      <c r="A64" s="20"/>
      <c r="B64" s="20" t="s">
        <v>243</v>
      </c>
      <c r="C64" s="95" t="s">
        <v>244</v>
      </c>
      <c r="D64" s="24" t="s">
        <v>245</v>
      </c>
      <c r="E64" s="24" t="s">
        <v>66</v>
      </c>
      <c r="F64" s="25"/>
      <c r="G64" s="63" t="s">
        <v>53</v>
      </c>
      <c r="H64" s="26"/>
      <c r="I64" s="28">
        <v>2</v>
      </c>
      <c r="J64" s="28">
        <v>2</v>
      </c>
      <c r="K64" s="28" t="s">
        <v>54</v>
      </c>
      <c r="L64" s="28">
        <v>12</v>
      </c>
      <c r="M64" s="28"/>
      <c r="N64" s="28"/>
      <c r="O64" s="30">
        <v>18</v>
      </c>
      <c r="P64" s="31"/>
      <c r="Q64" s="429" t="s">
        <v>89</v>
      </c>
      <c r="R64" s="486" t="s">
        <v>241</v>
      </c>
      <c r="S64" s="149">
        <v>1</v>
      </c>
      <c r="T64" s="33" t="s">
        <v>55</v>
      </c>
      <c r="U64" s="33" t="s">
        <v>59</v>
      </c>
      <c r="V64" s="33"/>
      <c r="W64" s="34">
        <v>1</v>
      </c>
      <c r="X64" s="35" t="s">
        <v>58</v>
      </c>
      <c r="Y64" s="35" t="s">
        <v>59</v>
      </c>
      <c r="Z64" s="35" t="s">
        <v>57</v>
      </c>
      <c r="AA64" s="429" t="s">
        <v>242</v>
      </c>
      <c r="AB64" s="657" t="str">
        <f>+AA64</f>
        <v>PAS D'EPREUVE CAR PAS D'ETUDIANT EN SESSION 2</v>
      </c>
      <c r="AC64" s="659"/>
      <c r="AD64" s="149">
        <v>1</v>
      </c>
      <c r="AE64" s="33" t="s">
        <v>58</v>
      </c>
      <c r="AF64" s="33" t="s">
        <v>59</v>
      </c>
      <c r="AG64" s="33" t="s">
        <v>60</v>
      </c>
      <c r="AH64" s="37">
        <v>1</v>
      </c>
      <c r="AI64" s="97" t="s">
        <v>58</v>
      </c>
      <c r="AJ64" s="97" t="s">
        <v>59</v>
      </c>
      <c r="AK64" s="97" t="s">
        <v>60</v>
      </c>
      <c r="AL64" s="28"/>
    </row>
    <row r="65" spans="1:38" s="93" customFormat="1" ht="29.25" customHeight="1">
      <c r="A65" s="83" t="s">
        <v>246</v>
      </c>
      <c r="B65" s="83" t="s">
        <v>247</v>
      </c>
      <c r="C65" s="84" t="s">
        <v>248</v>
      </c>
      <c r="D65" s="85" t="s">
        <v>249</v>
      </c>
      <c r="E65" s="85" t="s">
        <v>112</v>
      </c>
      <c r="F65" s="85" t="str">
        <f>IF('Portail 4 LLCER-LEA'!F140="","",'Portail 4 LLCER-LEA'!F140)</f>
        <v/>
      </c>
      <c r="G65" s="85" t="str">
        <f>IF('Portail 4 LLCER-LEA'!G140="","",'Portail 4 LLCER-LEA'!G140)</f>
        <v/>
      </c>
      <c r="H65" s="86"/>
      <c r="I65" s="87">
        <f>+I66+I67</f>
        <v>4</v>
      </c>
      <c r="J65" s="87">
        <f>+J66+J67</f>
        <v>4</v>
      </c>
      <c r="K65" s="87" t="str">
        <f>IF('Portail 4 LLCER-LEA'!K140="","",'Portail 4 LLCER-LEA'!K140)</f>
        <v/>
      </c>
      <c r="L65" s="86" t="str">
        <f>IF('Portail 4 LLCER-LEA'!L140="","",'Portail 4 LLCER-LEA'!L140)</f>
        <v/>
      </c>
      <c r="M65" s="87" t="str">
        <f>IF('Portail 4 LLCER-LEA'!M140="","",'Portail 4 LLCER-LEA'!M140)</f>
        <v/>
      </c>
      <c r="N65" s="86" t="str">
        <f>IF('Portail 4 LLCER-LEA'!N140="","",'Portail 4 LLCER-LEA'!N140)</f>
        <v/>
      </c>
      <c r="O65" s="88" t="str">
        <f>IF('Portail 4 LLCER-LEA'!O140="","",'Portail 4 LLCER-LEA'!O140)</f>
        <v/>
      </c>
      <c r="P65" s="373" t="str">
        <f>IF('Portail 4 LLCER-LEA'!P140="","",'Portail 4 LLCER-LEA'!P140)</f>
        <v/>
      </c>
      <c r="Q65" s="437"/>
      <c r="R65" s="487"/>
      <c r="S65" s="378" t="str">
        <f>IF('Portail 4 LLCER-LEA'!S140="","",'Portail 4 LLCER-LEA'!S140)</f>
        <v/>
      </c>
      <c r="T65" s="88" t="str">
        <f>IF('Portail 4 LLCER-LEA'!T140="","",'Portail 4 LLCER-LEA'!T140)</f>
        <v/>
      </c>
      <c r="U65" s="88" t="str">
        <f>IF('Portail 4 LLCER-LEA'!U140="","",'Portail 4 LLCER-LEA'!U140)</f>
        <v/>
      </c>
      <c r="V65" s="88" t="str">
        <f>IF('Portail 4 LLCER-LEA'!V140="","",'Portail 4 LLCER-LEA'!V140)</f>
        <v/>
      </c>
      <c r="W65" s="89" t="str">
        <f>IF('Portail 4 LLCER-LEA'!W140="","",'Portail 4 LLCER-LEA'!W140)</f>
        <v/>
      </c>
      <c r="X65" s="90" t="str">
        <f>IF('Portail 4 LLCER-LEA'!X140="","",'Portail 4 LLCER-LEA'!X140)</f>
        <v/>
      </c>
      <c r="Y65" s="91" t="str">
        <f>IF('Portail 4 LLCER-LEA'!Y140="","",'Portail 4 LLCER-LEA'!Y140)</f>
        <v/>
      </c>
      <c r="Z65" s="91" t="str">
        <f>IF('Portail 4 LLCER-LEA'!Z140="","",'Portail 4 LLCER-LEA'!Z140)</f>
        <v/>
      </c>
      <c r="AA65" s="91" t="s">
        <v>84</v>
      </c>
      <c r="AB65" s="91" t="str">
        <f>IF('Portail 4 LLCER-LEA'!AB140="","",'Portail 4 LLCER-LEA'!AB140)</f>
        <v/>
      </c>
      <c r="AC65" s="630"/>
      <c r="AD65" s="89" t="str">
        <f>IF('Portail 4 LLCER-LEA'!AD140="","",'Portail 4 LLCER-LEA'!AD140)</f>
        <v/>
      </c>
      <c r="AE65" s="90" t="str">
        <f>IF('Portail 4 LLCER-LEA'!AE140="","",'Portail 4 LLCER-LEA'!AE140)</f>
        <v/>
      </c>
      <c r="AF65" s="90" t="str">
        <f>IF('Portail 4 LLCER-LEA'!AF140="","",'Portail 4 LLCER-LEA'!AF140)</f>
        <v/>
      </c>
      <c r="AG65" s="90" t="str">
        <f>IF('Portail 4 LLCER-LEA'!AG140="","",'Portail 4 LLCER-LEA'!AG140)</f>
        <v/>
      </c>
      <c r="AH65" s="91" t="str">
        <f>IF('Portail 4 LLCER-LEA'!AH140="","",'Portail 4 LLCER-LEA'!AH140)</f>
        <v/>
      </c>
      <c r="AI65" s="90" t="str">
        <f>IF('Portail 4 LLCER-LEA'!AI140="","",'Portail 4 LLCER-LEA'!AI140)</f>
        <v/>
      </c>
      <c r="AJ65" s="90" t="str">
        <f>IF('Portail 4 LLCER-LEA'!AJ140="","",'Portail 4 LLCER-LEA'!AJ140)</f>
        <v/>
      </c>
      <c r="AK65" s="90" t="str">
        <f>IF('Portail 4 LLCER-LEA'!AK140="","",'Portail 4 LLCER-LEA'!AK140)</f>
        <v/>
      </c>
      <c r="AL65" s="92" t="str">
        <f>IF('Portail 4 LLCER-LEA'!AL140="","",'Portail 4 LLCER-LEA'!AL140)</f>
        <v/>
      </c>
    </row>
    <row r="66" spans="1:38" ht="44.25" customHeight="1">
      <c r="A66" s="20"/>
      <c r="B66" s="20" t="s">
        <v>250</v>
      </c>
      <c r="C66" s="95" t="s">
        <v>251</v>
      </c>
      <c r="D66" s="24" t="s">
        <v>252</v>
      </c>
      <c r="E66" s="24" t="s">
        <v>66</v>
      </c>
      <c r="F66" s="25"/>
      <c r="G66" s="63" t="s">
        <v>53</v>
      </c>
      <c r="H66" s="26"/>
      <c r="I66" s="27">
        <v>2</v>
      </c>
      <c r="J66" s="27">
        <v>2</v>
      </c>
      <c r="K66" s="28" t="s">
        <v>54</v>
      </c>
      <c r="L66" s="28">
        <v>12</v>
      </c>
      <c r="M66" s="28"/>
      <c r="N66" s="28"/>
      <c r="O66" s="30">
        <v>15</v>
      </c>
      <c r="P66" s="31"/>
      <c r="Q66" s="429" t="s">
        <v>89</v>
      </c>
      <c r="R66" s="488" t="s">
        <v>253</v>
      </c>
      <c r="S66" s="149">
        <v>1</v>
      </c>
      <c r="T66" s="33" t="s">
        <v>55</v>
      </c>
      <c r="U66" s="33" t="s">
        <v>62</v>
      </c>
      <c r="V66" s="33"/>
      <c r="W66" s="34">
        <v>1</v>
      </c>
      <c r="X66" s="35" t="s">
        <v>58</v>
      </c>
      <c r="Y66" s="35" t="s">
        <v>62</v>
      </c>
      <c r="Z66" s="35" t="s">
        <v>63</v>
      </c>
      <c r="AA66" s="429" t="s">
        <v>242</v>
      </c>
      <c r="AB66" s="658" t="str">
        <f t="shared" ref="AB66:AB67" si="5">+AA66</f>
        <v>PAS D'EPREUVE CAR PAS D'ETUDIANT EN SESSION 2</v>
      </c>
      <c r="AC66" s="659"/>
      <c r="AD66" s="149">
        <v>1</v>
      </c>
      <c r="AE66" s="33" t="s">
        <v>58</v>
      </c>
      <c r="AF66" s="33" t="s">
        <v>62</v>
      </c>
      <c r="AG66" s="33" t="s">
        <v>63</v>
      </c>
      <c r="AH66" s="37">
        <v>1</v>
      </c>
      <c r="AI66" s="97" t="s">
        <v>58</v>
      </c>
      <c r="AJ66" s="97" t="s">
        <v>62</v>
      </c>
      <c r="AK66" s="97" t="s">
        <v>63</v>
      </c>
      <c r="AL66" s="28"/>
    </row>
    <row r="67" spans="1:38" ht="44.25" customHeight="1">
      <c r="A67" s="20"/>
      <c r="B67" s="20" t="s">
        <v>254</v>
      </c>
      <c r="C67" s="95" t="s">
        <v>255</v>
      </c>
      <c r="D67" s="24" t="s">
        <v>252</v>
      </c>
      <c r="E67" s="24" t="s">
        <v>66</v>
      </c>
      <c r="F67" s="25"/>
      <c r="G67" s="63" t="s">
        <v>53</v>
      </c>
      <c r="H67" s="26"/>
      <c r="I67" s="28">
        <v>2</v>
      </c>
      <c r="J67" s="28">
        <v>2</v>
      </c>
      <c r="K67" s="28" t="s">
        <v>54</v>
      </c>
      <c r="L67" s="28">
        <v>12</v>
      </c>
      <c r="M67" s="28"/>
      <c r="N67" s="28"/>
      <c r="O67" s="30">
        <v>18</v>
      </c>
      <c r="P67" s="31"/>
      <c r="Q67" s="429" t="s">
        <v>89</v>
      </c>
      <c r="R67" s="486" t="s">
        <v>241</v>
      </c>
      <c r="S67" s="149">
        <v>1</v>
      </c>
      <c r="T67" s="33" t="s">
        <v>55</v>
      </c>
      <c r="U67" s="33" t="s">
        <v>59</v>
      </c>
      <c r="V67" s="33"/>
      <c r="W67" s="34">
        <v>1</v>
      </c>
      <c r="X67" s="35" t="s">
        <v>58</v>
      </c>
      <c r="Y67" s="35" t="s">
        <v>59</v>
      </c>
      <c r="Z67" s="35" t="s">
        <v>57</v>
      </c>
      <c r="AA67" s="429" t="s">
        <v>256</v>
      </c>
      <c r="AB67" s="658" t="str">
        <f t="shared" si="5"/>
        <v>Epreuve orale à distance le 1er juillet de 10h à 18h</v>
      </c>
      <c r="AC67" s="659"/>
      <c r="AD67" s="149">
        <v>1</v>
      </c>
      <c r="AE67" s="33" t="s">
        <v>58</v>
      </c>
      <c r="AF67" s="33" t="s">
        <v>59</v>
      </c>
      <c r="AG67" s="33" t="s">
        <v>60</v>
      </c>
      <c r="AH67" s="37">
        <v>1</v>
      </c>
      <c r="AI67" s="97" t="s">
        <v>58</v>
      </c>
      <c r="AJ67" s="97" t="s">
        <v>59</v>
      </c>
      <c r="AK67" s="97" t="s">
        <v>60</v>
      </c>
      <c r="AL67" s="28"/>
    </row>
    <row r="68" spans="1:38" s="93" customFormat="1" ht="19.5" customHeight="1">
      <c r="A68" s="83" t="str">
        <f>IF('Portail 4 LLCER-LEA'!A143="","",'Portail 4 LLCER-LEA'!A143)</f>
        <v/>
      </c>
      <c r="B68" s="83" t="str">
        <f>IF('Portail 4 LLCER-LEA'!B143="","",'Portail 4 LLCER-LEA'!B143)</f>
        <v/>
      </c>
      <c r="C68" s="84" t="s">
        <v>257</v>
      </c>
      <c r="D68" s="85" t="str">
        <f>IF('Portail 4 LLCER-LEA'!D143="","",'Portail 4 LLCER-LEA'!D143)</f>
        <v/>
      </c>
      <c r="E68" s="85" t="str">
        <f>IF('Portail 4 LLCER-LEA'!E143="","",'Portail 4 LLCER-LEA'!E143)</f>
        <v/>
      </c>
      <c r="F68" s="85" t="str">
        <f>IF('Portail 4 LLCER-LEA'!F143="","",'Portail 4 LLCER-LEA'!F143)</f>
        <v/>
      </c>
      <c r="G68" s="85" t="str">
        <f>IF('Portail 4 LLCER-LEA'!G143="","",'Portail 4 LLCER-LEA'!G143)</f>
        <v/>
      </c>
      <c r="H68" s="86"/>
      <c r="I68" s="87">
        <v>2</v>
      </c>
      <c r="J68" s="86">
        <v>2</v>
      </c>
      <c r="K68" s="87" t="str">
        <f>IF('Portail 4 LLCER-LEA'!K143="","",'Portail 4 LLCER-LEA'!K143)</f>
        <v/>
      </c>
      <c r="L68" s="86" t="str">
        <f>IF('Portail 4 LLCER-LEA'!L143="","",'Portail 4 LLCER-LEA'!L143)</f>
        <v/>
      </c>
      <c r="M68" s="87" t="str">
        <f>IF('Portail 4 LLCER-LEA'!M143="","",'Portail 4 LLCER-LEA'!M143)</f>
        <v/>
      </c>
      <c r="N68" s="86" t="str">
        <f>IF('Portail 4 LLCER-LEA'!N143="","",'Portail 4 LLCER-LEA'!N143)</f>
        <v/>
      </c>
      <c r="O68" s="88" t="str">
        <f>IF('Portail 4 LLCER-LEA'!O143="","",'Portail 4 LLCER-LEA'!O143)</f>
        <v/>
      </c>
      <c r="P68" s="373" t="str">
        <f>IF('Portail 4 LLCER-LEA'!P143="","",'Portail 4 LLCER-LEA'!P143)</f>
        <v/>
      </c>
      <c r="Q68" s="437"/>
      <c r="R68" s="487"/>
      <c r="S68" s="378" t="str">
        <f>IF('Portail 4 LLCER-LEA'!S143="","",'Portail 4 LLCER-LEA'!S143)</f>
        <v/>
      </c>
      <c r="T68" s="88" t="str">
        <f>IF('Portail 4 LLCER-LEA'!T143="","",'Portail 4 LLCER-LEA'!T143)</f>
        <v/>
      </c>
      <c r="U68" s="88" t="str">
        <f>IF('Portail 4 LLCER-LEA'!U143="","",'Portail 4 LLCER-LEA'!U143)</f>
        <v/>
      </c>
      <c r="V68" s="88" t="str">
        <f>IF('Portail 4 LLCER-LEA'!V143="","",'Portail 4 LLCER-LEA'!V143)</f>
        <v/>
      </c>
      <c r="W68" s="89" t="str">
        <f>IF('Portail 4 LLCER-LEA'!W143="","",'Portail 4 LLCER-LEA'!W143)</f>
        <v/>
      </c>
      <c r="X68" s="90" t="str">
        <f>IF('Portail 4 LLCER-LEA'!X143="","",'Portail 4 LLCER-LEA'!X143)</f>
        <v/>
      </c>
      <c r="Y68" s="90" t="str">
        <f>IF('Portail 4 LLCER-LEA'!Y143="","",'Portail 4 LLCER-LEA'!Y143)</f>
        <v/>
      </c>
      <c r="Z68" s="91" t="str">
        <f>IF('Portail 4 LLCER-LEA'!Z143="","",'Portail 4 LLCER-LEA'!Z143)</f>
        <v/>
      </c>
      <c r="AA68" s="91" t="s">
        <v>84</v>
      </c>
      <c r="AB68" s="91" t="str">
        <f>IF('Portail 4 LLCER-LEA'!AB143="","",'Portail 4 LLCER-LEA'!AB143)</f>
        <v/>
      </c>
      <c r="AC68" s="630"/>
      <c r="AD68" s="89" t="str">
        <f>IF('Portail 4 LLCER-LEA'!AD143="","",'Portail 4 LLCER-LEA'!AD143)</f>
        <v/>
      </c>
      <c r="AE68" s="90" t="str">
        <f>IF('Portail 4 LLCER-LEA'!AE143="","",'Portail 4 LLCER-LEA'!AE143)</f>
        <v/>
      </c>
      <c r="AF68" s="90" t="str">
        <f>IF('Portail 4 LLCER-LEA'!AF143="","",'Portail 4 LLCER-LEA'!AF143)</f>
        <v/>
      </c>
      <c r="AG68" s="90" t="str">
        <f>IF('Portail 4 LLCER-LEA'!AG143="","",'Portail 4 LLCER-LEA'!AG143)</f>
        <v/>
      </c>
      <c r="AH68" s="91" t="str">
        <f>IF('Portail 4 LLCER-LEA'!AH143="","",'Portail 4 LLCER-LEA'!AH143)</f>
        <v/>
      </c>
      <c r="AI68" s="90" t="str">
        <f>IF('Portail 4 LLCER-LEA'!AI143="","",'Portail 4 LLCER-LEA'!AI143)</f>
        <v/>
      </c>
      <c r="AJ68" s="90" t="str">
        <f>IF('Portail 4 LLCER-LEA'!AJ143="","",'Portail 4 LLCER-LEA'!AJ143)</f>
        <v/>
      </c>
      <c r="AK68" s="90" t="str">
        <f>IF('Portail 4 LLCER-LEA'!AK143="","",'Portail 4 LLCER-LEA'!AK143)</f>
        <v/>
      </c>
      <c r="AL68" s="92" t="str">
        <f>IF('Portail 4 LLCER-LEA'!AL143="","",'Portail 4 LLCER-LEA'!AL143)</f>
        <v/>
      </c>
    </row>
    <row r="69" spans="1:38" ht="44.25" customHeight="1">
      <c r="A69" s="20"/>
      <c r="B69" s="20" t="s">
        <v>258</v>
      </c>
      <c r="C69" s="95" t="s">
        <v>259</v>
      </c>
      <c r="D69" s="24" t="s">
        <v>260</v>
      </c>
      <c r="E69" s="24" t="s">
        <v>66</v>
      </c>
      <c r="F69" s="25"/>
      <c r="G69" s="63" t="s">
        <v>53</v>
      </c>
      <c r="H69" s="26"/>
      <c r="I69" s="28">
        <v>2</v>
      </c>
      <c r="J69" s="28">
        <v>2</v>
      </c>
      <c r="K69" s="28" t="s">
        <v>54</v>
      </c>
      <c r="L69" s="28">
        <v>12</v>
      </c>
      <c r="M69" s="28"/>
      <c r="N69" s="28"/>
      <c r="O69" s="30">
        <v>18</v>
      </c>
      <c r="P69" s="31"/>
      <c r="Q69" s="429" t="s">
        <v>89</v>
      </c>
      <c r="R69" s="486" t="s">
        <v>241</v>
      </c>
      <c r="S69" s="149">
        <v>1</v>
      </c>
      <c r="T69" s="33" t="s">
        <v>55</v>
      </c>
      <c r="U69" s="33" t="s">
        <v>59</v>
      </c>
      <c r="V69" s="33" t="s">
        <v>57</v>
      </c>
      <c r="W69" s="34">
        <v>1</v>
      </c>
      <c r="X69" s="35" t="s">
        <v>58</v>
      </c>
      <c r="Y69" s="35" t="s">
        <v>59</v>
      </c>
      <c r="Z69" s="35" t="s">
        <v>57</v>
      </c>
      <c r="AA69" s="429" t="s">
        <v>242</v>
      </c>
      <c r="AB69" s="658" t="str">
        <f>+AA69</f>
        <v>PAS D'EPREUVE CAR PAS D'ETUDIANT EN SESSION 2</v>
      </c>
      <c r="AC69" s="659"/>
      <c r="AD69" s="149">
        <v>1</v>
      </c>
      <c r="AE69" s="33" t="s">
        <v>58</v>
      </c>
      <c r="AF69" s="33" t="s">
        <v>59</v>
      </c>
      <c r="AG69" s="33" t="s">
        <v>60</v>
      </c>
      <c r="AH69" s="37">
        <v>1</v>
      </c>
      <c r="AI69" s="97" t="s">
        <v>58</v>
      </c>
      <c r="AJ69" s="97" t="s">
        <v>59</v>
      </c>
      <c r="AK69" s="97" t="s">
        <v>60</v>
      </c>
      <c r="AL69" s="28"/>
    </row>
    <row r="70" spans="1:38" ht="29.25" customHeight="1">
      <c r="A70" s="77" t="s">
        <v>261</v>
      </c>
      <c r="B70" s="77" t="s">
        <v>262</v>
      </c>
      <c r="C70" s="78" t="s">
        <v>263</v>
      </c>
      <c r="D70" s="79" t="s">
        <v>264</v>
      </c>
      <c r="E70" s="80" t="s">
        <v>42</v>
      </c>
      <c r="F70" s="79"/>
      <c r="G70" s="80"/>
      <c r="H70" s="80"/>
      <c r="I70" s="80">
        <f>+I$50+I71+I74+I78</f>
        <v>30</v>
      </c>
      <c r="J70" s="80">
        <f>+J$50+J71+J74+J78</f>
        <v>30</v>
      </c>
      <c r="K70" s="79"/>
      <c r="L70" s="79"/>
      <c r="M70" s="79"/>
      <c r="N70" s="79"/>
      <c r="O70" s="79"/>
      <c r="P70" s="81"/>
      <c r="Q70" s="435"/>
      <c r="R70" s="436"/>
      <c r="S70" s="284"/>
      <c r="T70" s="82"/>
      <c r="U70" s="82"/>
      <c r="V70" s="82"/>
      <c r="W70" s="82"/>
      <c r="X70" s="82"/>
      <c r="Y70" s="82"/>
      <c r="Z70" s="82"/>
      <c r="AA70" s="82"/>
      <c r="AB70" s="82"/>
      <c r="AC70" s="82"/>
      <c r="AD70" s="82"/>
      <c r="AE70" s="82"/>
      <c r="AF70" s="82"/>
      <c r="AG70" s="82"/>
      <c r="AH70" s="82"/>
      <c r="AI70" s="82"/>
      <c r="AJ70" s="82"/>
      <c r="AK70" s="79"/>
      <c r="AL70" s="79"/>
    </row>
    <row r="71" spans="1:38" s="93" customFormat="1" ht="29.25" customHeight="1">
      <c r="A71" s="83" t="str">
        <f>IF('Portail 4 LLCER-LEA'!A146="","",'Portail 4 LLCER-LEA'!A146)</f>
        <v>LOLA2L13</v>
      </c>
      <c r="B71" s="83" t="str">
        <f>IF('Portail 4 LLCER-LEA'!B146="","",'Portail 4 LLCER-LEA'!B146)</f>
        <v>LLA2J3C</v>
      </c>
      <c r="C71" s="84" t="str">
        <f>IF('Portail 4 LLCER-LEA'!C146="","",'Portail 4 LLCER-LEA'!C146)</f>
        <v>Grammaire et traduction Langue B : Espagnol S2</v>
      </c>
      <c r="D71" s="85" t="str">
        <f>IF('Portail 4 LLCER-LEA'!D146="","",'Portail 4 LLCER-LEA'!D146)</f>
        <v>LOL2J3BB</v>
      </c>
      <c r="E71" s="85" t="str">
        <f>IF('Portail 4 LLCER-LEA'!E146="","",'Portail 4 LLCER-LEA'!E146)</f>
        <v>BLOC/CHAPEAU</v>
      </c>
      <c r="F71" s="85" t="str">
        <f>IF('Portail 4 LLCER-LEA'!F146="","",'Portail 4 LLCER-LEA'!F146)</f>
        <v/>
      </c>
      <c r="G71" s="85" t="str">
        <f>IF('Portail 4 LLCER-LEA'!G146="","",'Portail 4 LLCER-LEA'!G146)</f>
        <v/>
      </c>
      <c r="H71" s="86"/>
      <c r="I71" s="87">
        <f>+I72+I73</f>
        <v>4</v>
      </c>
      <c r="J71" s="87">
        <f>+J72+J73</f>
        <v>4</v>
      </c>
      <c r="K71" s="87" t="str">
        <f>IF('Portail 4 LLCER-LEA'!K146="","",'Portail 4 LLCER-LEA'!K146)</f>
        <v/>
      </c>
      <c r="L71" s="86" t="str">
        <f>IF('Portail 4 LLCER-LEA'!L146="","",'Portail 4 LLCER-LEA'!L146)</f>
        <v/>
      </c>
      <c r="M71" s="87" t="str">
        <f>IF('Portail 4 LLCER-LEA'!M146="","",'Portail 4 LLCER-LEA'!M146)</f>
        <v/>
      </c>
      <c r="N71" s="86" t="str">
        <f>IF('Portail 4 LLCER-LEA'!N146="","",'Portail 4 LLCER-LEA'!N146)</f>
        <v/>
      </c>
      <c r="O71" s="88" t="str">
        <f>IF('Portail 4 LLCER-LEA'!O146="","",'Portail 4 LLCER-LEA'!O146)</f>
        <v/>
      </c>
      <c r="P71" s="373" t="str">
        <f>IF('Portail 4 LLCER-LEA'!P146="","",'Portail 4 LLCER-LEA'!P146)</f>
        <v/>
      </c>
      <c r="Q71" s="437"/>
      <c r="R71" s="438"/>
      <c r="S71" s="378" t="str">
        <f>IF('Portail 4 LLCER-LEA'!S146="","",'Portail 4 LLCER-LEA'!S146)</f>
        <v/>
      </c>
      <c r="T71" s="88" t="str">
        <f>IF('Portail 4 LLCER-LEA'!T146="","",'Portail 4 LLCER-LEA'!T146)</f>
        <v/>
      </c>
      <c r="U71" s="88" t="str">
        <f>IF('Portail 4 LLCER-LEA'!U146="","",'Portail 4 LLCER-LEA'!U146)</f>
        <v/>
      </c>
      <c r="V71" s="88" t="str">
        <f>IF('Portail 4 LLCER-LEA'!V146="","",'Portail 4 LLCER-LEA'!V146)</f>
        <v/>
      </c>
      <c r="W71" s="89" t="str">
        <f>IF('Portail 4 LLCER-LEA'!W146="","",'Portail 4 LLCER-LEA'!W146)</f>
        <v/>
      </c>
      <c r="X71" s="90" t="str">
        <f>IF('Portail 4 LLCER-LEA'!X146="","",'Portail 4 LLCER-LEA'!X146)</f>
        <v/>
      </c>
      <c r="Y71" s="90" t="str">
        <f>IF('Portail 4 LLCER-LEA'!Y146="","",'Portail 4 LLCER-LEA'!Y146)</f>
        <v/>
      </c>
      <c r="Z71" s="90" t="str">
        <f>IF('Portail 4 LLCER-LEA'!Z146="","",'Portail 4 LLCER-LEA'!Z146)</f>
        <v/>
      </c>
      <c r="AA71" s="91" t="str">
        <f>IF('Portail 4 LLCER-LEA'!AA146="","",'Portail 4 LLCER-LEA'!AA146)</f>
        <v/>
      </c>
      <c r="AB71" s="91" t="str">
        <f>IF('Portail 4 LLCER-LEA'!AB146="","",'Portail 4 LLCER-LEA'!AB146)</f>
        <v/>
      </c>
      <c r="AC71" s="91"/>
      <c r="AD71" s="91" t="str">
        <f>IF('Portail 4 LLCER-LEA'!AD146="","",'Portail 4 LLCER-LEA'!AD146)</f>
        <v/>
      </c>
      <c r="AE71" s="90" t="str">
        <f>IF('Portail 4 LLCER-LEA'!AE146="","",'Portail 4 LLCER-LEA'!AE146)</f>
        <v/>
      </c>
      <c r="AF71" s="90" t="str">
        <f>IF('Portail 4 LLCER-LEA'!AF146="","",'Portail 4 LLCER-LEA'!AF146)</f>
        <v/>
      </c>
      <c r="AG71" s="90" t="str">
        <f>IF('Portail 4 LLCER-LEA'!AG146="","",'Portail 4 LLCER-LEA'!AG146)</f>
        <v/>
      </c>
      <c r="AH71" s="91" t="str">
        <f>IF('Portail 4 LLCER-LEA'!AH146="","",'Portail 4 LLCER-LEA'!AH146)</f>
        <v/>
      </c>
      <c r="AI71" s="90" t="str">
        <f>IF('Portail 4 LLCER-LEA'!AI146="","",'Portail 4 LLCER-LEA'!AI146)</f>
        <v/>
      </c>
      <c r="AJ71" s="90" t="str">
        <f>IF('Portail 4 LLCER-LEA'!AJ146="","",'Portail 4 LLCER-LEA'!AJ146)</f>
        <v/>
      </c>
      <c r="AK71" s="90" t="str">
        <f>IF('Portail 4 LLCER-LEA'!AK146="","",'Portail 4 LLCER-LEA'!AK146)</f>
        <v/>
      </c>
      <c r="AL71" s="92" t="str">
        <f>IF('Portail 4 LLCER-LEA'!AL146="","",'Portail 4 LLCER-LEA'!AL146)</f>
        <v/>
      </c>
    </row>
    <row r="72" spans="1:38" ht="139.5" customHeight="1">
      <c r="A72" s="20" t="str">
        <f>IF('Portail 4 LLCER-LEA'!A147="","",'Portail 4 LLCER-LEA'!A147)</f>
        <v/>
      </c>
      <c r="B72" s="20" t="str">
        <f>IF('Portail 4 LLCER-LEA'!B147="","",'Portail 4 LLCER-LEA'!B147)</f>
        <v>LLA2J3C1</v>
      </c>
      <c r="C72" s="95" t="str">
        <f>IF('Portail 4 LLCER-LEA'!C147="","",'Portail 4 LLCER-LEA'!C147)</f>
        <v>Grammaire espagnole S2</v>
      </c>
      <c r="D72" s="24" t="str">
        <f>IF('Portail 4 LLCER-LEA'!D147="","",'Portail 4 LLCER-LEA'!D147)</f>
        <v>LOL2J3B3</v>
      </c>
      <c r="E72" s="24" t="str">
        <f>IF('Portail 4 LLCER-LEA'!E147="","",'Portail 4 LLCER-LEA'!E147)</f>
        <v>CHOIX TRONC COMMUN</v>
      </c>
      <c r="F72" s="25" t="str">
        <f>IF('Portail 4 LLCER-LEA'!F147="","",'Portail 4 LLCER-LEA'!F147)</f>
        <v>Portails 2 (SDL-LEA) et 4 (LANGUES)</v>
      </c>
      <c r="G72" s="63" t="str">
        <f>IF('Portail 4 LLCER-LEA'!G147="","",'Portail 4 LLCER-LEA'!G147)</f>
        <v>LEA</v>
      </c>
      <c r="H72" s="26"/>
      <c r="I72" s="28">
        <v>2</v>
      </c>
      <c r="J72" s="28">
        <v>2</v>
      </c>
      <c r="K72" s="28" t="str">
        <f>IF('Portail 4 LLCER-LEA'!K147="","",'Portail 4 LLCER-LEA'!K147)</f>
        <v>GINESTA-MUNOZ Magali</v>
      </c>
      <c r="L72" s="28">
        <f>IF('Portail 4 LLCER-LEA'!L147="","",'Portail 4 LLCER-LEA'!L147)</f>
        <v>14</v>
      </c>
      <c r="M72" s="28" t="str">
        <f>IF('Portail 4 LLCER-LEA'!M147="","",'Portail 4 LLCER-LEA'!M147)</f>
        <v/>
      </c>
      <c r="N72" s="28" t="str">
        <f>IF('Portail 4 LLCER-LEA'!N147="","",'Portail 4 LLCER-LEA'!N147)</f>
        <v/>
      </c>
      <c r="O72" s="30">
        <f>IF('Portail 4 LLCER-LEA'!O147="","",'Portail 4 LLCER-LEA'!O147)</f>
        <v>18</v>
      </c>
      <c r="P72" s="31" t="str">
        <f>IF('Portail 4 LLCER-LEA'!P147="","",'Portail 4 LLCER-LEA'!P147)</f>
        <v/>
      </c>
      <c r="Q72" s="453" t="str">
        <f>IF('Portail 4 LLCER-LEA'!Q147="","",'Portail 4 LLCER-LEA'!Q147)</f>
        <v>PAS DE CHANGEMENT</v>
      </c>
      <c r="R72" s="430" t="str">
        <f>IF('Portail 4 LLCER-LEA'!R147="","",'Portail 4 LLCER-LEA'!R147)</f>
        <v>100 % CT devoir maison</v>
      </c>
      <c r="S72" s="149">
        <f>IF('Portail 4 LLCER-LEA'!S147="","",'Portail 4 LLCER-LEA'!S147)</f>
        <v>1</v>
      </c>
      <c r="T72" s="33" t="str">
        <f>IF('Portail 4 LLCER-LEA'!T147="","",'Portail 4 LLCER-LEA'!T147)</f>
        <v>CC</v>
      </c>
      <c r="U72" s="33" t="str">
        <f>IF('Portail 4 LLCER-LEA'!U147="","",'Portail 4 LLCER-LEA'!U147)</f>
        <v>écrit</v>
      </c>
      <c r="V72" s="33" t="str">
        <f>IF('Portail 4 LLCER-LEA'!V147="","",'Portail 4 LLCER-LEA'!V147)</f>
        <v>1h30</v>
      </c>
      <c r="W72" s="34">
        <f>IF('Portail 4 LLCER-LEA'!W147="","",'Portail 4 LLCER-LEA'!W147)</f>
        <v>1</v>
      </c>
      <c r="X72" s="35" t="str">
        <f>IF('Portail 4 LLCER-LEA'!X147="","",'Portail 4 LLCER-LEA'!X147)</f>
        <v>CT</v>
      </c>
      <c r="Y72" s="35" t="str">
        <f>IF('Portail 4 LLCER-LEA'!Y147="","",'Portail 4 LLCER-LEA'!Y147)</f>
        <v>écrit</v>
      </c>
      <c r="Z72" s="35" t="str">
        <f>IF('Portail 4 LLCER-LEA'!Z147="","",'Portail 4 LLCER-LEA'!Z147)</f>
        <v>1h30</v>
      </c>
      <c r="AA72" s="702" t="str">
        <f>IF('Portail 4 LLCER-LEA'!AA147="","",'Portail 4 LLCER-LEA'!AA147)</f>
        <v>2J4C Jeudi 25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72" s="702" t="str">
        <f>IF('Portail 4 LLCER-LEA'!AB147="","",'Portail 4 LLCER-LEA'!AB147)</f>
        <v>2J4C Jeudi 25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72" s="666" t="str">
        <f>IF('Portail 4 LLCER-LEA'!AC147="","",'Portail 4 LLCER-LEA'!AC147)</f>
        <v/>
      </c>
      <c r="AD72" s="149">
        <f>IF('Portail 4 LLCER-LEA'!AD147="","",'Portail 4 LLCER-LEA'!AD147)</f>
        <v>1</v>
      </c>
      <c r="AE72" s="33" t="str">
        <f>IF('Portail 4 LLCER-LEA'!AE147="","",'Portail 4 LLCER-LEA'!AE147)</f>
        <v>CT</v>
      </c>
      <c r="AF72" s="33" t="str">
        <f>IF('Portail 4 LLCER-LEA'!AF147="","",'Portail 4 LLCER-LEA'!AF147)</f>
        <v>écrit</v>
      </c>
      <c r="AG72" s="33" t="str">
        <f>IF('Portail 4 LLCER-LEA'!AG147="","",'Portail 4 LLCER-LEA'!AG147)</f>
        <v>1h30</v>
      </c>
      <c r="AH72" s="37">
        <f>IF('Portail 4 LLCER-LEA'!AH147="","",'Portail 4 LLCER-LEA'!AH147)</f>
        <v>1</v>
      </c>
      <c r="AI72" s="97" t="str">
        <f>IF('Portail 4 LLCER-LEA'!AI147="","",'Portail 4 LLCER-LEA'!AI147)</f>
        <v>CT</v>
      </c>
      <c r="AJ72" s="97" t="str">
        <f>IF('Portail 4 LLCER-LEA'!AJ147="","",'Portail 4 LLCER-LEA'!AJ147)</f>
        <v>écrit</v>
      </c>
      <c r="AK72" s="97" t="str">
        <f>IF('Portail 4 LLCER-LEA'!AK147="","",'Portail 4 LLCER-LEA'!AK147)</f>
        <v>1h30</v>
      </c>
      <c r="AL72" s="28" t="str">
        <f>IF('Portail 4 LLCER-LEA'!AL147="","",'Portail 4 LLCER-LEA'!AL147)</f>
        <v/>
      </c>
    </row>
    <row r="73" spans="1:38" ht="139.5" customHeight="1">
      <c r="A73" s="20" t="str">
        <f>IF('Portail 4 LLCER-LEA'!A148="","",'Portail 4 LLCER-LEA'!A148)</f>
        <v/>
      </c>
      <c r="B73" s="20" t="str">
        <f>IF('Portail 4 LLCER-LEA'!B148="","",'Portail 4 LLCER-LEA'!B148)</f>
        <v>LLA2J3C2</v>
      </c>
      <c r="C73" s="95" t="str">
        <f>IF('Portail 4 LLCER-LEA'!C148="","",'Portail 4 LLCER-LEA'!C148)</f>
        <v>Traduction Espagnol S2</v>
      </c>
      <c r="D73" s="24" t="str">
        <f>IF('Portail 4 LLCER-LEA'!D148="","",'Portail 4 LLCER-LEA'!D148)</f>
        <v>LOL2J3B2</v>
      </c>
      <c r="E73" s="24" t="str">
        <f>IF('Portail 4 LLCER-LEA'!E148="","",'Portail 4 LLCER-LEA'!E148)</f>
        <v>CHOIX TRONC COMMUN</v>
      </c>
      <c r="F73" s="25" t="str">
        <f>IF('Portail 4 LLCER-LEA'!F148="","",'Portail 4 LLCER-LEA'!F148)</f>
        <v>Portails 2 (SDL-LEA) et 4 (LANGUES)</v>
      </c>
      <c r="G73" s="63" t="str">
        <f>IF('Portail 4 LLCER-LEA'!G148="","",'Portail 4 LLCER-LEA'!G148)</f>
        <v>LEA</v>
      </c>
      <c r="H73" s="26"/>
      <c r="I73" s="28">
        <v>2</v>
      </c>
      <c r="J73" s="28">
        <v>2</v>
      </c>
      <c r="K73" s="28" t="str">
        <f>IF('Portail 4 LLCER-LEA'!K148="","",'Portail 4 LLCER-LEA'!K148)</f>
        <v>BACCON Annie</v>
      </c>
      <c r="L73" s="28">
        <f>IF('Portail 4 LLCER-LEA'!L148="","",'Portail 4 LLCER-LEA'!L148)</f>
        <v>14</v>
      </c>
      <c r="M73" s="28" t="str">
        <f>IF('Portail 4 LLCER-LEA'!M148="","",'Portail 4 LLCER-LEA'!M148)</f>
        <v/>
      </c>
      <c r="N73" s="28" t="str">
        <f>IF('Portail 4 LLCER-LEA'!N148="","",'Portail 4 LLCER-LEA'!N148)</f>
        <v/>
      </c>
      <c r="O73" s="30">
        <f>IF('Portail 4 LLCER-LEA'!O148="","",'Portail 4 LLCER-LEA'!O148)</f>
        <v>18</v>
      </c>
      <c r="P73" s="31" t="str">
        <f>IF('Portail 4 LLCER-LEA'!P148="","",'Portail 4 LLCER-LEA'!P148)</f>
        <v/>
      </c>
      <c r="Q73" s="453" t="str">
        <f>IF('Portail 4 LLCER-LEA'!Q148="","",'Portail 4 LLCER-LEA'!Q148)</f>
        <v>PAS DE CHANGEMENT</v>
      </c>
      <c r="R73" s="430" t="str">
        <f>IF('Portail 4 LLCER-LEA'!R148="","",'Portail 4 LLCER-LEA'!R148)</f>
        <v>100 % CT devoir maison</v>
      </c>
      <c r="S73" s="149">
        <f>IF('Portail 4 LLCER-LEA'!S148="","",'Portail 4 LLCER-LEA'!S148)</f>
        <v>1</v>
      </c>
      <c r="T73" s="33" t="str">
        <f>IF('Portail 4 LLCER-LEA'!T148="","",'Portail 4 LLCER-LEA'!T148)</f>
        <v>CC</v>
      </c>
      <c r="U73" s="33" t="str">
        <f>IF('Portail 4 LLCER-LEA'!U148="","",'Portail 4 LLCER-LEA'!U148)</f>
        <v>écrit</v>
      </c>
      <c r="V73" s="33" t="str">
        <f>IF('Portail 4 LLCER-LEA'!V148="","",'Portail 4 LLCER-LEA'!V148)</f>
        <v>1h00</v>
      </c>
      <c r="W73" s="34">
        <f>IF('Portail 4 LLCER-LEA'!W148="","",'Portail 4 LLCER-LEA'!W148)</f>
        <v>1</v>
      </c>
      <c r="X73" s="35" t="str">
        <f>IF('Portail 4 LLCER-LEA'!X148="","",'Portail 4 LLCER-LEA'!X148)</f>
        <v>CT</v>
      </c>
      <c r="Y73" s="35" t="str">
        <f>IF('Portail 4 LLCER-LEA'!Y148="","",'Portail 4 LLCER-LEA'!Y148)</f>
        <v>écrit</v>
      </c>
      <c r="Z73" s="35" t="str">
        <f>IF('Portail 4 LLCER-LEA'!Z148="","",'Portail 4 LLCER-LEA'!Z148)</f>
        <v>1h30</v>
      </c>
      <c r="AA73" s="702" t="str">
        <f>IF('Portail 4 LLCER-LEA'!AA148="","",'Portail 4 LLCER-LEA'!AA148)</f>
        <v>2J4C Jeudi 25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73" s="702" t="str">
        <f>IF('Portail 4 LLCER-LEA'!AB148="","",'Portail 4 LLCER-LEA'!AB148)</f>
        <v>2J4C Jeudi 25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73" s="666" t="str">
        <f>IF('Portail 4 LLCER-LEA'!AC148="","",'Portail 4 LLCER-LEA'!AC148)</f>
        <v/>
      </c>
      <c r="AD73" s="149">
        <f>IF('Portail 4 LLCER-LEA'!AD148="","",'Portail 4 LLCER-LEA'!AD148)</f>
        <v>1</v>
      </c>
      <c r="AE73" s="33" t="str">
        <f>IF('Portail 4 LLCER-LEA'!AE148="","",'Portail 4 LLCER-LEA'!AE148)</f>
        <v>CT</v>
      </c>
      <c r="AF73" s="33" t="str">
        <f>IF('Portail 4 LLCER-LEA'!AF148="","",'Portail 4 LLCER-LEA'!AF148)</f>
        <v>écrit</v>
      </c>
      <c r="AG73" s="33" t="str">
        <f>IF('Portail 4 LLCER-LEA'!AG148="","",'Portail 4 LLCER-LEA'!AG148)</f>
        <v>1h30</v>
      </c>
      <c r="AH73" s="37">
        <f>IF('Portail 4 LLCER-LEA'!AH148="","",'Portail 4 LLCER-LEA'!AH148)</f>
        <v>1</v>
      </c>
      <c r="AI73" s="97" t="str">
        <f>IF('Portail 4 LLCER-LEA'!AI148="","",'Portail 4 LLCER-LEA'!AI148)</f>
        <v>CT</v>
      </c>
      <c r="AJ73" s="97" t="str">
        <f>IF('Portail 4 LLCER-LEA'!AJ148="","",'Portail 4 LLCER-LEA'!AJ148)</f>
        <v>écrit</v>
      </c>
      <c r="AK73" s="97" t="str">
        <f>IF('Portail 4 LLCER-LEA'!AK148="","",'Portail 4 LLCER-LEA'!AK148)</f>
        <v>1h30</v>
      </c>
      <c r="AL73" s="28" t="str">
        <f>IF('Portail 4 LLCER-LEA'!AL148="","",'Portail 4 LLCER-LEA'!AL148)</f>
        <v/>
      </c>
    </row>
    <row r="74" spans="1:38" s="93" customFormat="1" ht="29.25" customHeight="1">
      <c r="A74" s="83" t="str">
        <f>IF('Portail 4 LLCER-LEA'!A149="","",'Portail 4 LLCER-LEA'!A149)</f>
        <v>LOLA2L14</v>
      </c>
      <c r="B74" s="83" t="str">
        <f>IF('Portail 4 LLCER-LEA'!B149="","",'Portail 4 LLCER-LEA'!B149)</f>
        <v>LLA2J4C</v>
      </c>
      <c r="C74" s="84" t="str">
        <f>IF('Portail 4 LLCER-LEA'!C149="","",'Portail 4 LLCER-LEA'!C149)</f>
        <v>Expression écrite et orale Langue B : Espagnol S2</v>
      </c>
      <c r="D74" s="85" t="str">
        <f>IF('Portail 4 LLCER-LEA'!D149="","",'Portail 4 LLCER-LEA'!D149)</f>
        <v>LOL2J4BB</v>
      </c>
      <c r="E74" s="85" t="str">
        <f>IF('Portail 4 LLCER-LEA'!E149="","",'Portail 4 LLCER-LEA'!E149)</f>
        <v>BLOC/CHAPEAU</v>
      </c>
      <c r="F74" s="85" t="str">
        <f>IF('Portail 4 LLCER-LEA'!F149="","",'Portail 4 LLCER-LEA'!F149)</f>
        <v/>
      </c>
      <c r="G74" s="85" t="str">
        <f>IF('Portail 4 LLCER-LEA'!G149="","",'Portail 4 LLCER-LEA'!G149)</f>
        <v/>
      </c>
      <c r="H74" s="86"/>
      <c r="I74" s="87">
        <f>+I75+I76</f>
        <v>4</v>
      </c>
      <c r="J74" s="87">
        <f>+J75+J76</f>
        <v>4</v>
      </c>
      <c r="K74" s="87" t="str">
        <f>IF('Portail 4 LLCER-LEA'!K149="","",'Portail 4 LLCER-LEA'!K149)</f>
        <v/>
      </c>
      <c r="L74" s="86" t="str">
        <f>IF('Portail 4 LLCER-LEA'!L149="","",'Portail 4 LLCER-LEA'!L149)</f>
        <v/>
      </c>
      <c r="M74" s="87" t="str">
        <f>IF('Portail 4 LLCER-LEA'!M149="","",'Portail 4 LLCER-LEA'!M149)</f>
        <v/>
      </c>
      <c r="N74" s="86" t="str">
        <f>IF('Portail 4 LLCER-LEA'!N149="","",'Portail 4 LLCER-LEA'!N149)</f>
        <v/>
      </c>
      <c r="O74" s="88" t="str">
        <f>IF('Portail 4 LLCER-LEA'!O149="","",'Portail 4 LLCER-LEA'!O149)</f>
        <v/>
      </c>
      <c r="P74" s="373" t="str">
        <f>IF('Portail 4 LLCER-LEA'!P149="","",'Portail 4 LLCER-LEA'!P149)</f>
        <v/>
      </c>
      <c r="Q74" s="437"/>
      <c r="R74" s="438"/>
      <c r="S74" s="378" t="str">
        <f>IF('Portail 4 LLCER-LEA'!S149="","",'Portail 4 LLCER-LEA'!S149)</f>
        <v/>
      </c>
      <c r="T74" s="88" t="str">
        <f>IF('Portail 4 LLCER-LEA'!T149="","",'Portail 4 LLCER-LEA'!T149)</f>
        <v/>
      </c>
      <c r="U74" s="88" t="str">
        <f>IF('Portail 4 LLCER-LEA'!U149="","",'Portail 4 LLCER-LEA'!U149)</f>
        <v/>
      </c>
      <c r="V74" s="88" t="str">
        <f>IF('Portail 4 LLCER-LEA'!V149="","",'Portail 4 LLCER-LEA'!V149)</f>
        <v/>
      </c>
      <c r="W74" s="89" t="str">
        <f>IF('Portail 4 LLCER-LEA'!W149="","",'Portail 4 LLCER-LEA'!W149)</f>
        <v/>
      </c>
      <c r="X74" s="90" t="str">
        <f>IF('Portail 4 LLCER-LEA'!X149="","",'Portail 4 LLCER-LEA'!X149)</f>
        <v/>
      </c>
      <c r="Y74" s="90" t="str">
        <f>IF('Portail 4 LLCER-LEA'!Y149="","",'Portail 4 LLCER-LEA'!Y149)</f>
        <v/>
      </c>
      <c r="Z74" s="90" t="str">
        <f>IF('Portail 4 LLCER-LEA'!Z149="","",'Portail 4 LLCER-LEA'!Z149)</f>
        <v/>
      </c>
      <c r="AA74" s="91" t="str">
        <f>IF('Portail 4 LLCER-LEA'!AA149="","",'Portail 4 LLCER-LEA'!AA149)</f>
        <v/>
      </c>
      <c r="AB74" s="91" t="str">
        <f>IF('Portail 4 LLCER-LEA'!AB149="","",'Portail 4 LLCER-LEA'!AB149)</f>
        <v/>
      </c>
      <c r="AC74" s="630"/>
      <c r="AD74" s="89" t="str">
        <f>IF('Portail 4 LLCER-LEA'!AD149="","",'Portail 4 LLCER-LEA'!AD149)</f>
        <v/>
      </c>
      <c r="AE74" s="90" t="str">
        <f>IF('Portail 4 LLCER-LEA'!AE149="","",'Portail 4 LLCER-LEA'!AE149)</f>
        <v/>
      </c>
      <c r="AF74" s="90" t="str">
        <f>IF('Portail 4 LLCER-LEA'!AF149="","",'Portail 4 LLCER-LEA'!AF149)</f>
        <v/>
      </c>
      <c r="AG74" s="90" t="str">
        <f>IF('Portail 4 LLCER-LEA'!AG149="","",'Portail 4 LLCER-LEA'!AG149)</f>
        <v/>
      </c>
      <c r="AH74" s="91" t="str">
        <f>IF('Portail 4 LLCER-LEA'!AH149="","",'Portail 4 LLCER-LEA'!AH149)</f>
        <v/>
      </c>
      <c r="AI74" s="90" t="str">
        <f>IF('Portail 4 LLCER-LEA'!AI149="","",'Portail 4 LLCER-LEA'!AI149)</f>
        <v/>
      </c>
      <c r="AJ74" s="90" t="str">
        <f>IF('Portail 4 LLCER-LEA'!AJ149="","",'Portail 4 LLCER-LEA'!AJ149)</f>
        <v/>
      </c>
      <c r="AK74" s="90" t="str">
        <f>IF('Portail 4 LLCER-LEA'!AK149="","",'Portail 4 LLCER-LEA'!AK149)</f>
        <v/>
      </c>
      <c r="AL74" s="92" t="str">
        <f>IF('Portail 4 LLCER-LEA'!AL149="","",'Portail 4 LLCER-LEA'!AL149)</f>
        <v/>
      </c>
    </row>
    <row r="75" spans="1:38" ht="44.25" customHeight="1">
      <c r="A75" s="20" t="str">
        <f>IF('Portail 4 LLCER-LEA'!A150="","",'Portail 4 LLCER-LEA'!A150)</f>
        <v/>
      </c>
      <c r="B75" s="20" t="str">
        <f>IF('Portail 4 LLCER-LEA'!B150="","",'Portail 4 LLCER-LEA'!B150)</f>
        <v>LLA2C1B</v>
      </c>
      <c r="C75" s="95" t="str">
        <f>IF('Portail 4 LLCER-LEA'!C150="","",'Portail 4 LLCER-LEA'!C150)</f>
        <v>Compréhension et expression orales Espagnol S2 (groupe de 25)</v>
      </c>
      <c r="D75" s="24" t="str">
        <f>IF('Portail 4 LLCER-LEA'!D150="","",'Portail 4 LLCER-LEA'!D150)</f>
        <v>LOL2C1DLOL2J4B2</v>
      </c>
      <c r="E75" s="24" t="str">
        <f>IF('Portail 4 LLCER-LEA'!E150="","",'Portail 4 LLCER-LEA'!E150)</f>
        <v>TRONC COMMUN</v>
      </c>
      <c r="F75" s="25" t="str">
        <f>IF('Portail 4 LLCER-LEA'!F150="","",'Portail 4 LLCER-LEA'!F150)</f>
        <v>Portails 1 (SDL-LLCER), 2 (SDL-LEA), 4 (LANGUES) et 5 (LETTRES-LLCER)</v>
      </c>
      <c r="G75" s="63" t="str">
        <f>IF('Portail 4 LLCER-LEA'!G150="","",'Portail 4 LLCER-LEA'!G150)</f>
        <v>LLCER</v>
      </c>
      <c r="H75" s="26"/>
      <c r="I75" s="27">
        <v>2</v>
      </c>
      <c r="J75" s="27">
        <v>2</v>
      </c>
      <c r="K75" s="28" t="str">
        <f>IF('Portail 4 LLCER-LEA'!K150="","",'Portail 4 LLCER-LEA'!K150)</f>
        <v>NATANSON Brigitte</v>
      </c>
      <c r="L75" s="28">
        <f>IF('Portail 4 LLCER-LEA'!L150="","",'Portail 4 LLCER-LEA'!L150)</f>
        <v>14</v>
      </c>
      <c r="M75" s="28" t="str">
        <f>IF('Portail 4 LLCER-LEA'!M150="","",'Portail 4 LLCER-LEA'!M150)</f>
        <v/>
      </c>
      <c r="N75" s="28" t="str">
        <f>IF('Portail 4 LLCER-LEA'!N150="","",'Portail 4 LLCER-LEA'!N150)</f>
        <v/>
      </c>
      <c r="O75" s="30" t="str">
        <f>IF('Portail 4 LLCER-LEA'!O150="","",'Portail 4 LLCER-LEA'!O150)</f>
        <v/>
      </c>
      <c r="P75" s="31">
        <f>IF('Portail 4 LLCER-LEA'!P150="","",'Portail 4 LLCER-LEA'!P150)</f>
        <v>15</v>
      </c>
      <c r="Q75" s="453" t="str">
        <f>IF('Portail 4 LLCER-LEA'!Q150="","",'Portail 4 LLCER-LEA'!Q150)</f>
        <v>PAS DE CHANGEMENT</v>
      </c>
      <c r="R75" s="430" t="str">
        <f>IF('Portail 4 LLCER-LEA'!R150="","",'Portail 4 LLCER-LEA'!R150)</f>
        <v>100% CT ORAL A DISTANCE</v>
      </c>
      <c r="S75" s="149">
        <f>IF('Portail 4 LLCER-LEA'!S150="","",'Portail 4 LLCER-LEA'!S150)</f>
        <v>1</v>
      </c>
      <c r="T75" s="33" t="str">
        <f>IF('Portail 4 LLCER-LEA'!T150="","",'Portail 4 LLCER-LEA'!T150)</f>
        <v>CC</v>
      </c>
      <c r="U75" s="33" t="str">
        <f>IF('Portail 4 LLCER-LEA'!U150="","",'Portail 4 LLCER-LEA'!U150)</f>
        <v>oral</v>
      </c>
      <c r="V75" s="33" t="str">
        <f>IF('Portail 4 LLCER-LEA'!V150="","",'Portail 4 LLCER-LEA'!V150)</f>
        <v/>
      </c>
      <c r="W75" s="34">
        <f>IF('Portail 4 LLCER-LEA'!W150="","",'Portail 4 LLCER-LEA'!W150)</f>
        <v>1</v>
      </c>
      <c r="X75" s="35" t="str">
        <f>IF('Portail 4 LLCER-LEA'!X150="","",'Portail 4 LLCER-LEA'!X150)</f>
        <v>CT</v>
      </c>
      <c r="Y75" s="35" t="str">
        <f>IF('Portail 4 LLCER-LEA'!Y150="","",'Portail 4 LLCER-LEA'!Y150)</f>
        <v>oral</v>
      </c>
      <c r="Z75" s="35" t="str">
        <f>IF('Portail 4 LLCER-LEA'!Z150="","",'Portail 4 LLCER-LEA'!Z150)</f>
        <v>15 min.</v>
      </c>
      <c r="AA75" s="702" t="str">
        <f>IF('Portail 4 LLCER-LEA'!AA150="","",'Portail 4 LLCER-LEA'!AA150)</f>
        <v>100% CT ORAL A DISTANCE</v>
      </c>
      <c r="AB75" s="702" t="str">
        <f>IF('Portail 4 LLCER-LEA'!AB150="","",'Portail 4 LLCER-LEA'!AB150)</f>
        <v>100% CT ORAL A DISTANCE</v>
      </c>
      <c r="AC75" s="666" t="str">
        <f>IF('Portail 4 LLCER-LEA'!AC150="","",'Portail 4 LLCER-LEA'!AC150)</f>
        <v/>
      </c>
      <c r="AD75" s="149">
        <f>IF('Portail 4 LLCER-LEA'!AD150="","",'Portail 4 LLCER-LEA'!AD150)</f>
        <v>1</v>
      </c>
      <c r="AE75" s="33" t="str">
        <f>IF('Portail 4 LLCER-LEA'!AE150="","",'Portail 4 LLCER-LEA'!AE150)</f>
        <v>CT</v>
      </c>
      <c r="AF75" s="33" t="str">
        <f>IF('Portail 4 LLCER-LEA'!AF150="","",'Portail 4 LLCER-LEA'!AF150)</f>
        <v>oral</v>
      </c>
      <c r="AG75" s="33" t="str">
        <f>IF('Portail 4 LLCER-LEA'!AG150="","",'Portail 4 LLCER-LEA'!AG150)</f>
        <v>15 min.</v>
      </c>
      <c r="AH75" s="37">
        <f>IF('Portail 4 LLCER-LEA'!AH150="","",'Portail 4 LLCER-LEA'!AH150)</f>
        <v>1</v>
      </c>
      <c r="AI75" s="97" t="str">
        <f>IF('Portail 4 LLCER-LEA'!AI150="","",'Portail 4 LLCER-LEA'!AI150)</f>
        <v>CT</v>
      </c>
      <c r="AJ75" s="97" t="str">
        <f>IF('Portail 4 LLCER-LEA'!AJ150="","",'Portail 4 LLCER-LEA'!AJ150)</f>
        <v>oral</v>
      </c>
      <c r="AK75" s="97" t="str">
        <f>IF('Portail 4 LLCER-LEA'!AK150="","",'Portail 4 LLCER-LEA'!AK150)</f>
        <v>15 min.</v>
      </c>
      <c r="AL75" s="28" t="str">
        <f>IF('Portail 4 LLCER-LEA'!AL150="","",'Portail 4 LLCER-LEA'!AL150)</f>
        <v/>
      </c>
    </row>
    <row r="76" spans="1:38" ht="44.25" customHeight="1">
      <c r="A76" s="20" t="str">
        <f>IF('Portail 4 LLCER-LEA'!A151="","",'Portail 4 LLCER-LEA'!A151)</f>
        <v/>
      </c>
      <c r="B76" s="20" t="str">
        <f>IF('Portail 4 LLCER-LEA'!B151="","",'Portail 4 LLCER-LEA'!B151)</f>
        <v>LLA2J4C2</v>
      </c>
      <c r="C76" s="95" t="str">
        <f>IF('Portail 4 LLCER-LEA'!C151="","",'Portail 4 LLCER-LEA'!C151)</f>
        <v>Expression écrite Espagnol S2</v>
      </c>
      <c r="D76" s="24" t="str">
        <f>IF('Portail 4 LLCER-LEA'!D151="","",'Portail 4 LLCER-LEA'!D151)</f>
        <v>LOL2J4B3</v>
      </c>
      <c r="E76" s="24" t="str">
        <f>IF('Portail 4 LLCER-LEA'!E151="","",'Portail 4 LLCER-LEA'!E151)</f>
        <v>CHOIX TRONC COMMUN</v>
      </c>
      <c r="F76" s="25" t="str">
        <f>IF('Portail 4 LLCER-LEA'!F151="","",'Portail 4 LLCER-LEA'!F151)</f>
        <v>Portails 2 (SDL-LEA) et 4 (LANGUES)</v>
      </c>
      <c r="G76" s="63" t="str">
        <f>IF('Portail 4 LLCER-LEA'!G151="","",'Portail 4 LLCER-LEA'!G151)</f>
        <v>LEA</v>
      </c>
      <c r="H76" s="26"/>
      <c r="I76" s="28">
        <v>2</v>
      </c>
      <c r="J76" s="28">
        <v>2</v>
      </c>
      <c r="K76" s="28" t="str">
        <f>IF('Portail 4 LLCER-LEA'!K151="","",'Portail 4 LLCER-LEA'!K151)</f>
        <v>DECOBERT Claire</v>
      </c>
      <c r="L76" s="28">
        <f>IF('Portail 4 LLCER-LEA'!L151="","",'Portail 4 LLCER-LEA'!L151)</f>
        <v>14</v>
      </c>
      <c r="M76" s="28" t="str">
        <f>IF('Portail 4 LLCER-LEA'!M151="","",'Portail 4 LLCER-LEA'!M151)</f>
        <v/>
      </c>
      <c r="N76" s="28" t="str">
        <f>IF('Portail 4 LLCER-LEA'!N151="","",'Portail 4 LLCER-LEA'!N151)</f>
        <v/>
      </c>
      <c r="O76" s="30">
        <f>IF('Portail 4 LLCER-LEA'!O151="","",'Portail 4 LLCER-LEA'!O151)</f>
        <v>18</v>
      </c>
      <c r="P76" s="31" t="str">
        <f>IF('Portail 4 LLCER-LEA'!P151="","",'Portail 4 LLCER-LEA'!P151)</f>
        <v/>
      </c>
      <c r="Q76" s="453" t="str">
        <f>IF('Portail 4 LLCER-LEA'!Q151="","",'Portail 4 LLCER-LEA'!Q151)</f>
        <v>PAS DE CHANGEMENT</v>
      </c>
      <c r="R76" s="430" t="str">
        <f>IF('Portail 4 LLCER-LEA'!R151="","",'Portail 4 LLCER-LEA'!R151)</f>
        <v>100 % CT Devoir maison</v>
      </c>
      <c r="S76" s="149">
        <f>IF('Portail 4 LLCER-LEA'!S151="","",'Portail 4 LLCER-LEA'!S151)</f>
        <v>1</v>
      </c>
      <c r="T76" s="33" t="str">
        <f>IF('Portail 4 LLCER-LEA'!T151="","",'Portail 4 LLCER-LEA'!T151)</f>
        <v>CC</v>
      </c>
      <c r="U76" s="33" t="str">
        <f>IF('Portail 4 LLCER-LEA'!U151="","",'Portail 4 LLCER-LEA'!U151)</f>
        <v>écrit</v>
      </c>
      <c r="V76" s="33" t="str">
        <f>IF('Portail 4 LLCER-LEA'!V151="","",'Portail 4 LLCER-LEA'!V151)</f>
        <v>1h00</v>
      </c>
      <c r="W76" s="34">
        <f>IF('Portail 4 LLCER-LEA'!W151="","",'Portail 4 LLCER-LEA'!W151)</f>
        <v>1</v>
      </c>
      <c r="X76" s="35" t="str">
        <f>IF('Portail 4 LLCER-LEA'!X151="","",'Portail 4 LLCER-LEA'!X151)</f>
        <v>CT</v>
      </c>
      <c r="Y76" s="35" t="str">
        <f>IF('Portail 4 LLCER-LEA'!Y151="","",'Portail 4 LLCER-LEA'!Y151)</f>
        <v>écrit</v>
      </c>
      <c r="Z76" s="35" t="str">
        <f>IF('Portail 4 LLCER-LEA'!Z151="","",'Portail 4 LLCER-LEA'!Z151)</f>
        <v>1h30</v>
      </c>
      <c r="AA76" s="702" t="str">
        <f>IF('Portail 4 LLCER-LEA'!AA151="","",'Portail 4 LLCER-LEA'!AA151)</f>
        <v>Jeudi 25 juin, , DM déposé sur Célène le jour-même et à rendre pour le 1 juillet sur Célène.</v>
      </c>
      <c r="AB76" s="702" t="str">
        <f>IF('Portail 4 LLCER-LEA'!AB151="","",'Portail 4 LLCER-LEA'!AB151)</f>
        <v>Jeudi 25 juin, , DM déposé sur Célène le jour-même et à rendre pour le 1 juillet sur Célène.</v>
      </c>
      <c r="AC76" s="666" t="str">
        <f>IF('Portail 4 LLCER-LEA'!AC151="","",'Portail 4 LLCER-LEA'!AC151)</f>
        <v/>
      </c>
      <c r="AD76" s="149">
        <f>IF('Portail 4 LLCER-LEA'!AD151="","",'Portail 4 LLCER-LEA'!AD151)</f>
        <v>1</v>
      </c>
      <c r="AE76" s="33" t="str">
        <f>IF('Portail 4 LLCER-LEA'!AE151="","",'Portail 4 LLCER-LEA'!AE151)</f>
        <v>CT</v>
      </c>
      <c r="AF76" s="33" t="str">
        <f>IF('Portail 4 LLCER-LEA'!AF151="","",'Portail 4 LLCER-LEA'!AF151)</f>
        <v>écrit</v>
      </c>
      <c r="AG76" s="33" t="str">
        <f>IF('Portail 4 LLCER-LEA'!AG151="","",'Portail 4 LLCER-LEA'!AG151)</f>
        <v>1h30</v>
      </c>
      <c r="AH76" s="37">
        <f>IF('Portail 4 LLCER-LEA'!AH151="","",'Portail 4 LLCER-LEA'!AH151)</f>
        <v>1</v>
      </c>
      <c r="AI76" s="97" t="str">
        <f>IF('Portail 4 LLCER-LEA'!AI151="","",'Portail 4 LLCER-LEA'!AI151)</f>
        <v>CT</v>
      </c>
      <c r="AJ76" s="97" t="str">
        <f>IF('Portail 4 LLCER-LEA'!AJ151="","",'Portail 4 LLCER-LEA'!AJ151)</f>
        <v>écrit</v>
      </c>
      <c r="AK76" s="97" t="str">
        <f>IF('Portail 4 LLCER-LEA'!AK151="","",'Portail 4 LLCER-LEA'!AK151)</f>
        <v>1h30</v>
      </c>
      <c r="AL76" s="28" t="str">
        <f>IF('Portail 4 LLCER-LEA'!AL151="","",'Portail 4 LLCER-LEA'!AL151)</f>
        <v/>
      </c>
    </row>
    <row r="77" spans="1:38" s="93" customFormat="1" ht="19.5" customHeight="1">
      <c r="A77" s="83" t="str">
        <f>IF('Portail 4 LLCER-LEA'!A152="","",'Portail 4 LLCER-LEA'!A152)</f>
        <v/>
      </c>
      <c r="B77" s="83" t="str">
        <f>IF('Portail 4 LLCER-LEA'!B152="","",'Portail 4 LLCER-LEA'!B152)</f>
        <v/>
      </c>
      <c r="C77" s="84" t="str">
        <f>IF('Portail 4 LLCER-LEA'!C152="","",'Portail 4 LLCER-LEA'!C152)</f>
        <v>Civilisation langue B</v>
      </c>
      <c r="D77" s="85" t="str">
        <f>IF('Portail 4 LLCER-LEA'!D152="","",'Portail 4 LLCER-LEA'!D152)</f>
        <v/>
      </c>
      <c r="E77" s="85" t="str">
        <f>IF('Portail 4 LLCER-LEA'!E152="","",'Portail 4 LLCER-LEA'!E152)</f>
        <v/>
      </c>
      <c r="F77" s="85" t="str">
        <f>IF('Portail 4 LLCER-LEA'!F152="","",'Portail 4 LLCER-LEA'!F152)</f>
        <v/>
      </c>
      <c r="G77" s="85" t="str">
        <f>IF('Portail 4 LLCER-LEA'!G152="","",'Portail 4 LLCER-LEA'!G152)</f>
        <v/>
      </c>
      <c r="H77" s="86"/>
      <c r="I77" s="87">
        <v>2</v>
      </c>
      <c r="J77" s="86">
        <v>2</v>
      </c>
      <c r="K77" s="87" t="str">
        <f>IF('Portail 4 LLCER-LEA'!K152="","",'Portail 4 LLCER-LEA'!K152)</f>
        <v/>
      </c>
      <c r="L77" s="86" t="str">
        <f>IF('Portail 4 LLCER-LEA'!L152="","",'Portail 4 LLCER-LEA'!L152)</f>
        <v/>
      </c>
      <c r="M77" s="87" t="str">
        <f>IF('Portail 4 LLCER-LEA'!M152="","",'Portail 4 LLCER-LEA'!M152)</f>
        <v/>
      </c>
      <c r="N77" s="86" t="str">
        <f>IF('Portail 4 LLCER-LEA'!N152="","",'Portail 4 LLCER-LEA'!N152)</f>
        <v/>
      </c>
      <c r="O77" s="88" t="str">
        <f>IF('Portail 4 LLCER-LEA'!O152="","",'Portail 4 LLCER-LEA'!O152)</f>
        <v/>
      </c>
      <c r="P77" s="373" t="str">
        <f>IF('Portail 4 LLCER-LEA'!P152="","",'Portail 4 LLCER-LEA'!P152)</f>
        <v/>
      </c>
      <c r="Q77" s="437"/>
      <c r="R77" s="438"/>
      <c r="S77" s="378" t="str">
        <f>IF('Portail 4 LLCER-LEA'!S152="","",'Portail 4 LLCER-LEA'!S152)</f>
        <v/>
      </c>
      <c r="T77" s="88" t="str">
        <f>IF('Portail 4 LLCER-LEA'!T152="","",'Portail 4 LLCER-LEA'!T152)</f>
        <v/>
      </c>
      <c r="U77" s="88" t="str">
        <f>IF('Portail 4 LLCER-LEA'!U152="","",'Portail 4 LLCER-LEA'!U152)</f>
        <v/>
      </c>
      <c r="V77" s="88" t="str">
        <f>IF('Portail 4 LLCER-LEA'!V152="","",'Portail 4 LLCER-LEA'!V152)</f>
        <v/>
      </c>
      <c r="W77" s="89" t="str">
        <f>IF('Portail 4 LLCER-LEA'!W152="","",'Portail 4 LLCER-LEA'!W152)</f>
        <v/>
      </c>
      <c r="X77" s="90" t="str">
        <f>IF('Portail 4 LLCER-LEA'!X152="","",'Portail 4 LLCER-LEA'!X152)</f>
        <v/>
      </c>
      <c r="Y77" s="90" t="str">
        <f>IF('Portail 4 LLCER-LEA'!Y152="","",'Portail 4 LLCER-LEA'!Y152)</f>
        <v/>
      </c>
      <c r="Z77" s="90" t="str">
        <f>IF('Portail 4 LLCER-LEA'!Z152="","",'Portail 4 LLCER-LEA'!Z152)</f>
        <v/>
      </c>
      <c r="AA77" s="91" t="str">
        <f>IF('Portail 4 LLCER-LEA'!AA152="","",'Portail 4 LLCER-LEA'!AA152)</f>
        <v/>
      </c>
      <c r="AB77" s="91" t="str">
        <f>IF('Portail 4 LLCER-LEA'!AB152="","",'Portail 4 LLCER-LEA'!AB152)</f>
        <v/>
      </c>
      <c r="AC77" s="630"/>
      <c r="AD77" s="89" t="str">
        <f>IF('Portail 4 LLCER-LEA'!AD152="","",'Portail 4 LLCER-LEA'!AD152)</f>
        <v/>
      </c>
      <c r="AE77" s="90" t="str">
        <f>IF('Portail 4 LLCER-LEA'!AE152="","",'Portail 4 LLCER-LEA'!AE152)</f>
        <v/>
      </c>
      <c r="AF77" s="90" t="str">
        <f>IF('Portail 4 LLCER-LEA'!AF152="","",'Portail 4 LLCER-LEA'!AF152)</f>
        <v/>
      </c>
      <c r="AG77" s="90" t="str">
        <f>IF('Portail 4 LLCER-LEA'!AG152="","",'Portail 4 LLCER-LEA'!AG152)</f>
        <v/>
      </c>
      <c r="AH77" s="91" t="str">
        <f>IF('Portail 4 LLCER-LEA'!AH152="","",'Portail 4 LLCER-LEA'!AH152)</f>
        <v/>
      </c>
      <c r="AI77" s="90" t="str">
        <f>IF('Portail 4 LLCER-LEA'!AI152="","",'Portail 4 LLCER-LEA'!AI152)</f>
        <v/>
      </c>
      <c r="AJ77" s="90" t="str">
        <f>IF('Portail 4 LLCER-LEA'!AJ152="","",'Portail 4 LLCER-LEA'!AJ152)</f>
        <v/>
      </c>
      <c r="AK77" s="90" t="str">
        <f>IF('Portail 4 LLCER-LEA'!AK152="","",'Portail 4 LLCER-LEA'!AK152)</f>
        <v/>
      </c>
      <c r="AL77" s="92" t="str">
        <f>IF('Portail 4 LLCER-LEA'!AL152="","",'Portail 4 LLCER-LEA'!AL152)</f>
        <v/>
      </c>
    </row>
    <row r="78" spans="1:38" ht="44.25" customHeight="1" thickBot="1">
      <c r="A78" s="20" t="str">
        <f>IF('Portail 4 LLCER-LEA'!A153="","",'Portail 4 LLCER-LEA'!A153)</f>
        <v/>
      </c>
      <c r="B78" s="20" t="str">
        <f>IF('Portail 4 LLCER-LEA'!B153="","",'Portail 4 LLCER-LEA'!B153)</f>
        <v>LLA2C3A</v>
      </c>
      <c r="C78" s="95" t="str">
        <f>IF('Portail 4 LLCER-LEA'!C153="","",'Portail 4 LLCER-LEA'!C153)</f>
        <v>Introduction à la civilisation espagnole S2</v>
      </c>
      <c r="D78" s="24" t="str">
        <f>IF('Portail 4 LLCER-LEA'!D153="","",'Portail 4 LLCER-LEA'!D153)</f>
        <v>LOL2C30LOL2J5B2</v>
      </c>
      <c r="E78" s="24" t="str">
        <f>IF('Portail 4 LLCER-LEA'!E153="","",'Portail 4 LLCER-LEA'!E153)</f>
        <v>TRONC COMMUN</v>
      </c>
      <c r="F78" s="25" t="str">
        <f>IF('Portail 4 LLCER-LEA'!F153="","",'Portail 4 LLCER-LEA'!F153)</f>
        <v>Portails 1 (SDL-LLCER), 2 (SDL-LEA), 4 (LANGUES) et 5 (LETTRES-LLCER)</v>
      </c>
      <c r="G78" s="63" t="str">
        <f>IF('Portail 4 LLCER-LEA'!G153="","",'Portail 4 LLCER-LEA'!G153)</f>
        <v>LLCER</v>
      </c>
      <c r="H78" s="26"/>
      <c r="I78" s="28">
        <v>2</v>
      </c>
      <c r="J78" s="28">
        <v>2</v>
      </c>
      <c r="K78" s="28" t="str">
        <f>IF('Portail 4 LLCER-LEA'!K153="","",'Portail 4 LLCER-LEA'!K153)</f>
        <v>DECOBERT Claire</v>
      </c>
      <c r="L78" s="28">
        <f>IF('Portail 4 LLCER-LEA'!L153="","",'Portail 4 LLCER-LEA'!L153)</f>
        <v>14</v>
      </c>
      <c r="M78" s="28" t="str">
        <f>IF('Portail 4 LLCER-LEA'!M153="","",'Portail 4 LLCER-LEA'!M153)</f>
        <v/>
      </c>
      <c r="N78" s="28" t="str">
        <f>IF('Portail 4 LLCER-LEA'!N153="","",'Portail 4 LLCER-LEA'!N153)</f>
        <v/>
      </c>
      <c r="O78" s="30">
        <f>IF('Portail 4 LLCER-LEA'!O153="","",'Portail 4 LLCER-LEA'!O153)</f>
        <v>18</v>
      </c>
      <c r="P78" s="31" t="str">
        <f>IF('Portail 4 LLCER-LEA'!P153="","",'Portail 4 LLCER-LEA'!P153)</f>
        <v/>
      </c>
      <c r="Q78" s="489" t="str">
        <f>IF('Portail 4 LLCER-LEA'!Q153="","",'Portail 4 LLCER-LEA'!Q153)</f>
        <v>PAS DE CHANGEMENT</v>
      </c>
      <c r="R78" s="490" t="str">
        <f>IF('Portail 4 LLCER-LEA'!R153="","",'Portail 4 LLCER-LEA'!R153)</f>
        <v>100 % CT devoir maison</v>
      </c>
      <c r="S78" s="149">
        <f>IF('Portail 4 LLCER-LEA'!S153="","",'Portail 4 LLCER-LEA'!S153)</f>
        <v>1</v>
      </c>
      <c r="T78" s="33" t="str">
        <f>IF('Portail 4 LLCER-LEA'!T153="","",'Portail 4 LLCER-LEA'!T153)</f>
        <v>CC</v>
      </c>
      <c r="U78" s="33" t="str">
        <f>IF('Portail 4 LLCER-LEA'!U153="","",'Portail 4 LLCER-LEA'!U153)</f>
        <v>écrit et oral</v>
      </c>
      <c r="V78" s="33" t="str">
        <f>IF('Portail 4 LLCER-LEA'!V153="","",'Portail 4 LLCER-LEA'!V153)</f>
        <v>1h30</v>
      </c>
      <c r="W78" s="34">
        <f>IF('Portail 4 LLCER-LEA'!W153="","",'Portail 4 LLCER-LEA'!W153)</f>
        <v>1</v>
      </c>
      <c r="X78" s="35" t="str">
        <f>IF('Portail 4 LLCER-LEA'!X153="","",'Portail 4 LLCER-LEA'!X153)</f>
        <v>CT</v>
      </c>
      <c r="Y78" s="35" t="str">
        <f>IF('Portail 4 LLCER-LEA'!Y153="","",'Portail 4 LLCER-LEA'!Y153)</f>
        <v>oral</v>
      </c>
      <c r="Z78" s="35" t="str">
        <f>IF('Portail 4 LLCER-LEA'!Z153="","",'Portail 4 LLCER-LEA'!Z153)</f>
        <v/>
      </c>
      <c r="AA78" s="702" t="str">
        <f>IF('Portail 4 LLCER-LEA'!AA153="","",'Portail 4 LLCER-LEA'!AA153)</f>
        <v>Jeudi 25 juin, DM déposé sur Célène le jour-même et à rendre pour le 1 juillet sur Célène</v>
      </c>
      <c r="AB78" s="702" t="str">
        <f>IF('Portail 4 LLCER-LEA'!AB153="","",'Portail 4 LLCER-LEA'!AB153)</f>
        <v>Jeudi 25 juin, DM déposé sur Célène le jour-même et à rendre pour le 1 juillet sur Célène</v>
      </c>
      <c r="AC78" s="666" t="str">
        <f>IF('Portail 4 LLCER-LEA'!AC153="","",'Portail 4 LLCER-LEA'!AC153)</f>
        <v/>
      </c>
      <c r="AD78" s="149">
        <f>IF('Portail 4 LLCER-LEA'!AD153="","",'Portail 4 LLCER-LEA'!AD153)</f>
        <v>1</v>
      </c>
      <c r="AE78" s="33" t="str">
        <f>IF('Portail 4 LLCER-LEA'!AE153="","",'Portail 4 LLCER-LEA'!AE153)</f>
        <v>CT</v>
      </c>
      <c r="AF78" s="33" t="str">
        <f>IF('Portail 4 LLCER-LEA'!AF153="","",'Portail 4 LLCER-LEA'!AF153)</f>
        <v>oral</v>
      </c>
      <c r="AG78" s="33" t="str">
        <f>IF('Portail 4 LLCER-LEA'!AG153="","",'Portail 4 LLCER-LEA'!AG153)</f>
        <v/>
      </c>
      <c r="AH78" s="37">
        <f>IF('Portail 4 LLCER-LEA'!AH153="","",'Portail 4 LLCER-LEA'!AH153)</f>
        <v>1</v>
      </c>
      <c r="AI78" s="97" t="str">
        <f>IF('Portail 4 LLCER-LEA'!AI153="","",'Portail 4 LLCER-LEA'!AI153)</f>
        <v>CT</v>
      </c>
      <c r="AJ78" s="97" t="str">
        <f>IF('Portail 4 LLCER-LEA'!AJ153="","",'Portail 4 LLCER-LEA'!AJ153)</f>
        <v>oral</v>
      </c>
      <c r="AK78" s="97" t="str">
        <f>IF('Portail 4 LLCER-LEA'!AK153="","",'Portail 4 LLCER-LEA'!AK153)</f>
        <v/>
      </c>
      <c r="AL78" s="28" t="str">
        <f>IF('Portail 4 LLCER-LEA'!AL153="","",'Portail 4 LLCER-LEA'!AL153)</f>
        <v/>
      </c>
    </row>
    <row r="79" spans="1:38">
      <c r="A79" s="121"/>
      <c r="B79" s="121"/>
      <c r="C79" s="206"/>
      <c r="D79" s="148"/>
      <c r="E79" s="148"/>
      <c r="F79" s="207" t="s">
        <v>265</v>
      </c>
      <c r="G79" s="208"/>
      <c r="H79" s="208"/>
      <c r="I79" s="208"/>
      <c r="J79" s="208"/>
      <c r="K79" s="208"/>
      <c r="L79" s="208"/>
      <c r="M79" s="208"/>
      <c r="N79" s="148"/>
      <c r="O79" s="148"/>
      <c r="P79" s="148"/>
      <c r="Q79" s="145"/>
      <c r="R79" s="145"/>
      <c r="S79" s="123"/>
      <c r="T79" s="123"/>
      <c r="U79" s="123"/>
      <c r="V79" s="123"/>
      <c r="W79" s="123"/>
      <c r="X79" s="123"/>
      <c r="Y79" s="123"/>
      <c r="Z79" s="123"/>
      <c r="AA79" s="145"/>
      <c r="AB79" s="145"/>
      <c r="AC79" s="145"/>
      <c r="AD79" s="123"/>
      <c r="AE79" s="123"/>
      <c r="AF79" s="123"/>
      <c r="AG79" s="123"/>
      <c r="AH79" s="123"/>
      <c r="AI79" s="123"/>
      <c r="AJ79" s="123"/>
      <c r="AK79" s="124"/>
      <c r="AL79" s="208"/>
    </row>
    <row r="81" spans="17:29">
      <c r="Q81" s="546"/>
      <c r="R81" s="546"/>
      <c r="AA81" s="546"/>
      <c r="AB81" s="546"/>
      <c r="AC81" s="546"/>
    </row>
  </sheetData>
  <mergeCells count="27">
    <mergeCell ref="AD1:AK1"/>
    <mergeCell ref="AL1:AL3"/>
    <mergeCell ref="N2:N3"/>
    <mergeCell ref="O2:O3"/>
    <mergeCell ref="P2:P3"/>
    <mergeCell ref="S2:V2"/>
    <mergeCell ref="W2:Z2"/>
    <mergeCell ref="AD2:AG2"/>
    <mergeCell ref="AH2:AK2"/>
    <mergeCell ref="AA1:AB2"/>
    <mergeCell ref="AC1:AC3"/>
    <mergeCell ref="K1:K3"/>
    <mergeCell ref="L1:L3"/>
    <mergeCell ref="M1:M3"/>
    <mergeCell ref="N1:P1"/>
    <mergeCell ref="S1:Z1"/>
    <mergeCell ref="Q1:R2"/>
    <mergeCell ref="F1:F3"/>
    <mergeCell ref="G1:G3"/>
    <mergeCell ref="H1:H3"/>
    <mergeCell ref="I1:I3"/>
    <mergeCell ref="J1:J3"/>
    <mergeCell ref="A1:A3"/>
    <mergeCell ref="B1:B3"/>
    <mergeCell ref="C1:C3"/>
    <mergeCell ref="D1:D3"/>
    <mergeCell ref="E1:E3"/>
  </mergeCells>
  <dataValidations disablePrompts="1" count="4">
    <dataValidation type="list" allowBlank="1" showInputMessage="1" showErrorMessage="1" sqref="X43 AE43 AI43 T49 X49 AE49 AI49 AI34 AE34 X34 T34">
      <formula1>mod</formula1>
      <formula2>0</formula2>
    </dataValidation>
    <dataValidation type="list" allowBlank="1" showInputMessage="1" showErrorMessage="1" sqref="U43 Y43 AF43 AJ43 U49 Y49 AF49 AJ49 AJ34 AF34 Y34 U34">
      <formula1>nat</formula1>
      <formula2>0</formula2>
    </dataValidation>
    <dataValidation type="list" allowBlank="1" showInputMessage="1" showErrorMessage="1" sqref="AF41 AJ41 Y46 AJ46 U61 Y61 AF61 AJ61 U70 Y70 AF70 AJ70 U44:U46 Y44 AF44:AF46 AJ44 AF7 AJ7 AJ39 AF39 Y39 U39 AJ26 AF26 Y26 U26 AJ19:AJ20 AF19:AF20 Y19 U19 AJ15 AF15 Y15 U15 AJ10 AF10 Y10 U10">
      <formula1>natu</formula1>
      <formula2>0</formula2>
    </dataValidation>
    <dataValidation type="list" allowBlank="1" showInputMessage="1" showErrorMessage="1" sqref="T46 X46 AI46 T61 X61 AE61 AI61 T70 X70 AE70 AI70 X44 AE44:AE46 AI44 AI39 AE39 X39 T39 AI26 AE26 X26 T26 AI19 AE19 X19 T19 AI15 AE15 X15 T15 AI10 AE10 X10 T10">
      <formula1>moda</formula1>
      <formula2>0</formula2>
    </dataValidation>
  </dataValidations>
  <pageMargins left="0.31496062992125984" right="0.31496062992125984" top="0.35433070866141736" bottom="0.35433070866141736" header="0.31496062992125984" footer="0.31496062992125984"/>
  <pageSetup paperSize="8" scale="55" firstPageNumber="0" fitToWidth="2" fitToHeight="8" orientation="landscape" r:id="rId1"/>
  <headerFooter>
    <oddHeader>&amp;R&amp;D</oddHeader>
    <oddFooter>&amp;L&amp;P/&amp;N</oddFooter>
  </headerFooter>
</worksheet>
</file>

<file path=xl/worksheets/sheet3.xml><?xml version="1.0" encoding="utf-8"?>
<worksheet xmlns="http://schemas.openxmlformats.org/spreadsheetml/2006/main" xmlns:r="http://schemas.openxmlformats.org/officeDocument/2006/relationships">
  <dimension ref="A1:AMP81"/>
  <sheetViews>
    <sheetView view="pageBreakPreview" zoomScale="65" zoomScaleSheetLayoutView="65" zoomScalePageLayoutView="85" workbookViewId="0">
      <pane xSplit="4" ySplit="3" topLeftCell="M46" activePane="bottomRight" state="frozen"/>
      <selection pane="topRight" activeCell="AA3" sqref="AA3"/>
      <selection pane="bottomLeft" activeCell="AA3" sqref="AA3"/>
      <selection pane="bottomRight" activeCell="Z3" sqref="Q1:Z1048576"/>
    </sheetView>
  </sheetViews>
  <sheetFormatPr baseColWidth="10" defaultColWidth="9.140625" defaultRowHeight="15"/>
  <cols>
    <col min="1" max="1" width="11.5703125" style="1" customWidth="1"/>
    <col min="2" max="2" width="14" style="1" customWidth="1"/>
    <col min="3" max="3" width="44.7109375" style="2" customWidth="1"/>
    <col min="4" max="4" width="13.28515625" style="2" customWidth="1"/>
    <col min="5" max="5" width="14.85546875" style="2" customWidth="1"/>
    <col min="6" max="6" width="36.140625" style="2" customWidth="1"/>
    <col min="7" max="7" width="9.5703125" style="2" customWidth="1"/>
    <col min="8" max="8" width="14" style="2" customWidth="1"/>
    <col min="9" max="10" width="7.5703125" style="2" customWidth="1"/>
    <col min="11" max="11" width="16.28515625" style="2" customWidth="1"/>
    <col min="12" max="13" width="8.5703125" style="2" customWidth="1"/>
    <col min="14" max="16" width="7.140625" style="2" customWidth="1"/>
    <col min="17" max="18" width="16.42578125" style="2" hidden="1" customWidth="1"/>
    <col min="19" max="19" width="15" style="1" hidden="1" customWidth="1"/>
    <col min="20" max="20" width="9" style="1" hidden="1" customWidth="1"/>
    <col min="21" max="21" width="12.7109375" style="1" hidden="1" customWidth="1"/>
    <col min="22" max="22" width="11.5703125" style="1" hidden="1" customWidth="1"/>
    <col min="23" max="26" width="10.42578125" style="1" hidden="1" customWidth="1"/>
    <col min="27" max="28" width="31.42578125" style="565" customWidth="1"/>
    <col min="29" max="29" width="16.42578125" style="565" customWidth="1"/>
    <col min="30" max="30" width="10.42578125" style="1" customWidth="1"/>
    <col min="31" max="31" width="9" style="1" customWidth="1"/>
    <col min="32" max="32" width="7" style="1" customWidth="1"/>
    <col min="33" max="33" width="7.140625" style="1" customWidth="1"/>
    <col min="34" max="37" width="10.42578125" style="1" customWidth="1"/>
    <col min="38" max="38" width="20" style="2" customWidth="1"/>
    <col min="39" max="1030" width="11.42578125" style="3"/>
  </cols>
  <sheetData>
    <row r="1" spans="1:38" ht="108.75" customHeight="1">
      <c r="A1" s="733" t="s">
        <v>0</v>
      </c>
      <c r="B1" s="733" t="s">
        <v>1</v>
      </c>
      <c r="C1" s="733" t="s">
        <v>2</v>
      </c>
      <c r="D1" s="733" t="s">
        <v>3</v>
      </c>
      <c r="E1" s="733" t="s">
        <v>4</v>
      </c>
      <c r="F1" s="733" t="s">
        <v>5</v>
      </c>
      <c r="G1" s="733" t="s">
        <v>6</v>
      </c>
      <c r="H1" s="733" t="s">
        <v>7</v>
      </c>
      <c r="I1" s="733" t="s">
        <v>8</v>
      </c>
      <c r="J1" s="733" t="s">
        <v>9</v>
      </c>
      <c r="K1" s="733" t="s">
        <v>10</v>
      </c>
      <c r="L1" s="733" t="s">
        <v>11</v>
      </c>
      <c r="M1" s="746" t="s">
        <v>12</v>
      </c>
      <c r="N1" s="733" t="s">
        <v>13</v>
      </c>
      <c r="O1" s="733"/>
      <c r="P1" s="746"/>
      <c r="Q1" s="750" t="s">
        <v>14</v>
      </c>
      <c r="R1" s="751"/>
      <c r="S1" s="742" t="s">
        <v>15</v>
      </c>
      <c r="T1" s="742"/>
      <c r="U1" s="742"/>
      <c r="V1" s="742"/>
      <c r="W1" s="742"/>
      <c r="X1" s="742"/>
      <c r="Y1" s="742"/>
      <c r="Z1" s="749"/>
      <c r="AA1" s="729" t="s">
        <v>16</v>
      </c>
      <c r="AB1" s="730"/>
      <c r="AC1" s="754" t="s">
        <v>17</v>
      </c>
      <c r="AD1" s="742" t="s">
        <v>18</v>
      </c>
      <c r="AE1" s="743"/>
      <c r="AF1" s="743"/>
      <c r="AG1" s="743"/>
      <c r="AH1" s="743"/>
      <c r="AI1" s="743"/>
      <c r="AJ1" s="743"/>
      <c r="AK1" s="743"/>
      <c r="AL1" s="733" t="s">
        <v>19</v>
      </c>
    </row>
    <row r="2" spans="1:38" ht="108.75" customHeight="1">
      <c r="A2" s="733"/>
      <c r="B2" s="733"/>
      <c r="C2" s="733"/>
      <c r="D2" s="733"/>
      <c r="E2" s="733"/>
      <c r="F2" s="733"/>
      <c r="G2" s="733"/>
      <c r="H2" s="733"/>
      <c r="I2" s="733"/>
      <c r="J2" s="733"/>
      <c r="K2" s="733"/>
      <c r="L2" s="733"/>
      <c r="M2" s="733"/>
      <c r="N2" s="744" t="s">
        <v>20</v>
      </c>
      <c r="O2" s="744" t="s">
        <v>21</v>
      </c>
      <c r="P2" s="745" t="s">
        <v>22</v>
      </c>
      <c r="Q2" s="752"/>
      <c r="R2" s="753"/>
      <c r="S2" s="742" t="s">
        <v>23</v>
      </c>
      <c r="T2" s="743"/>
      <c r="U2" s="743"/>
      <c r="V2" s="743"/>
      <c r="W2" s="747" t="s">
        <v>24</v>
      </c>
      <c r="X2" s="747"/>
      <c r="Y2" s="747"/>
      <c r="Z2" s="748"/>
      <c r="AA2" s="731"/>
      <c r="AB2" s="732"/>
      <c r="AC2" s="755"/>
      <c r="AD2" s="742" t="s">
        <v>23</v>
      </c>
      <c r="AE2" s="743"/>
      <c r="AF2" s="743"/>
      <c r="AG2" s="743"/>
      <c r="AH2" s="747" t="s">
        <v>24</v>
      </c>
      <c r="AI2" s="747"/>
      <c r="AJ2" s="747"/>
      <c r="AK2" s="747"/>
      <c r="AL2" s="733"/>
    </row>
    <row r="3" spans="1:38" ht="44.25" customHeight="1">
      <c r="A3" s="733"/>
      <c r="B3" s="733"/>
      <c r="C3" s="733"/>
      <c r="D3" s="733"/>
      <c r="E3" s="733"/>
      <c r="F3" s="733"/>
      <c r="G3" s="733"/>
      <c r="H3" s="733"/>
      <c r="I3" s="733"/>
      <c r="J3" s="733"/>
      <c r="K3" s="733"/>
      <c r="L3" s="733"/>
      <c r="M3" s="733"/>
      <c r="N3" s="733"/>
      <c r="O3" s="733"/>
      <c r="P3" s="746"/>
      <c r="Q3" s="717" t="s">
        <v>23</v>
      </c>
      <c r="R3" s="718" t="s">
        <v>24</v>
      </c>
      <c r="S3" s="719" t="s">
        <v>25</v>
      </c>
      <c r="T3" s="720" t="s">
        <v>26</v>
      </c>
      <c r="U3" s="720" t="s">
        <v>27</v>
      </c>
      <c r="V3" s="720" t="s">
        <v>28</v>
      </c>
      <c r="W3" s="721" t="s">
        <v>25</v>
      </c>
      <c r="X3" s="721" t="s">
        <v>26</v>
      </c>
      <c r="Y3" s="721" t="s">
        <v>27</v>
      </c>
      <c r="Z3" s="722" t="s">
        <v>28</v>
      </c>
      <c r="AA3" s="676" t="s">
        <v>23</v>
      </c>
      <c r="AB3" s="728" t="s">
        <v>24</v>
      </c>
      <c r="AC3" s="756"/>
      <c r="AD3" s="719" t="s">
        <v>25</v>
      </c>
      <c r="AE3" s="720" t="s">
        <v>26</v>
      </c>
      <c r="AF3" s="720" t="s">
        <v>27</v>
      </c>
      <c r="AG3" s="720" t="s">
        <v>28</v>
      </c>
      <c r="AH3" s="721" t="s">
        <v>25</v>
      </c>
      <c r="AI3" s="721" t="s">
        <v>26</v>
      </c>
      <c r="AJ3" s="721" t="s">
        <v>27</v>
      </c>
      <c r="AK3" s="721" t="s">
        <v>28</v>
      </c>
      <c r="AL3" s="733"/>
    </row>
    <row r="4" spans="1:38" ht="26.25" customHeight="1">
      <c r="A4" s="4" t="s">
        <v>266</v>
      </c>
      <c r="B4" s="4" t="s">
        <v>267</v>
      </c>
      <c r="C4" s="5" t="s">
        <v>268</v>
      </c>
      <c r="D4" s="125" t="s">
        <v>35</v>
      </c>
      <c r="E4" s="12"/>
      <c r="F4" s="12"/>
      <c r="G4" s="12"/>
      <c r="H4" s="4"/>
      <c r="I4" s="12"/>
      <c r="J4" s="12"/>
      <c r="K4" s="12"/>
      <c r="L4" s="12"/>
      <c r="M4" s="12"/>
      <c r="N4" s="12"/>
      <c r="O4" s="12"/>
      <c r="P4" s="8"/>
      <c r="Q4" s="425"/>
      <c r="R4" s="426"/>
      <c r="S4" s="377"/>
      <c r="T4" s="8"/>
      <c r="U4" s="8"/>
      <c r="V4" s="8"/>
      <c r="W4" s="171"/>
      <c r="X4" s="8"/>
      <c r="Y4" s="8"/>
      <c r="Z4" s="8"/>
      <c r="AA4" s="639"/>
      <c r="AB4" s="553"/>
      <c r="AC4" s="640"/>
      <c r="AD4" s="377"/>
      <c r="AE4" s="8"/>
      <c r="AF4" s="8"/>
      <c r="AG4" s="8"/>
      <c r="AH4" s="8"/>
      <c r="AI4" s="8"/>
      <c r="AJ4" s="8"/>
      <c r="AK4" s="12"/>
      <c r="AL4" s="12"/>
    </row>
    <row r="5" spans="1:38" ht="26.25" customHeight="1">
      <c r="A5" s="4" t="s">
        <v>44</v>
      </c>
      <c r="B5" s="4" t="s">
        <v>269</v>
      </c>
      <c r="C5" s="10" t="s">
        <v>270</v>
      </c>
      <c r="D5" s="11" t="s">
        <v>271</v>
      </c>
      <c r="E5" s="6" t="s">
        <v>36</v>
      </c>
      <c r="F5" s="6"/>
      <c r="G5" s="6"/>
      <c r="H5" s="7"/>
      <c r="I5" s="7"/>
      <c r="J5" s="7"/>
      <c r="K5" s="6"/>
      <c r="L5" s="6"/>
      <c r="M5" s="6"/>
      <c r="N5" s="6"/>
      <c r="O5" s="6"/>
      <c r="P5" s="9"/>
      <c r="Q5" s="425"/>
      <c r="R5" s="426"/>
      <c r="S5" s="397"/>
      <c r="T5" s="8"/>
      <c r="U5" s="8"/>
      <c r="V5" s="8"/>
      <c r="W5" s="171"/>
      <c r="X5" s="8"/>
      <c r="Y5" s="8"/>
      <c r="Z5" s="8"/>
      <c r="AA5" s="639"/>
      <c r="AB5" s="553"/>
      <c r="AC5" s="640"/>
      <c r="AD5" s="377"/>
      <c r="AE5" s="8"/>
      <c r="AF5" s="8"/>
      <c r="AG5" s="8"/>
      <c r="AH5" s="8"/>
      <c r="AI5" s="8"/>
      <c r="AJ5" s="8"/>
      <c r="AK5" s="12"/>
      <c r="AL5" s="12"/>
    </row>
    <row r="6" spans="1:38" ht="21" customHeight="1">
      <c r="A6" s="13"/>
      <c r="B6" s="14"/>
      <c r="C6" s="15" t="s">
        <v>37</v>
      </c>
      <c r="D6" s="16"/>
      <c r="E6" s="13"/>
      <c r="F6" s="16"/>
      <c r="G6" s="13"/>
      <c r="H6" s="13"/>
      <c r="I6" s="13">
        <f>+I7+I8+I9+I11+I12+I13+I14+I16</f>
        <v>30</v>
      </c>
      <c r="J6" s="13">
        <f>+J7+J8+J9+J11+J12+J13+J14+J16</f>
        <v>30</v>
      </c>
      <c r="K6" s="16"/>
      <c r="L6" s="16"/>
      <c r="M6" s="16"/>
      <c r="N6" s="16"/>
      <c r="O6" s="16"/>
      <c r="P6" s="227"/>
      <c r="Q6" s="427"/>
      <c r="R6" s="428"/>
      <c r="S6" s="398"/>
      <c r="T6" s="17"/>
      <c r="U6" s="18"/>
      <c r="V6" s="18"/>
      <c r="W6" s="18"/>
      <c r="X6" s="18"/>
      <c r="Y6" s="18"/>
      <c r="Z6" s="18"/>
      <c r="AA6" s="641"/>
      <c r="AB6" s="554"/>
      <c r="AC6" s="642"/>
      <c r="AD6" s="17"/>
      <c r="AE6" s="18"/>
      <c r="AF6" s="18"/>
      <c r="AG6" s="18"/>
      <c r="AH6" s="18"/>
      <c r="AI6" s="18"/>
      <c r="AJ6" s="18"/>
      <c r="AK6" s="19"/>
      <c r="AL6" s="19"/>
    </row>
    <row r="7" spans="1:38" ht="44.25" customHeight="1">
      <c r="A7" s="20" t="str">
        <f>IF('Portail 2 SDL-LEA'!A7="","",'Portail 2 SDL-LEA'!A7)</f>
        <v/>
      </c>
      <c r="B7" s="21" t="str">
        <f>IF('Portail 2 SDL-LEA'!B7="","",'Portail 2 SDL-LEA'!B7)</f>
        <v>LLA1H11</v>
      </c>
      <c r="C7" s="22" t="str">
        <f>IF('Portail 2 SDL-LEA'!C7="","",'Portail 2 SDL-LEA'!C7)</f>
        <v>Introduction à la linguistique S1 SDL</v>
      </c>
      <c r="D7" s="23" t="str">
        <f>IF('Portail 2 SDL-LEA'!D7="","",'Portail 2 SDL-LEA'!D7)</f>
        <v>LOL1H90
LLA1H10</v>
      </c>
      <c r="E7" s="24" t="str">
        <f>IF('Portail 2 SDL-LEA'!E7="","",'Portail 2 SDL-LEA'!E7)</f>
        <v>TRONC COMMUN</v>
      </c>
      <c r="F7" s="25" t="str">
        <f>IF('Portail 2 SDL-LEA'!F7="","",'Portail 2 SDL-LEA'!F7)</f>
        <v>Portails 1 (SDL-LLCER), 2 (SDL-LEA) et 3 (SDL-Lettres)</v>
      </c>
      <c r="G7" s="24" t="str">
        <f>IF('Portail 2 SDL-LEA'!G7="","",'Portail 2 SDL-LEA'!G7)</f>
        <v>SDL</v>
      </c>
      <c r="H7" s="26"/>
      <c r="I7" s="27">
        <v>5</v>
      </c>
      <c r="J7" s="27">
        <v>5</v>
      </c>
      <c r="K7" s="28" t="str">
        <f>IF('Portail 2 SDL-LEA'!K7="","",'Portail 2 SDL-LEA'!K7)</f>
        <v>SKROVEC Marie</v>
      </c>
      <c r="L7" s="29" t="str">
        <f>IF('Portail 2 SDL-LEA'!L7="","",'Portail 2 SDL-LEA'!L7)</f>
        <v>07</v>
      </c>
      <c r="M7" s="28" t="str">
        <f>IF('Portail 2 SDL-LEA'!M7="","",'Portail 2 SDL-LEA'!M7)</f>
        <v/>
      </c>
      <c r="N7" s="28">
        <f>IF('Portail 2 SDL-LEA'!N7="","",'Portail 2 SDL-LEA'!N7)</f>
        <v>15</v>
      </c>
      <c r="O7" s="30">
        <f>IF('Portail 2 SDL-LEA'!O7="","",'Portail 2 SDL-LEA'!O7)</f>
        <v>15</v>
      </c>
      <c r="P7" s="31" t="str">
        <f>IF('Portail 2 SDL-LEA'!P7="","",'Portail 2 SDL-LEA'!P7)</f>
        <v/>
      </c>
      <c r="Q7" s="429"/>
      <c r="R7" s="430"/>
      <c r="S7" s="280">
        <f>IF('Portail 2 SDL-LEA'!S7="","",'Portail 2 SDL-LEA'!S7)</f>
        <v>1</v>
      </c>
      <c r="T7" s="33" t="str">
        <f>IF('Portail 2 SDL-LEA'!T7="","",'Portail 2 SDL-LEA'!T7)</f>
        <v>CC</v>
      </c>
      <c r="U7" s="33" t="str">
        <f>IF('Portail 2 SDL-LEA'!U7="","",'Portail 2 SDL-LEA'!U7)</f>
        <v>écrit</v>
      </c>
      <c r="V7" s="33" t="str">
        <f>IF('Portail 2 SDL-LEA'!V7="","",'Portail 2 SDL-LEA'!V7)</f>
        <v/>
      </c>
      <c r="W7" s="34">
        <f>IF('Portail 2 SDL-LEA'!W7="","",'Portail 2 SDL-LEA'!W7)</f>
        <v>1</v>
      </c>
      <c r="X7" s="35" t="str">
        <f>IF('Portail 2 SDL-LEA'!X7="","",'Portail 2 SDL-LEA'!X7)</f>
        <v>CT</v>
      </c>
      <c r="Y7" s="35" t="str">
        <f>IF('Portail 2 SDL-LEA'!Y7="","",'Portail 2 SDL-LEA'!Y7)</f>
        <v>oral</v>
      </c>
      <c r="Z7" s="582" t="str">
        <f>IF('Portail 2 SDL-LEA'!Z7="","",'Portail 2 SDL-LEA'!Z7)</f>
        <v>20 min.</v>
      </c>
      <c r="AA7" s="706" t="str">
        <f>IF('Portail 2 SDL-LEA'!AA7="","",'Portail 2 SDL-LEA'!AA7)</f>
        <v>Ecrit, DM, 2h</v>
      </c>
      <c r="AB7" s="702" t="str">
        <f>IF('Portail 2 SDL-LEA'!AB7="","",'Portail 2 SDL-LEA'!AB7)</f>
        <v>Ecrit, DM, 2h</v>
      </c>
      <c r="AC7" s="666">
        <f>IF('Portail 2 SDL-LEA'!AC7="","",'Portail 2 SDL-LEA'!AC7)</f>
        <v>160</v>
      </c>
      <c r="AD7" s="149">
        <f>IF('Portail 2 SDL-LEA'!AD7="","",'Portail 2 SDL-LEA'!AD7)</f>
        <v>1</v>
      </c>
      <c r="AE7" s="33" t="str">
        <f>IF('Portail 2 SDL-LEA'!AE7="","",'Portail 2 SDL-LEA'!AE7)</f>
        <v>CT</v>
      </c>
      <c r="AF7" s="33" t="str">
        <f>IF('Portail 2 SDL-LEA'!AF7="","",'Portail 2 SDL-LEA'!AF7)</f>
        <v>écrit</v>
      </c>
      <c r="AG7" s="33" t="str">
        <f>IF('Portail 2 SDL-LEA'!AG7="","",'Portail 2 SDL-LEA'!AG7)</f>
        <v>2h00</v>
      </c>
      <c r="AH7" s="37">
        <f>IF('Portail 2 SDL-LEA'!AH7="","",'Portail 2 SDL-LEA'!AH7)</f>
        <v>1</v>
      </c>
      <c r="AI7" s="35" t="str">
        <f>IF('Portail 2 SDL-LEA'!AI7="","",'Portail 2 SDL-LEA'!AI7)</f>
        <v>CT</v>
      </c>
      <c r="AJ7" s="35" t="str">
        <f>IF('Portail 2 SDL-LEA'!AJ7="","",'Portail 2 SDL-LEA'!AJ7)</f>
        <v>écrit</v>
      </c>
      <c r="AK7" s="35" t="str">
        <f>IF('Portail 2 SDL-LEA'!AK7="","",'Portail 2 SDL-LEA'!AK7)</f>
        <v>2h00</v>
      </c>
      <c r="AL7" s="28" t="str">
        <f>IF('Portail 2 SDL-LEA'!AL7="","",'Portail 2 SDL-LEA'!AL7)</f>
        <v/>
      </c>
    </row>
    <row r="8" spans="1:38" s="49" customFormat="1" ht="44.25" customHeight="1">
      <c r="A8" s="38" t="str">
        <f>IF('Portail 2 SDL-LEA'!A8="","",'Portail 2 SDL-LEA'!A8)</f>
        <v/>
      </c>
      <c r="B8" s="39" t="str">
        <f>IF('Portail 2 SDL-LEA'!B8="","",'Portail 2 SDL-LEA'!B8)</f>
        <v>LLA1H40</v>
      </c>
      <c r="C8" s="40" t="str">
        <f>IF('Portail 2 SDL-LEA'!C8="","",'Portail 2 SDL-LEA'!C8)</f>
        <v>Langage et communication  S2</v>
      </c>
      <c r="D8" s="41" t="str">
        <f>IF('Portail 2 SDL-LEA'!D8="","",'Portail 2 SDL-LEA'!D8)</f>
        <v>LOL1H81
LLA2H30</v>
      </c>
      <c r="E8" s="41" t="str">
        <f>IF('Portail 2 SDL-LEA'!E8="","",'Portail 2 SDL-LEA'!E8)</f>
        <v>TRONC COMMUN</v>
      </c>
      <c r="F8" s="42" t="str">
        <f>IF('Portail 2 SDL-LEA'!F8="","",'Portail 2 SDL-LEA'!F8)</f>
        <v>Portails 1 (SDL-LLCER), 2 (SDL-LEA) et 3 (SDL-Lettres)</v>
      </c>
      <c r="G8" s="41" t="str">
        <f>IF('Portail 2 SDL-LEA'!G8="","",'Portail 2 SDL-LEA'!G8)</f>
        <v>SDL</v>
      </c>
      <c r="H8" s="38"/>
      <c r="I8" s="27">
        <f>IF('Portail 2 SDL-LEA'!I8="","",'Portail 2 SDL-LEA'!I8)</f>
        <v>5</v>
      </c>
      <c r="J8" s="27">
        <f>IF('Portail 2 SDL-LEA'!J8="","",'Portail 2 SDL-LEA'!J8)</f>
        <v>5</v>
      </c>
      <c r="K8" s="27" t="str">
        <f>IF('Portail 2 SDL-LEA'!K8="","",'Portail 2 SDL-LEA'!K8)</f>
        <v>CANCE Caroline</v>
      </c>
      <c r="L8" s="43" t="str">
        <f>IF('Portail 2 SDL-LEA'!L8="","",'Portail 2 SDL-LEA'!L8)</f>
        <v>07</v>
      </c>
      <c r="M8" s="27" t="str">
        <f>IF('Portail 2 SDL-LEA'!M8="","",'Portail 2 SDL-LEA'!M8)</f>
        <v/>
      </c>
      <c r="N8" s="27">
        <f>IF('Portail 2 SDL-LEA'!N8="","",'Portail 2 SDL-LEA'!N8)</f>
        <v>15</v>
      </c>
      <c r="O8" s="27">
        <f>IF('Portail 2 SDL-LEA'!O8="","",'Portail 2 SDL-LEA'!O8)</f>
        <v>15</v>
      </c>
      <c r="P8" s="44" t="str">
        <f>IF('Portail 2 SDL-LEA'!P8="","",'Portail 2 SDL-LEA'!P8)</f>
        <v/>
      </c>
      <c r="Q8" s="451"/>
      <c r="R8" s="452"/>
      <c r="S8" s="399">
        <f>IF('Portail 2 SDL-LEA'!S8="","",'Portail 2 SDL-LEA'!S8)</f>
        <v>1</v>
      </c>
      <c r="T8" s="41" t="str">
        <f>IF('Portail 2 SDL-LEA'!T8="","",'Portail 2 SDL-LEA'!T8)</f>
        <v>CC</v>
      </c>
      <c r="U8" s="46" t="str">
        <f>IF('Portail 2 SDL-LEA'!U8="","",'Portail 2 SDL-LEA'!U8)</f>
        <v>écrit et oral</v>
      </c>
      <c r="V8" s="41" t="str">
        <f>IF('Portail 2 SDL-LEA'!V8="","",'Portail 2 SDL-LEA'!V8)</f>
        <v/>
      </c>
      <c r="W8" s="47">
        <f>IF('Portail 2 SDL-LEA'!W8="","",'Portail 2 SDL-LEA'!W8)</f>
        <v>1</v>
      </c>
      <c r="X8" s="41" t="str">
        <f>IF('Portail 2 SDL-LEA'!X8="","",'Portail 2 SDL-LEA'!X8)</f>
        <v>CT</v>
      </c>
      <c r="Y8" s="41" t="str">
        <f>IF('Portail 2 SDL-LEA'!Y8="","",'Portail 2 SDL-LEA'!Y8)</f>
        <v>écrit</v>
      </c>
      <c r="Z8" s="595" t="str">
        <f>IF('Portail 2 SDL-LEA'!Z8="","",'Portail 2 SDL-LEA'!Z8)</f>
        <v>2h00</v>
      </c>
      <c r="AA8" s="706" t="str">
        <f>IF('Portail 2 SDL-LEA'!AA8="","",'Portail 2 SDL-LEA'!AA8)</f>
        <v>Ecrit, DM, 2h</v>
      </c>
      <c r="AB8" s="702" t="str">
        <f>IF('Portail 2 SDL-LEA'!AB8="","",'Portail 2 SDL-LEA'!AB8)</f>
        <v>Ecrit, DM, 2h</v>
      </c>
      <c r="AC8" s="666">
        <f>IF('Portail 2 SDL-LEA'!AC8="","",'Portail 2 SDL-LEA'!AC8)</f>
        <v>140</v>
      </c>
      <c r="AD8" s="400">
        <f>IF('Portail 2 SDL-LEA'!AD8="","",'Portail 2 SDL-LEA'!AD8)</f>
        <v>1</v>
      </c>
      <c r="AE8" s="46" t="str">
        <f>IF('Portail 2 SDL-LEA'!AE8="","",'Portail 2 SDL-LEA'!AE8)</f>
        <v>CT</v>
      </c>
      <c r="AF8" s="46" t="str">
        <f>IF('Portail 2 SDL-LEA'!AF8="","",'Portail 2 SDL-LEA'!AF8)</f>
        <v>écrit</v>
      </c>
      <c r="AG8" s="46" t="str">
        <f>IF('Portail 2 SDL-LEA'!AG8="","",'Portail 2 SDL-LEA'!AG8)</f>
        <v>2h00</v>
      </c>
      <c r="AH8" s="48">
        <f>IF('Portail 2 SDL-LEA'!AH8="","",'Portail 2 SDL-LEA'!AH8)</f>
        <v>1</v>
      </c>
      <c r="AI8" s="41" t="str">
        <f>IF('Portail 2 SDL-LEA'!AI8="","",'Portail 2 SDL-LEA'!AI8)</f>
        <v>CT</v>
      </c>
      <c r="AJ8" s="41" t="str">
        <f>IF('Portail 2 SDL-LEA'!AJ8="","",'Portail 2 SDL-LEA'!AJ8)</f>
        <v>écrit</v>
      </c>
      <c r="AK8" s="41" t="str">
        <f>IF('Portail 2 SDL-LEA'!AK8="","",'Portail 2 SDL-LEA'!AK8)</f>
        <v>2h00</v>
      </c>
      <c r="AL8" s="27" t="str">
        <f>IF('Portail 2 SDL-LEA'!AL8="","",'Portail 2 SDL-LEA'!AL8)</f>
        <v/>
      </c>
    </row>
    <row r="9" spans="1:38" s="49" customFormat="1" ht="44.25" customHeight="1">
      <c r="A9" s="50" t="str">
        <f>IF('Portail 2 SDL-LEA'!A9="","",'Portail 2 SDL-LEA'!A9)</f>
        <v/>
      </c>
      <c r="B9" s="39" t="str">
        <f>IF('Portail 2 SDL-LEA'!B9="","",'Portail 2 SDL-LEA'!B9)</f>
        <v>LLA1H50</v>
      </c>
      <c r="C9" s="40" t="str">
        <f>IF('Portail 2 SDL-LEA'!C9="","",'Portail 2 SDL-LEA'!C9)</f>
        <v>Normes et variations</v>
      </c>
      <c r="D9" s="41" t="str">
        <f>IF('Portail 2 SDL-LEA'!D9="","",'Portail 2 SDL-LEA'!D9)</f>
        <v>LOL1H30
LLA2H40</v>
      </c>
      <c r="E9" s="41" t="str">
        <f>IF('Portail 2 SDL-LEA'!E9="","",'Portail 2 SDL-LEA'!E9)</f>
        <v>TRONC COMMUN</v>
      </c>
      <c r="F9" s="42" t="str">
        <f>IF('Portail 2 SDL-LEA'!F9="","",'Portail 2 SDL-LEA'!F9)</f>
        <v>Portails 1 (SDL-LLCER), 2 (SDL-LEA) et 3 (SDL-Lettres)</v>
      </c>
      <c r="G9" s="46" t="str">
        <f>IF('Portail 2 SDL-LEA'!G9="","",'Portail 2 SDL-LEA'!G9)</f>
        <v>SDL</v>
      </c>
      <c r="H9" s="38"/>
      <c r="I9" s="27">
        <f>IF('Portail 2 SDL-LEA'!I9="","",'Portail 2 SDL-LEA'!I9)</f>
        <v>4</v>
      </c>
      <c r="J9" s="27">
        <f>IF('Portail 2 SDL-LEA'!J9="","",'Portail 2 SDL-LEA'!J9)</f>
        <v>4</v>
      </c>
      <c r="K9" s="27" t="str">
        <f>IF('Portail 2 SDL-LEA'!K9="","",'Portail 2 SDL-LEA'!K9)</f>
        <v>GUERIN Emmanuelle</v>
      </c>
      <c r="L9" s="43" t="str">
        <f>IF('Portail 2 SDL-LEA'!L9="","",'Portail 2 SDL-LEA'!L9)</f>
        <v>07</v>
      </c>
      <c r="M9" s="27" t="str">
        <f>IF('Portail 2 SDL-LEA'!M9="","",'Portail 2 SDL-LEA'!M9)</f>
        <v/>
      </c>
      <c r="N9" s="27">
        <f>IF('Portail 2 SDL-LEA'!N9="","",'Portail 2 SDL-LEA'!N9)</f>
        <v>9</v>
      </c>
      <c r="O9" s="27">
        <f>IF('Portail 2 SDL-LEA'!O9="","",'Portail 2 SDL-LEA'!O9)</f>
        <v>9</v>
      </c>
      <c r="P9" s="44" t="str">
        <f>IF('Portail 2 SDL-LEA'!P9="","",'Portail 2 SDL-LEA'!P9)</f>
        <v/>
      </c>
      <c r="Q9" s="451"/>
      <c r="R9" s="452"/>
      <c r="S9" s="400">
        <f>IF('Portail 2 SDL-LEA'!S9="","",'Portail 2 SDL-LEA'!S9)</f>
        <v>1</v>
      </c>
      <c r="T9" s="46" t="str">
        <f>IF('Portail 2 SDL-LEA'!T9="","",'Portail 2 SDL-LEA'!T9)</f>
        <v>CC</v>
      </c>
      <c r="U9" s="46" t="str">
        <f>IF('Portail 2 SDL-LEA'!U9="","",'Portail 2 SDL-LEA'!U9)</f>
        <v>écrit et oral</v>
      </c>
      <c r="V9" s="46" t="str">
        <f>IF('Portail 2 SDL-LEA'!V9="","",'Portail 2 SDL-LEA'!V9)</f>
        <v/>
      </c>
      <c r="W9" s="51">
        <f>IF('Portail 2 SDL-LEA'!W9="","",'Portail 2 SDL-LEA'!W9)</f>
        <v>1</v>
      </c>
      <c r="X9" s="46" t="str">
        <f>IF('Portail 2 SDL-LEA'!X9="","",'Portail 2 SDL-LEA'!X9)</f>
        <v>CT</v>
      </c>
      <c r="Y9" s="46" t="str">
        <f>IF('Portail 2 SDL-LEA'!Y9="","",'Portail 2 SDL-LEA'!Y9)</f>
        <v>dossier</v>
      </c>
      <c r="Z9" s="592" t="str">
        <f>IF('Portail 2 SDL-LEA'!Z9="","",'Portail 2 SDL-LEA'!Z9)</f>
        <v>10 min.</v>
      </c>
      <c r="AA9" s="706" t="str">
        <f>IF('Portail 2 SDL-LEA'!AA9="","",'Portail 2 SDL-LEA'!AA9)</f>
        <v>Ecrit, 30 min</v>
      </c>
      <c r="AB9" s="702" t="str">
        <f>IF('Portail 2 SDL-LEA'!AB9="","",'Portail 2 SDL-LEA'!AB9)</f>
        <v>Ecrit, 30 min</v>
      </c>
      <c r="AC9" s="666">
        <f>IF('Portail 2 SDL-LEA'!AC9="","",'Portail 2 SDL-LEA'!AC9)</f>
        <v>164</v>
      </c>
      <c r="AD9" s="400">
        <f>IF('Portail 2 SDL-LEA'!AD9="","",'Portail 2 SDL-LEA'!AD9)</f>
        <v>1</v>
      </c>
      <c r="AE9" s="46" t="str">
        <f>IF('Portail 2 SDL-LEA'!AE9="","",'Portail 2 SDL-LEA'!AE9)</f>
        <v>CT</v>
      </c>
      <c r="AF9" s="46" t="str">
        <f>IF('Portail 2 SDL-LEA'!AF9="","",'Portail 2 SDL-LEA'!AF9)</f>
        <v>écrit</v>
      </c>
      <c r="AG9" s="46" t="str">
        <f>IF('Portail 2 SDL-LEA'!AG9="","",'Portail 2 SDL-LEA'!AG9)</f>
        <v>1h30</v>
      </c>
      <c r="AH9" s="48">
        <f>IF('Portail 2 SDL-LEA'!AH9="","",'Portail 2 SDL-LEA'!AH9)</f>
        <v>1</v>
      </c>
      <c r="AI9" s="41" t="str">
        <f>IF('Portail 2 SDL-LEA'!AI9="","",'Portail 2 SDL-LEA'!AI9)</f>
        <v>CT</v>
      </c>
      <c r="AJ9" s="46" t="str">
        <f>IF('Portail 2 SDL-LEA'!AJ9="","",'Portail 2 SDL-LEA'!AJ9)</f>
        <v>écrit</v>
      </c>
      <c r="AK9" s="46" t="str">
        <f>IF('Portail 2 SDL-LEA'!AK9="","",'Portail 2 SDL-LEA'!AK9)</f>
        <v>1h30</v>
      </c>
      <c r="AL9" s="27" t="str">
        <f>IF('Portail 2 SDL-LEA'!AL9="","",'Portail 2 SDL-LEA'!AL9)</f>
        <v/>
      </c>
    </row>
    <row r="10" spans="1:38">
      <c r="A10" s="70"/>
      <c r="B10" s="70"/>
      <c r="C10" s="172"/>
      <c r="D10" s="63"/>
      <c r="E10" s="64"/>
      <c r="F10" s="65"/>
      <c r="G10" s="64"/>
      <c r="H10" s="202"/>
      <c r="I10" s="67"/>
      <c r="J10" s="67"/>
      <c r="K10" s="67"/>
      <c r="L10" s="67"/>
      <c r="M10" s="67"/>
      <c r="N10" s="67"/>
      <c r="O10" s="67"/>
      <c r="P10" s="69"/>
      <c r="Q10" s="431"/>
      <c r="R10" s="432"/>
      <c r="S10" s="381"/>
      <c r="T10" s="63"/>
      <c r="U10" s="63"/>
      <c r="V10" s="63"/>
      <c r="W10" s="209"/>
      <c r="X10" s="63"/>
      <c r="Y10" s="63"/>
      <c r="Z10" s="584"/>
      <c r="AA10" s="643"/>
      <c r="AB10" s="555"/>
      <c r="AC10" s="644"/>
      <c r="AD10" s="381"/>
      <c r="AE10" s="63"/>
      <c r="AF10" s="63"/>
      <c r="AG10" s="63"/>
      <c r="AH10" s="209"/>
      <c r="AI10" s="63"/>
      <c r="AJ10" s="63"/>
      <c r="AK10" s="63"/>
      <c r="AL10" s="67"/>
    </row>
    <row r="11" spans="1:38" ht="91.5" customHeight="1">
      <c r="A11" s="20"/>
      <c r="B11" s="21" t="s">
        <v>272</v>
      </c>
      <c r="C11" s="22" t="s">
        <v>273</v>
      </c>
      <c r="D11" s="23"/>
      <c r="E11" s="24" t="s">
        <v>37</v>
      </c>
      <c r="F11" s="25" t="s">
        <v>274</v>
      </c>
      <c r="G11" s="24" t="s">
        <v>214</v>
      </c>
      <c r="H11" s="210"/>
      <c r="I11" s="28">
        <v>5</v>
      </c>
      <c r="J11" s="28">
        <v>5</v>
      </c>
      <c r="K11" s="63" t="s">
        <v>275</v>
      </c>
      <c r="L11" s="29" t="s">
        <v>215</v>
      </c>
      <c r="M11" s="28"/>
      <c r="N11" s="28">
        <v>18</v>
      </c>
      <c r="O11" s="30">
        <v>18</v>
      </c>
      <c r="P11" s="31"/>
      <c r="Q11" s="429"/>
      <c r="R11" s="430"/>
      <c r="S11" s="280">
        <v>1</v>
      </c>
      <c r="T11" s="33" t="s">
        <v>55</v>
      </c>
      <c r="U11" s="33"/>
      <c r="V11" s="33"/>
      <c r="W11" s="34">
        <v>1</v>
      </c>
      <c r="X11" s="35" t="s">
        <v>58</v>
      </c>
      <c r="Y11" s="35" t="s">
        <v>59</v>
      </c>
      <c r="Z11" s="582" t="s">
        <v>276</v>
      </c>
      <c r="AA11" s="556" t="s">
        <v>277</v>
      </c>
      <c r="AB11" s="580" t="str">
        <f>+AA11</f>
        <v>100% CT DM temps libre. Dépôt du sujet sur CELENE le 10/06/2020 ; retour des copies par mail (aude.deruelle@univ-orleans.fr) jusqu'au 17/06/2020.</v>
      </c>
      <c r="AC11" s="557">
        <v>135</v>
      </c>
      <c r="AD11" s="149">
        <v>1</v>
      </c>
      <c r="AE11" s="33" t="s">
        <v>58</v>
      </c>
      <c r="AF11" s="33" t="s">
        <v>59</v>
      </c>
      <c r="AG11" s="33" t="s">
        <v>276</v>
      </c>
      <c r="AH11" s="37">
        <v>1</v>
      </c>
      <c r="AI11" s="35" t="s">
        <v>58</v>
      </c>
      <c r="AJ11" s="35" t="s">
        <v>59</v>
      </c>
      <c r="AK11" s="35" t="s">
        <v>276</v>
      </c>
      <c r="AL11" s="28"/>
    </row>
    <row r="12" spans="1:38" ht="91.5" customHeight="1">
      <c r="A12" s="20"/>
      <c r="B12" s="114" t="s">
        <v>278</v>
      </c>
      <c r="C12" s="22" t="s">
        <v>279</v>
      </c>
      <c r="D12" s="23" t="s">
        <v>280</v>
      </c>
      <c r="E12" s="24" t="s">
        <v>37</v>
      </c>
      <c r="F12" s="25" t="s">
        <v>274</v>
      </c>
      <c r="G12" s="24" t="s">
        <v>214</v>
      </c>
      <c r="H12" s="210"/>
      <c r="I12" s="27">
        <v>3</v>
      </c>
      <c r="J12" s="27">
        <v>3</v>
      </c>
      <c r="K12" s="63" t="s">
        <v>281</v>
      </c>
      <c r="L12" s="43" t="s">
        <v>282</v>
      </c>
      <c r="M12" s="28"/>
      <c r="N12" s="28"/>
      <c r="O12" s="30">
        <v>18</v>
      </c>
      <c r="P12" s="31"/>
      <c r="Q12" s="429"/>
      <c r="R12" s="430"/>
      <c r="S12" s="280">
        <v>1</v>
      </c>
      <c r="T12" s="33" t="s">
        <v>55</v>
      </c>
      <c r="U12" s="33"/>
      <c r="V12" s="33"/>
      <c r="W12" s="34">
        <v>1</v>
      </c>
      <c r="X12" s="35" t="s">
        <v>58</v>
      </c>
      <c r="Y12" s="35" t="s">
        <v>59</v>
      </c>
      <c r="Z12" s="582" t="s">
        <v>276</v>
      </c>
      <c r="AA12" s="556" t="s">
        <v>283</v>
      </c>
      <c r="AB12" s="580" t="str">
        <f t="shared" ref="AB12:AB14" si="0">+AA12</f>
        <v>100% CT DM temps libre. Envoi du sujet par mail le 15/06/2020 ; retour des copies par mail (pierre-alain.caltot@univ-orleans.fr) jusqu'au 17/06/2020</v>
      </c>
      <c r="AC12" s="557">
        <v>105</v>
      </c>
      <c r="AD12" s="149">
        <v>1</v>
      </c>
      <c r="AE12" s="33" t="s">
        <v>58</v>
      </c>
      <c r="AF12" s="33" t="s">
        <v>59</v>
      </c>
      <c r="AG12" s="33" t="s">
        <v>276</v>
      </c>
      <c r="AH12" s="37">
        <v>1</v>
      </c>
      <c r="AI12" s="35" t="s">
        <v>58</v>
      </c>
      <c r="AJ12" s="35" t="s">
        <v>59</v>
      </c>
      <c r="AK12" s="35" t="s">
        <v>276</v>
      </c>
      <c r="AL12" s="28"/>
    </row>
    <row r="13" spans="1:38" ht="91.5" customHeight="1">
      <c r="A13" s="20"/>
      <c r="B13" s="114" t="s">
        <v>284</v>
      </c>
      <c r="C13" s="22" t="s">
        <v>285</v>
      </c>
      <c r="D13" s="23"/>
      <c r="E13" s="24" t="s">
        <v>37</v>
      </c>
      <c r="F13" s="25" t="s">
        <v>274</v>
      </c>
      <c r="G13" s="24" t="s">
        <v>214</v>
      </c>
      <c r="H13" s="210"/>
      <c r="I13" s="27">
        <v>3</v>
      </c>
      <c r="J13" s="27">
        <v>3</v>
      </c>
      <c r="K13" s="63" t="s">
        <v>286</v>
      </c>
      <c r="L13" s="43" t="s">
        <v>215</v>
      </c>
      <c r="M13" s="28"/>
      <c r="N13" s="27">
        <v>12</v>
      </c>
      <c r="O13" s="27">
        <v>12</v>
      </c>
      <c r="P13" s="31"/>
      <c r="Q13" s="429"/>
      <c r="R13" s="430"/>
      <c r="S13" s="280">
        <v>1</v>
      </c>
      <c r="T13" s="33" t="s">
        <v>55</v>
      </c>
      <c r="U13" s="33"/>
      <c r="V13" s="33"/>
      <c r="W13" s="34">
        <v>1</v>
      </c>
      <c r="X13" s="35" t="s">
        <v>58</v>
      </c>
      <c r="Y13" s="35" t="s">
        <v>59</v>
      </c>
      <c r="Z13" s="592" t="s">
        <v>60</v>
      </c>
      <c r="AA13" s="556" t="s">
        <v>287</v>
      </c>
      <c r="AB13" s="580" t="str">
        <f t="shared" si="0"/>
        <v>100% CT DM temps libre. Dépôt du sujet sur CELENE le 15/06/2020 ; retour des copies sur CELENE jusqu'au 24/06/2020.</v>
      </c>
      <c r="AC13" s="557">
        <v>117</v>
      </c>
      <c r="AD13" s="149">
        <v>1</v>
      </c>
      <c r="AE13" s="33" t="s">
        <v>58</v>
      </c>
      <c r="AF13" s="33" t="s">
        <v>59</v>
      </c>
      <c r="AG13" s="46" t="s">
        <v>60</v>
      </c>
      <c r="AH13" s="37">
        <v>1</v>
      </c>
      <c r="AI13" s="35" t="s">
        <v>58</v>
      </c>
      <c r="AJ13" s="35" t="s">
        <v>59</v>
      </c>
      <c r="AK13" s="46" t="s">
        <v>60</v>
      </c>
      <c r="AL13" s="28"/>
    </row>
    <row r="14" spans="1:38" ht="91.5" customHeight="1">
      <c r="A14" s="20"/>
      <c r="B14" s="114" t="s">
        <v>288</v>
      </c>
      <c r="C14" s="22" t="s">
        <v>289</v>
      </c>
      <c r="D14" s="23"/>
      <c r="E14" s="24" t="s">
        <v>37</v>
      </c>
      <c r="F14" s="25" t="s">
        <v>274</v>
      </c>
      <c r="G14" s="24" t="s">
        <v>214</v>
      </c>
      <c r="H14" s="210"/>
      <c r="I14" s="27">
        <v>3</v>
      </c>
      <c r="J14" s="27">
        <v>3</v>
      </c>
      <c r="K14" s="63" t="s">
        <v>290</v>
      </c>
      <c r="L14" s="29" t="s">
        <v>215</v>
      </c>
      <c r="M14" s="28"/>
      <c r="N14" s="28"/>
      <c r="O14" s="27">
        <v>18</v>
      </c>
      <c r="P14" s="31"/>
      <c r="Q14" s="429"/>
      <c r="R14" s="430"/>
      <c r="S14" s="280">
        <v>1</v>
      </c>
      <c r="T14" s="33" t="s">
        <v>55</v>
      </c>
      <c r="U14" s="33"/>
      <c r="V14" s="33"/>
      <c r="W14" s="34">
        <v>1</v>
      </c>
      <c r="X14" s="35" t="s">
        <v>58</v>
      </c>
      <c r="Y14" s="35" t="s">
        <v>59</v>
      </c>
      <c r="Z14" s="582" t="s">
        <v>60</v>
      </c>
      <c r="AA14" s="556" t="s">
        <v>291</v>
      </c>
      <c r="AB14" s="580" t="str">
        <f t="shared" si="0"/>
        <v>100% CT DM temps libre. Dépôt du sujet sur CELENE le 15/06/2020 ; retour des copies par mail (benoit.barut@univ-orleans.fr) jusqu'au 19/06/2020.</v>
      </c>
      <c r="AC14" s="557">
        <v>111</v>
      </c>
      <c r="AD14" s="149">
        <v>1</v>
      </c>
      <c r="AE14" s="33" t="s">
        <v>58</v>
      </c>
      <c r="AF14" s="33" t="s">
        <v>59</v>
      </c>
      <c r="AG14" s="33" t="s">
        <v>60</v>
      </c>
      <c r="AH14" s="37">
        <v>1</v>
      </c>
      <c r="AI14" s="35" t="s">
        <v>58</v>
      </c>
      <c r="AJ14" s="35" t="s">
        <v>59</v>
      </c>
      <c r="AK14" s="35" t="s">
        <v>60</v>
      </c>
      <c r="AL14" s="28"/>
    </row>
    <row r="15" spans="1:38">
      <c r="A15" s="70"/>
      <c r="B15" s="70"/>
      <c r="C15" s="172"/>
      <c r="D15" s="63"/>
      <c r="E15" s="64"/>
      <c r="F15" s="65"/>
      <c r="G15" s="64"/>
      <c r="H15" s="202"/>
      <c r="I15" s="67"/>
      <c r="J15" s="67"/>
      <c r="K15" s="67"/>
      <c r="L15" s="67"/>
      <c r="M15" s="67"/>
      <c r="N15" s="67"/>
      <c r="O15" s="67"/>
      <c r="P15" s="69"/>
      <c r="Q15" s="431"/>
      <c r="R15" s="432"/>
      <c r="S15" s="381"/>
      <c r="T15" s="63"/>
      <c r="U15" s="63"/>
      <c r="V15" s="63"/>
      <c r="W15" s="209"/>
      <c r="X15" s="63"/>
      <c r="Y15" s="63"/>
      <c r="Z15" s="584"/>
      <c r="AA15" s="643"/>
      <c r="AB15" s="555"/>
      <c r="AC15" s="644"/>
      <c r="AD15" s="381"/>
      <c r="AE15" s="63"/>
      <c r="AF15" s="63"/>
      <c r="AG15" s="63"/>
      <c r="AH15" s="209"/>
      <c r="AI15" s="63"/>
      <c r="AJ15" s="63"/>
      <c r="AK15" s="63"/>
      <c r="AL15" s="67"/>
    </row>
    <row r="16" spans="1:38" s="93" customFormat="1" ht="51" customHeight="1">
      <c r="A16" s="83" t="s">
        <v>292</v>
      </c>
      <c r="B16" s="83" t="s">
        <v>293</v>
      </c>
      <c r="C16" s="84" t="s">
        <v>294</v>
      </c>
      <c r="D16" s="85"/>
      <c r="E16" s="85" t="s">
        <v>47</v>
      </c>
      <c r="F16" s="85" t="s">
        <v>295</v>
      </c>
      <c r="G16" s="85"/>
      <c r="H16" s="86" t="s">
        <v>48</v>
      </c>
      <c r="I16" s="87">
        <v>2</v>
      </c>
      <c r="J16" s="86">
        <v>2</v>
      </c>
      <c r="K16" s="87"/>
      <c r="L16" s="86"/>
      <c r="M16" s="87"/>
      <c r="N16" s="86"/>
      <c r="O16" s="88"/>
      <c r="P16" s="373"/>
      <c r="Q16" s="437"/>
      <c r="R16" s="438"/>
      <c r="S16" s="378"/>
      <c r="T16" s="88"/>
      <c r="U16" s="88"/>
      <c r="V16" s="88"/>
      <c r="W16" s="89"/>
      <c r="X16" s="90"/>
      <c r="Y16" s="90"/>
      <c r="Z16" s="585"/>
      <c r="AA16" s="629"/>
      <c r="AB16" s="558"/>
      <c r="AC16" s="630"/>
      <c r="AD16" s="89"/>
      <c r="AE16" s="90"/>
      <c r="AF16" s="90"/>
      <c r="AG16" s="90"/>
      <c r="AH16" s="91"/>
      <c r="AI16" s="90"/>
      <c r="AJ16" s="90"/>
      <c r="AK16" s="90"/>
      <c r="AL16" s="92"/>
    </row>
    <row r="17" spans="1:38" ht="84" customHeight="1">
      <c r="A17" s="20" t="str">
        <f>IF('Portail 1 SDL-LLCER'!A23="","",'Portail 1 SDL-LLCER'!A23)</f>
        <v/>
      </c>
      <c r="B17" s="21" t="str">
        <f>IF('Portail 1 SDL-LLCER'!B23="","",'Portail 1 SDL-LLCER'!B23)</f>
        <v>LLA1ALL</v>
      </c>
      <c r="C17" s="22" t="str">
        <f>IF('Portail 1 SDL-LLCER'!C23="","",'Portail 1 SDL-LLCER'!C23)</f>
        <v>Allemand S1</v>
      </c>
      <c r="D17" s="23" t="str">
        <f>IF('Portail 1 SDL-LLCER'!D23="","",'Portail 1 SDL-LLCER'!D23)</f>
        <v>LOL1H4A
LOL1B6A
LOL1C7A</v>
      </c>
      <c r="E17" s="24" t="str">
        <f>IF('Portail 1 SDL-LLCER'!E23="","",'Portail 1 SDL-LLCER'!E23)</f>
        <v>CHOIX TRONC COMMUN</v>
      </c>
      <c r="F17" s="25" t="s">
        <v>295</v>
      </c>
      <c r="G17" s="24" t="str">
        <f>IF('Portail 1 SDL-LLCER'!G23="","",'Portail 1 SDL-LLCER'!G23)</f>
        <v>LEA</v>
      </c>
      <c r="H17" s="210"/>
      <c r="I17" s="28">
        <f>IF('Portail 1 SDL-LLCER'!I23="","",'Portail 1 SDL-LLCER'!I23)</f>
        <v>2</v>
      </c>
      <c r="J17" s="28">
        <f>IF('Portail 1 SDL-LLCER'!J23="","",'Portail 1 SDL-LLCER'!J23)</f>
        <v>2</v>
      </c>
      <c r="K17" s="28" t="str">
        <f>IF('Portail 1 SDL-LLCER'!K23="","",'Portail 1 SDL-LLCER'!K23)</f>
        <v>FLEURY Alain</v>
      </c>
      <c r="L17" s="29">
        <f>IF('Portail 1 SDL-LLCER'!L23="","",'Portail 1 SDL-LLCER'!L23)</f>
        <v>12</v>
      </c>
      <c r="M17" s="28" t="str">
        <f>IF('Portail 1 SDL-LLCER'!M23="","",'Portail 1 SDL-LLCER'!M23)</f>
        <v/>
      </c>
      <c r="N17" s="28" t="str">
        <f>IF('Portail 1 SDL-LLCER'!N23="","",'Portail 1 SDL-LLCER'!N23)</f>
        <v/>
      </c>
      <c r="O17" s="30">
        <f>IF('Portail 1 SDL-LLCER'!O23="","",'Portail 1 SDL-LLCER'!O23)</f>
        <v>18</v>
      </c>
      <c r="P17" s="31" t="str">
        <f>IF('Portail 1 SDL-LLCER'!P23="","",'Portail 1 SDL-LLCER'!P23)</f>
        <v/>
      </c>
      <c r="Q17" s="429"/>
      <c r="R17" s="430"/>
      <c r="S17" s="280">
        <f>IF('Portail 1 SDL-LLCER'!S23="","",'Portail 1 SDL-LLCER'!S23)</f>
        <v>1</v>
      </c>
      <c r="T17" s="33" t="str">
        <f>IF('Portail 1 SDL-LLCER'!T23="","",'Portail 1 SDL-LLCER'!T23)</f>
        <v>CC</v>
      </c>
      <c r="U17" s="33" t="str">
        <f>IF('Portail 1 SDL-LLCER'!U23="","",'Portail 1 SDL-LLCER'!U23)</f>
        <v>écrit et oral</v>
      </c>
      <c r="V17" s="33" t="str">
        <f>IF('Portail 1 SDL-LLCER'!V23="","",'Portail 1 SDL-LLCER'!V23)</f>
        <v>1h30</v>
      </c>
      <c r="W17" s="34">
        <f>IF('Portail 1 SDL-LLCER'!W23="","",'Portail 1 SDL-LLCER'!W23)</f>
        <v>1</v>
      </c>
      <c r="X17" s="35" t="str">
        <f>IF('Portail 1 SDL-LLCER'!X23="","",'Portail 1 SDL-LLCER'!X23)</f>
        <v>CT</v>
      </c>
      <c r="Y17" s="35" t="str">
        <f>IF('Portail 1 SDL-LLCER'!Y23="","",'Portail 1 SDL-LLCER'!Y23)</f>
        <v>écrit</v>
      </c>
      <c r="Z17" s="582" t="str">
        <f>IF('Portail 1 SDL-LLCER'!Z23="","",'Portail 1 SDL-LLCER'!Z23)</f>
        <v>2h00</v>
      </c>
      <c r="AA17" s="664" t="str">
        <f>IF('Portail 1 SDL-LLCER'!AA23="","",'Portail 1 SDL-LLCER'!AA23)</f>
        <v>oral 15 min par skype sur un sujet traité en cours.
mercredi 27 juin de 10h00 à 18h00. Contacter enseignant au préalable par téléphone</v>
      </c>
      <c r="AB17" s="665" t="str">
        <f>IF('Portail 1 SDL-LLCER'!AB23="","",'Portail 1 SDL-LLCER'!AB23)</f>
        <v>oral 15 min par skype sur un sujet traité en cours.mercredi 27 juin de 10h00 à 18h00. Contacter enseignant au préalable par téléphone</v>
      </c>
      <c r="AC17" s="716">
        <f>IF('Portail 1 SDL-LLCER'!AC23="","",'Portail 1 SDL-LLCER'!AC23)</f>
        <v>3</v>
      </c>
      <c r="AD17" s="149">
        <f>IF('Portail 1 SDL-LLCER'!AD23="","",'Portail 1 SDL-LLCER'!AD23)</f>
        <v>1</v>
      </c>
      <c r="AE17" s="33" t="str">
        <f>IF('Portail 1 SDL-LLCER'!AE23="","",'Portail 1 SDL-LLCER'!AE23)</f>
        <v>CT</v>
      </c>
      <c r="AF17" s="33" t="str">
        <f>IF('Portail 1 SDL-LLCER'!AF23="","",'Portail 1 SDL-LLCER'!AF23)</f>
        <v>oral</v>
      </c>
      <c r="AG17" s="33" t="str">
        <f>IF('Portail 1 SDL-LLCER'!AG23="","",'Portail 1 SDL-LLCER'!AG23)</f>
        <v>15 min.</v>
      </c>
      <c r="AH17" s="37">
        <f>IF('Portail 1 SDL-LLCER'!AH23="","",'Portail 1 SDL-LLCER'!AH23)</f>
        <v>1</v>
      </c>
      <c r="AI17" s="35" t="str">
        <f>IF('Portail 1 SDL-LLCER'!AI23="","",'Portail 1 SDL-LLCER'!AI23)</f>
        <v>CT</v>
      </c>
      <c r="AJ17" s="35" t="str">
        <f>IF('Portail 1 SDL-LLCER'!AJ23="","",'Portail 1 SDL-LLCER'!AJ23)</f>
        <v>oral</v>
      </c>
      <c r="AK17" s="35" t="str">
        <f>IF('Portail 1 SDL-LLCER'!AK23="","",'Portail 1 SDL-LLCER'!AK23)</f>
        <v>15 min.</v>
      </c>
      <c r="AL17" s="28" t="str">
        <f>IF('Portail 1 SDL-LLCER'!AL23="","",'Portail 1 SDL-LLCER'!AL23)</f>
        <v/>
      </c>
    </row>
    <row r="18" spans="1:38" ht="87" customHeight="1">
      <c r="A18" s="20"/>
      <c r="B18" s="21" t="s">
        <v>296</v>
      </c>
      <c r="C18" s="22" t="s">
        <v>297</v>
      </c>
      <c r="D18" s="23" t="s">
        <v>298</v>
      </c>
      <c r="E18" s="24" t="str">
        <f>IF('Portail 1 SDL-LLCER'!E24="","",'Portail 1 SDL-LLCER'!E24)</f>
        <v>CHOIX TRONC COMMUN</v>
      </c>
      <c r="F18" s="25" t="s">
        <v>74</v>
      </c>
      <c r="G18" s="24" t="s">
        <v>68</v>
      </c>
      <c r="H18" s="210"/>
      <c r="I18" s="28">
        <v>2</v>
      </c>
      <c r="J18" s="28">
        <v>2</v>
      </c>
      <c r="K18" s="210" t="s">
        <v>299</v>
      </c>
      <c r="L18" s="29" t="s">
        <v>300</v>
      </c>
      <c r="M18" s="28"/>
      <c r="N18" s="28"/>
      <c r="O18" s="30">
        <v>18</v>
      </c>
      <c r="P18" s="31"/>
      <c r="Q18" s="429"/>
      <c r="R18" s="430"/>
      <c r="S18" s="280">
        <v>1</v>
      </c>
      <c r="T18" s="33" t="s">
        <v>55</v>
      </c>
      <c r="U18" s="33"/>
      <c r="V18" s="33"/>
      <c r="W18" s="34">
        <v>1</v>
      </c>
      <c r="X18" s="35" t="s">
        <v>58</v>
      </c>
      <c r="Y18" s="35" t="s">
        <v>59</v>
      </c>
      <c r="Z18" s="582" t="s">
        <v>60</v>
      </c>
      <c r="AA18" s="556" t="s">
        <v>301</v>
      </c>
      <c r="AB18" s="580" t="str">
        <f t="shared" ref="AB18" si="1">+AA18</f>
        <v>DM sans temps limité, dépôt sujet sur CELENE le 15/06,copie à rendre au plus tard le 22/06 sur mon adresse email emiliejanton@yahoo.fr</v>
      </c>
      <c r="AC18" s="557">
        <v>124</v>
      </c>
      <c r="AD18" s="149">
        <v>1</v>
      </c>
      <c r="AE18" s="33" t="s">
        <v>58</v>
      </c>
      <c r="AF18" s="33" t="s">
        <v>59</v>
      </c>
      <c r="AG18" s="33" t="s">
        <v>60</v>
      </c>
      <c r="AH18" s="37">
        <v>1</v>
      </c>
      <c r="AI18" s="35" t="s">
        <v>58</v>
      </c>
      <c r="AJ18" s="35" t="s">
        <v>59</v>
      </c>
      <c r="AK18" s="35" t="s">
        <v>60</v>
      </c>
      <c r="AL18" s="28"/>
    </row>
    <row r="19" spans="1:38" ht="77.25" customHeight="1">
      <c r="A19" s="20" t="str">
        <f>IF('Portail 1 SDL-LLCER'!A25="","",'Portail 1 SDL-LLCER'!A25)</f>
        <v/>
      </c>
      <c r="B19" s="21" t="str">
        <f>IF('Portail 1 SDL-LLCER'!B25="","",'Portail 1 SDL-LLCER'!B25)</f>
        <v>LLA1ESP</v>
      </c>
      <c r="C19" s="22" t="str">
        <f>IF('Portail 1 SDL-LLCER'!C25="","",'Portail 1 SDL-LLCER'!C25)</f>
        <v>Espagnol S1</v>
      </c>
      <c r="D19" s="23" t="str">
        <f>IF('Portail 1 SDL-LLCER'!D25="","",'Portail 1 SDL-LLCER'!D25)</f>
        <v>LOL1D7C
LOL1E4F
LOL1H4C
LOL1G7C</v>
      </c>
      <c r="E19" s="24" t="str">
        <f>IF('Portail 1 SDL-LLCER'!E25="","",'Portail 1 SDL-LLCER'!E25)</f>
        <v>CHOIX TRONC COMMUN</v>
      </c>
      <c r="F19" s="25" t="str">
        <f>IF('Portail 1 SDL-LLCER'!F25="","",'Portail 1 SDL-LLCER'!F25)</f>
        <v>Portails 3 (SDL-LETTRES), 5 (LETTRES-LLCER ), 6 (HISTOIRE-LETTRES), 7 (HISTOIRE-GEO) et 8 (HISTOIRE-DROIT)</v>
      </c>
      <c r="G19" s="24" t="str">
        <f>IF('Portail 1 SDL-LLCER'!G25="","",'Portail 1 SDL-LLCER'!G25)</f>
        <v>LLCER</v>
      </c>
      <c r="H19" s="210" t="str">
        <f>IF('Portail 1 SDL-LLCER'!H25="","",'Portail 1 SDL-LLCER'!H25)</f>
        <v/>
      </c>
      <c r="I19" s="28">
        <f>IF('Portail 1 SDL-LLCER'!I25="","",'Portail 1 SDL-LLCER'!I25)</f>
        <v>2</v>
      </c>
      <c r="J19" s="28">
        <f>IF('Portail 1 SDL-LLCER'!J25="","",'Portail 1 SDL-LLCER'!J25)</f>
        <v>2</v>
      </c>
      <c r="K19" s="210" t="str">
        <f>IF('Portail 1 SDL-LLCER'!K25="","",'Portail 1 SDL-LLCER'!K25)</f>
        <v>FASQUEL Samuel</v>
      </c>
      <c r="L19" s="29" t="str">
        <f>IF('Portail 1 SDL-LLCER'!L25="","",'Portail 1 SDL-LLCER'!L25)</f>
        <v>14</v>
      </c>
      <c r="M19" s="28" t="str">
        <f>IF('Portail 1 SDL-LLCER'!M25="","",'Portail 1 SDL-LLCER'!M25)</f>
        <v/>
      </c>
      <c r="N19" s="28" t="str">
        <f>IF('Portail 1 SDL-LLCER'!N25="","",'Portail 1 SDL-LLCER'!N25)</f>
        <v/>
      </c>
      <c r="O19" s="30">
        <f>IF('Portail 1 SDL-LLCER'!O25="","",'Portail 1 SDL-LLCER'!O25)</f>
        <v>18</v>
      </c>
      <c r="P19" s="31" t="str">
        <f>IF('Portail 1 SDL-LLCER'!P25="","",'Portail 1 SDL-LLCER'!P25)</f>
        <v/>
      </c>
      <c r="Q19" s="429"/>
      <c r="R19" s="430"/>
      <c r="S19" s="280">
        <f>IF('Portail 1 SDL-LLCER'!S25="","",'Portail 1 SDL-LLCER'!S25)</f>
        <v>1</v>
      </c>
      <c r="T19" s="33" t="str">
        <f>IF('Portail 1 SDL-LLCER'!T25="","",'Portail 1 SDL-LLCER'!T25)</f>
        <v>CC</v>
      </c>
      <c r="U19" s="33" t="str">
        <f>IF('Portail 1 SDL-LLCER'!U25="","",'Portail 1 SDL-LLCER'!U25)</f>
        <v/>
      </c>
      <c r="V19" s="33" t="str">
        <f>IF('Portail 1 SDL-LLCER'!V25="","",'Portail 1 SDL-LLCER'!V25)</f>
        <v/>
      </c>
      <c r="W19" s="34">
        <f>IF('Portail 1 SDL-LLCER'!W25="","",'Portail 1 SDL-LLCER'!W25)</f>
        <v>1</v>
      </c>
      <c r="X19" s="35" t="str">
        <f>IF('Portail 1 SDL-LLCER'!X25="","",'Portail 1 SDL-LLCER'!X25)</f>
        <v>CT</v>
      </c>
      <c r="Y19" s="35" t="str">
        <f>IF('Portail 1 SDL-LLCER'!Y25="","",'Portail 1 SDL-LLCER'!Y25)</f>
        <v>écrit</v>
      </c>
      <c r="Z19" s="582" t="str">
        <f>IF('Portail 1 SDL-LLCER'!Z25="","",'Portail 1 SDL-LLCER'!Z25)</f>
        <v>2h00</v>
      </c>
      <c r="AA19" s="664" t="str">
        <f>IF('Portail 1 SDL-LLCER'!AA25="","",'Portail 1 SDL-LLCER'!AA25)</f>
        <v>Oral par Skype, WhatsApp ou appel téléphonique dans une date à convenir avec votre enseignant référent.</v>
      </c>
      <c r="AB19" s="665" t="str">
        <f>IF('Portail 1 SDL-LLCER'!AB25="","",'Portail 1 SDL-LLCER'!AB25)</f>
        <v>Oral par Skype, WhatsApp ou appel téléphonique dans une date à convenir avec votre enseignant référent.</v>
      </c>
      <c r="AC19" s="716">
        <f>IF('Portail 1 SDL-LLCER'!AC25="","",'Portail 1 SDL-LLCER'!AC25)</f>
        <v>34</v>
      </c>
      <c r="AD19" s="149">
        <f>IF('Portail 1 SDL-LLCER'!AD25="","",'Portail 1 SDL-LLCER'!AD25)</f>
        <v>1</v>
      </c>
      <c r="AE19" s="33" t="str">
        <f>IF('Portail 1 SDL-LLCER'!AE25="","",'Portail 1 SDL-LLCER'!AE25)</f>
        <v>CT</v>
      </c>
      <c r="AF19" s="33" t="str">
        <f>IF('Portail 1 SDL-LLCER'!AF25="","",'Portail 1 SDL-LLCER'!AF25)</f>
        <v>écrit</v>
      </c>
      <c r="AG19" s="33" t="str">
        <f>IF('Portail 1 SDL-LLCER'!AG25="","",'Portail 1 SDL-LLCER'!AG25)</f>
        <v>2h00</v>
      </c>
      <c r="AH19" s="37">
        <f>IF('Portail 1 SDL-LLCER'!AH25="","",'Portail 1 SDL-LLCER'!AH25)</f>
        <v>1</v>
      </c>
      <c r="AI19" s="35" t="str">
        <f>IF('Portail 1 SDL-LLCER'!AI25="","",'Portail 1 SDL-LLCER'!AI25)</f>
        <v>CT</v>
      </c>
      <c r="AJ19" s="35" t="str">
        <f>IF('Portail 1 SDL-LLCER'!AJ25="","",'Portail 1 SDL-LLCER'!AJ25)</f>
        <v>écrit</v>
      </c>
      <c r="AK19" s="35" t="str">
        <f>IF('Portail 1 SDL-LLCER'!AK25="","",'Portail 1 SDL-LLCER'!AK25)</f>
        <v>2h00</v>
      </c>
      <c r="AL19" s="28" t="str">
        <f>IF('Portail 1 SDL-LLCER'!AL25="","",'Portail 1 SDL-LLCER'!AL25)</f>
        <v/>
      </c>
    </row>
    <row r="20" spans="1:38" s="3" customFormat="1" ht="12.75">
      <c r="A20" s="121"/>
      <c r="B20" s="121"/>
      <c r="C20" s="144"/>
      <c r="D20" s="145"/>
      <c r="E20" s="145"/>
      <c r="F20" s="145"/>
      <c r="G20" s="145"/>
      <c r="H20" s="757" t="s">
        <v>302</v>
      </c>
      <c r="I20" s="757"/>
      <c r="J20" s="757"/>
      <c r="K20" s="211"/>
      <c r="L20" s="211"/>
      <c r="M20" s="211"/>
      <c r="N20" s="145"/>
      <c r="O20" s="145"/>
      <c r="P20" s="145"/>
      <c r="Q20" s="458"/>
      <c r="R20" s="459"/>
      <c r="S20" s="175"/>
      <c r="T20" s="175"/>
      <c r="U20" s="175"/>
      <c r="V20" s="175"/>
      <c r="W20" s="175"/>
      <c r="X20" s="175"/>
      <c r="Y20" s="175"/>
      <c r="Z20" s="175"/>
      <c r="AA20" s="645"/>
      <c r="AB20" s="559"/>
      <c r="AC20" s="646"/>
      <c r="AD20" s="175"/>
      <c r="AE20" s="175"/>
      <c r="AF20" s="175"/>
      <c r="AG20" s="175"/>
      <c r="AH20" s="175"/>
      <c r="AI20" s="175"/>
      <c r="AJ20" s="175"/>
      <c r="AK20" s="176"/>
    </row>
    <row r="21" spans="1:38" ht="25.5" customHeight="1">
      <c r="A21" s="7" t="s">
        <v>303</v>
      </c>
      <c r="B21" s="7" t="s">
        <v>304</v>
      </c>
      <c r="C21" s="10" t="s">
        <v>305</v>
      </c>
      <c r="D21" s="11" t="s">
        <v>306</v>
      </c>
      <c r="E21" s="7" t="s">
        <v>36</v>
      </c>
      <c r="F21" s="7"/>
      <c r="G21" s="7"/>
      <c r="H21" s="7"/>
      <c r="I21" s="6"/>
      <c r="J21" s="6"/>
      <c r="K21" s="6"/>
      <c r="L21" s="6"/>
      <c r="M21" s="6"/>
      <c r="N21" s="6"/>
      <c r="O21" s="6"/>
      <c r="P21" s="9"/>
      <c r="Q21" s="425"/>
      <c r="R21" s="426"/>
      <c r="S21" s="397"/>
      <c r="T21" s="9"/>
      <c r="U21" s="9"/>
      <c r="V21" s="9"/>
      <c r="W21" s="9"/>
      <c r="X21" s="9"/>
      <c r="Y21" s="9"/>
      <c r="Z21" s="9"/>
      <c r="AA21" s="618"/>
      <c r="AB21" s="560"/>
      <c r="AC21" s="619"/>
      <c r="AD21" s="397"/>
      <c r="AE21" s="9"/>
      <c r="AF21" s="9"/>
      <c r="AG21" s="9"/>
      <c r="AH21" s="9"/>
      <c r="AI21" s="9"/>
      <c r="AJ21" s="9"/>
      <c r="AK21" s="6"/>
      <c r="AL21" s="6"/>
    </row>
    <row r="22" spans="1:38">
      <c r="A22" s="13"/>
      <c r="B22" s="13"/>
      <c r="C22" s="15" t="s">
        <v>37</v>
      </c>
      <c r="D22" s="16"/>
      <c r="E22" s="13"/>
      <c r="F22" s="13"/>
      <c r="G22" s="13"/>
      <c r="H22" s="13"/>
      <c r="I22" s="13">
        <f>+I23+I24+I25</f>
        <v>12</v>
      </c>
      <c r="J22" s="13">
        <f>+J23+J24+J25</f>
        <v>12</v>
      </c>
      <c r="K22" s="16"/>
      <c r="L22" s="16"/>
      <c r="M22" s="16"/>
      <c r="N22" s="16"/>
      <c r="O22" s="16"/>
      <c r="P22" s="227"/>
      <c r="Q22" s="427"/>
      <c r="R22" s="428"/>
      <c r="S22" s="398"/>
      <c r="T22" s="16"/>
      <c r="U22" s="16"/>
      <c r="V22" s="16"/>
      <c r="W22" s="16"/>
      <c r="X22" s="16"/>
      <c r="Y22" s="16"/>
      <c r="Z22" s="227"/>
      <c r="AA22" s="620"/>
      <c r="AB22" s="561"/>
      <c r="AC22" s="621"/>
      <c r="AD22" s="398"/>
      <c r="AE22" s="16"/>
      <c r="AF22" s="16"/>
      <c r="AG22" s="16"/>
      <c r="AH22" s="16"/>
      <c r="AI22" s="16"/>
      <c r="AJ22" s="16"/>
      <c r="AK22" s="16"/>
      <c r="AL22" s="16"/>
    </row>
    <row r="23" spans="1:38" ht="44.25" customHeight="1">
      <c r="A23" s="20" t="str">
        <f>IF('Portail 2 SDL-LEA'!A36="","",'Portail 2 SDL-LEA'!A36)</f>
        <v/>
      </c>
      <c r="B23" s="94" t="str">
        <f>IF('Portail 2 SDL-LEA'!B36="","",'Portail 2 SDL-LEA'!B36)</f>
        <v>LLA2H20</v>
      </c>
      <c r="C23" s="22" t="str">
        <f>IF('Portail 2 SDL-LEA'!C36="","",'Portail 2 SDL-LEA'!C36)</f>
        <v>Linguistique et diversité des langues</v>
      </c>
      <c r="D23" s="63" t="str">
        <f>IF('Portail 2 SDL-LEA'!D36="","",'Portail 2 SDL-LEA'!D36)</f>
        <v>LOL2H70</v>
      </c>
      <c r="E23" s="24" t="str">
        <f>IF('Portail 2 SDL-LEA'!E36="","",'Portail 2 SDL-LEA'!E36)</f>
        <v>TRONC COMMUN</v>
      </c>
      <c r="F23" s="25" t="str">
        <f>IF('Portail 2 SDL-LEA'!F36="","",'Portail 2 SDL-LEA'!F36)</f>
        <v>Portails 1 (SDL-LLCER majeure SDL), 2 (SDL-LEA majeure SDL) et 3 (SDL-Lettres majeure SDL)</v>
      </c>
      <c r="G23" s="63" t="str">
        <f>IF('Portail 2 SDL-LEA'!G36="","",'Portail 2 SDL-LEA'!G36)</f>
        <v>SDL</v>
      </c>
      <c r="H23" s="66" t="str">
        <f>IF('Portail 2 SDL-LEA'!H36="","",'Portail 2 SDL-LEA'!H36)</f>
        <v/>
      </c>
      <c r="I23" s="67">
        <f>IF('Portail 2 SDL-LEA'!I36="","",'Portail 2 SDL-LEA'!I36)</f>
        <v>5</v>
      </c>
      <c r="J23" s="67">
        <f>IF('Portail 2 SDL-LEA'!J36="","",'Portail 2 SDL-LEA'!J36)</f>
        <v>5</v>
      </c>
      <c r="K23" s="67" t="str">
        <f>IF('Portail 2 SDL-LEA'!K36="","",'Portail 2 SDL-LEA'!K36)</f>
        <v>PLOOG Katja</v>
      </c>
      <c r="L23" s="29" t="str">
        <f>IF('Portail 2 SDL-LEA'!L36="","",'Portail 2 SDL-LEA'!L36)</f>
        <v>07</v>
      </c>
      <c r="M23" s="67" t="str">
        <f>IF('Portail 2 SDL-LEA'!M36="","",'Portail 2 SDL-LEA'!M36)</f>
        <v/>
      </c>
      <c r="N23" s="67">
        <f>IF('Portail 2 SDL-LEA'!N36="","",'Portail 2 SDL-LEA'!N36)</f>
        <v>18</v>
      </c>
      <c r="O23" s="129">
        <f>IF('Portail 2 SDL-LEA'!O36="","",'Portail 2 SDL-LEA'!O36)</f>
        <v>18</v>
      </c>
      <c r="P23" s="222" t="str">
        <f>IF('Portail 2 SDL-LEA'!P36="","",'Portail 2 SDL-LEA'!P36)</f>
        <v/>
      </c>
      <c r="Q23" s="429" t="str">
        <f>IF('Portail 2 SDL-LEA'!Q36="","",'Portail 2 SDL-LEA'!Q36)</f>
        <v>100 % CC</v>
      </c>
      <c r="R23" s="430" t="str">
        <f>IF('Portail 2 SDL-LEA'!R36="","",'Portail 2 SDL-LEA'!R36)</f>
        <v>100 % CT Oral</v>
      </c>
      <c r="S23" s="149">
        <f>IF('Portail 2 SDL-LEA'!S36="","",'Portail 2 SDL-LEA'!S36)</f>
        <v>1</v>
      </c>
      <c r="T23" s="33" t="str">
        <f>IF('Portail 2 SDL-LEA'!T36="","",'Portail 2 SDL-LEA'!T36)</f>
        <v>CC</v>
      </c>
      <c r="U23" s="33" t="str">
        <f>IF('Portail 2 SDL-LEA'!U36="","",'Portail 2 SDL-LEA'!U36)</f>
        <v>écrit</v>
      </c>
      <c r="V23" s="33" t="str">
        <f>IF('Portail 2 SDL-LEA'!V36="","",'Portail 2 SDL-LEA'!V36)</f>
        <v/>
      </c>
      <c r="W23" s="34">
        <f>IF('Portail 2 SDL-LEA'!W36="","",'Portail 2 SDL-LEA'!W36)</f>
        <v>1</v>
      </c>
      <c r="X23" s="35" t="str">
        <f>IF('Portail 2 SDL-LEA'!X36="","",'Portail 2 SDL-LEA'!X36)</f>
        <v>CT</v>
      </c>
      <c r="Y23" s="35" t="str">
        <f>IF('Portail 2 SDL-LEA'!Y36="","",'Portail 2 SDL-LEA'!Y36)</f>
        <v>écrit</v>
      </c>
      <c r="Z23" s="582" t="str">
        <f>IF('Portail 2 SDL-LEA'!Z36="","",'Portail 2 SDL-LEA'!Z36)</f>
        <v>2h00</v>
      </c>
      <c r="AA23" s="664" t="str">
        <f>IF('Portail 2 SDL-LEA'!AA36="","",'Portail 2 SDL-LEA'!AA36)</f>
        <v>Ecrit, 1h</v>
      </c>
      <c r="AB23" s="665" t="str">
        <f>IF('Portail 2 SDL-LEA'!AB36="","",'Portail 2 SDL-LEA'!AB36)</f>
        <v>Ecrit, 1h</v>
      </c>
      <c r="AC23" s="716" t="str">
        <f>IF('Portail 2 SDL-LEA'!AC36="","",'Portail 2 SDL-LEA'!AC36)</f>
        <v/>
      </c>
      <c r="AD23" s="149">
        <f>IF('Portail 2 SDL-LEA'!AD36="","",'Portail 2 SDL-LEA'!AD36)</f>
        <v>1</v>
      </c>
      <c r="AE23" s="33" t="str">
        <f>IF('Portail 2 SDL-LEA'!AE36="","",'Portail 2 SDL-LEA'!AE36)</f>
        <v>CT</v>
      </c>
      <c r="AF23" s="33" t="str">
        <f>IF('Portail 2 SDL-LEA'!AF36="","",'Portail 2 SDL-LEA'!AF36)</f>
        <v>écrit</v>
      </c>
      <c r="AG23" s="33" t="str">
        <f>IF('Portail 2 SDL-LEA'!AG36="","",'Portail 2 SDL-LEA'!AG36)</f>
        <v>2h00</v>
      </c>
      <c r="AH23" s="37">
        <f>IF('Portail 2 SDL-LEA'!AH36="","",'Portail 2 SDL-LEA'!AH36)</f>
        <v>1</v>
      </c>
      <c r="AI23" s="97" t="str">
        <f>IF('Portail 2 SDL-LEA'!AI36="","",'Portail 2 SDL-LEA'!AI36)</f>
        <v>CT</v>
      </c>
      <c r="AJ23" s="97" t="str">
        <f>IF('Portail 2 SDL-LEA'!AJ36="","",'Portail 2 SDL-LEA'!AJ36)</f>
        <v>écrit</v>
      </c>
      <c r="AK23" s="97" t="str">
        <f>IF('Portail 2 SDL-LEA'!AK36="","",'Portail 2 SDL-LEA'!AK36)</f>
        <v>2h00</v>
      </c>
      <c r="AL23" s="28" t="str">
        <f>IF('Portail 2 SDL-LEA'!AL36="","",'Portail 2 SDL-LEA'!AL36)</f>
        <v/>
      </c>
    </row>
    <row r="24" spans="1:38" ht="67.5" customHeight="1">
      <c r="A24" s="142"/>
      <c r="B24" s="212" t="s">
        <v>307</v>
      </c>
      <c r="C24" s="95" t="s">
        <v>308</v>
      </c>
      <c r="D24" s="23"/>
      <c r="E24" s="63" t="str">
        <f>IF('Portail 2 SDL-LEA'!E39="","",'Portail 2 SDL-LEA'!E39)</f>
        <v>TRONC COMMUN</v>
      </c>
      <c r="F24" s="25" t="s">
        <v>309</v>
      </c>
      <c r="G24" s="24" t="s">
        <v>214</v>
      </c>
      <c r="H24" s="210"/>
      <c r="I24" s="28">
        <v>5</v>
      </c>
      <c r="J24" s="28">
        <v>5</v>
      </c>
      <c r="K24" s="63" t="s">
        <v>310</v>
      </c>
      <c r="L24" s="29" t="s">
        <v>215</v>
      </c>
      <c r="M24" s="28"/>
      <c r="N24" s="28">
        <v>18</v>
      </c>
      <c r="O24" s="30">
        <v>18</v>
      </c>
      <c r="P24" s="31"/>
      <c r="Q24" s="429" t="s">
        <v>311</v>
      </c>
      <c r="R24" s="430" t="s">
        <v>312</v>
      </c>
      <c r="S24" s="280">
        <v>1</v>
      </c>
      <c r="T24" s="96" t="s">
        <v>55</v>
      </c>
      <c r="U24" s="96"/>
      <c r="V24" s="96"/>
      <c r="W24" s="169">
        <v>1</v>
      </c>
      <c r="X24" s="97" t="s">
        <v>58</v>
      </c>
      <c r="Y24" s="97" t="s">
        <v>59</v>
      </c>
      <c r="Z24" s="589" t="s">
        <v>276</v>
      </c>
      <c r="AA24" s="556" t="s">
        <v>313</v>
      </c>
      <c r="AB24" s="580" t="str">
        <f t="shared" ref="AB24" si="2">+AA24</f>
        <v>100% CT DM temps libre. Dépôt du sujet sur CELENE le 30/06/2020 ; retour des copies sur CELENE le 30/06/2020.</v>
      </c>
      <c r="AC24" s="557"/>
      <c r="AD24" s="280">
        <v>1</v>
      </c>
      <c r="AE24" s="96" t="s">
        <v>58</v>
      </c>
      <c r="AF24" s="96" t="s">
        <v>314</v>
      </c>
      <c r="AG24" s="96" t="s">
        <v>276</v>
      </c>
      <c r="AH24" s="170">
        <v>1</v>
      </c>
      <c r="AI24" s="97" t="s">
        <v>58</v>
      </c>
      <c r="AJ24" s="97" t="s">
        <v>59</v>
      </c>
      <c r="AK24" s="97" t="s">
        <v>276</v>
      </c>
      <c r="AL24" s="28"/>
    </row>
    <row r="25" spans="1:38" s="93" customFormat="1" ht="19.5" customHeight="1">
      <c r="A25" s="83" t="s">
        <v>315</v>
      </c>
      <c r="B25" s="83" t="s">
        <v>316</v>
      </c>
      <c r="C25" s="84" t="s">
        <v>317</v>
      </c>
      <c r="D25" s="85"/>
      <c r="E25" s="85" t="s">
        <v>47</v>
      </c>
      <c r="F25" s="85" t="s">
        <v>295</v>
      </c>
      <c r="G25" s="85"/>
      <c r="H25" s="86" t="s">
        <v>48</v>
      </c>
      <c r="I25" s="87">
        <v>2</v>
      </c>
      <c r="J25" s="86">
        <v>2</v>
      </c>
      <c r="K25" s="87"/>
      <c r="L25" s="86"/>
      <c r="M25" s="87"/>
      <c r="N25" s="86"/>
      <c r="O25" s="88"/>
      <c r="P25" s="373"/>
      <c r="Q25" s="437"/>
      <c r="R25" s="438"/>
      <c r="S25" s="378"/>
      <c r="T25" s="88"/>
      <c r="U25" s="88"/>
      <c r="V25" s="88"/>
      <c r="W25" s="89"/>
      <c r="X25" s="90"/>
      <c r="Y25" s="90"/>
      <c r="Z25" s="585"/>
      <c r="AA25" s="629"/>
      <c r="AB25" s="558"/>
      <c r="AC25" s="630"/>
      <c r="AD25" s="89"/>
      <c r="AE25" s="90"/>
      <c r="AF25" s="90"/>
      <c r="AG25" s="90"/>
      <c r="AH25" s="91"/>
      <c r="AI25" s="90"/>
      <c r="AJ25" s="90"/>
      <c r="AK25" s="90"/>
      <c r="AL25" s="92"/>
    </row>
    <row r="26" spans="1:38" ht="89.25">
      <c r="A26" s="20"/>
      <c r="B26" s="21" t="s">
        <v>318</v>
      </c>
      <c r="C26" s="22" t="s">
        <v>319</v>
      </c>
      <c r="D26" s="23" t="s">
        <v>320</v>
      </c>
      <c r="E26" s="24" t="s">
        <v>66</v>
      </c>
      <c r="F26" s="25" t="s">
        <v>295</v>
      </c>
      <c r="G26" s="24" t="s">
        <v>53</v>
      </c>
      <c r="H26" s="210"/>
      <c r="I26" s="28">
        <v>2</v>
      </c>
      <c r="J26" s="28">
        <v>2</v>
      </c>
      <c r="K26" s="28" t="s">
        <v>54</v>
      </c>
      <c r="L26" s="29">
        <v>12</v>
      </c>
      <c r="M26" s="28"/>
      <c r="N26" s="28"/>
      <c r="O26" s="30">
        <v>18</v>
      </c>
      <c r="P26" s="31"/>
      <c r="Q26" s="494" t="s">
        <v>321</v>
      </c>
      <c r="R26" s="495" t="s">
        <v>322</v>
      </c>
      <c r="S26" s="280">
        <f t="shared" ref="S26:T28" si="3">IF(S17="","",S17)</f>
        <v>1</v>
      </c>
      <c r="T26" s="33" t="str">
        <f t="shared" si="3"/>
        <v>CC</v>
      </c>
      <c r="U26" s="100" t="s">
        <v>56</v>
      </c>
      <c r="V26" s="33" t="str">
        <f t="shared" ref="V26:Y28" si="4">IF(V17="","",V17)</f>
        <v>1h30</v>
      </c>
      <c r="W26" s="34">
        <f t="shared" si="4"/>
        <v>1</v>
      </c>
      <c r="X26" s="35" t="str">
        <f t="shared" si="4"/>
        <v>CT</v>
      </c>
      <c r="Y26" s="35" t="str">
        <f t="shared" si="4"/>
        <v>écrit</v>
      </c>
      <c r="Z26" s="588" t="s">
        <v>57</v>
      </c>
      <c r="AA26" s="664" t="s">
        <v>323</v>
      </c>
      <c r="AB26" s="698" t="str">
        <f>AA26</f>
        <v>DM - 1h30 Transmission sujet (PDF - jour J) et remise copie (PDF - J+2) par mail. Délai = 48h</v>
      </c>
      <c r="AC26" s="666"/>
      <c r="AD26" s="149">
        <f t="shared" ref="AD26:AE28" si="5">IF(AD17="","",AD17)</f>
        <v>1</v>
      </c>
      <c r="AE26" s="33" t="str">
        <f t="shared" si="5"/>
        <v>CT</v>
      </c>
      <c r="AF26" s="46" t="s">
        <v>59</v>
      </c>
      <c r="AG26" s="46" t="s">
        <v>57</v>
      </c>
      <c r="AH26" s="37">
        <f t="shared" ref="AH26:AI28" si="6">IF(AH17="","",AH17)</f>
        <v>1</v>
      </c>
      <c r="AI26" s="35" t="str">
        <f t="shared" si="6"/>
        <v>CT</v>
      </c>
      <c r="AJ26" s="46" t="s">
        <v>59</v>
      </c>
      <c r="AK26" s="46" t="s">
        <v>57</v>
      </c>
      <c r="AL26" s="28"/>
    </row>
    <row r="27" spans="1:38" ht="76.5">
      <c r="A27" s="20"/>
      <c r="B27" s="21" t="s">
        <v>324</v>
      </c>
      <c r="C27" s="22" t="s">
        <v>325</v>
      </c>
      <c r="D27" s="23" t="s">
        <v>326</v>
      </c>
      <c r="E27" s="24" t="s">
        <v>66</v>
      </c>
      <c r="F27" s="25" t="s">
        <v>327</v>
      </c>
      <c r="G27" s="24" t="s">
        <v>68</v>
      </c>
      <c r="H27" s="210"/>
      <c r="I27" s="28">
        <v>2</v>
      </c>
      <c r="J27" s="28">
        <v>2</v>
      </c>
      <c r="K27" s="210" t="s">
        <v>299</v>
      </c>
      <c r="L27" s="29" t="s">
        <v>300</v>
      </c>
      <c r="M27" s="28"/>
      <c r="N27" s="28"/>
      <c r="O27" s="30">
        <v>18</v>
      </c>
      <c r="P27" s="31"/>
      <c r="Q27" s="494" t="s">
        <v>184</v>
      </c>
      <c r="R27" s="495" t="s">
        <v>322</v>
      </c>
      <c r="S27" s="280">
        <f t="shared" si="3"/>
        <v>1</v>
      </c>
      <c r="T27" s="33" t="str">
        <f t="shared" si="3"/>
        <v>CC</v>
      </c>
      <c r="U27" s="33" t="str">
        <f>IF(U18="","",U18)</f>
        <v/>
      </c>
      <c r="V27" s="33" t="str">
        <f t="shared" si="4"/>
        <v/>
      </c>
      <c r="W27" s="34">
        <f t="shared" si="4"/>
        <v>1</v>
      </c>
      <c r="X27" s="35" t="str">
        <f t="shared" si="4"/>
        <v>CT</v>
      </c>
      <c r="Y27" s="35" t="str">
        <f t="shared" si="4"/>
        <v>écrit</v>
      </c>
      <c r="Z27" s="582" t="str">
        <f>IF(Z18="","",Z18)</f>
        <v>2h00</v>
      </c>
      <c r="AA27" s="556" t="s">
        <v>328</v>
      </c>
      <c r="AB27" s="665" t="str">
        <f t="shared" ref="AB27" si="7">IF(AB18="","",AB18)</f>
        <v>DM sans temps limité, dépôt sujet sur CELENE le 15/06,copie à rendre au plus tard le 22/06 sur mon adresse email emiliejanton@yahoo.fr</v>
      </c>
      <c r="AC27" s="666"/>
      <c r="AD27" s="149">
        <f t="shared" si="5"/>
        <v>1</v>
      </c>
      <c r="AE27" s="33" t="str">
        <f t="shared" si="5"/>
        <v>CT</v>
      </c>
      <c r="AF27" s="33" t="str">
        <f>IF(AF18="","",AF18)</f>
        <v>écrit</v>
      </c>
      <c r="AG27" s="33" t="str">
        <f>IF(AG18="","",AG18)</f>
        <v>2h00</v>
      </c>
      <c r="AH27" s="37">
        <f t="shared" si="6"/>
        <v>1</v>
      </c>
      <c r="AI27" s="35" t="str">
        <f t="shared" si="6"/>
        <v>CT</v>
      </c>
      <c r="AJ27" s="35" t="str">
        <f>IF(AJ18="","",AJ18)</f>
        <v>écrit</v>
      </c>
      <c r="AK27" s="35" t="str">
        <f>IF(AK18="","",AK18)</f>
        <v>2h00</v>
      </c>
      <c r="AL27" s="28"/>
    </row>
    <row r="28" spans="1:38" ht="104.25" customHeight="1">
      <c r="A28" s="20"/>
      <c r="B28" s="21" t="s">
        <v>329</v>
      </c>
      <c r="C28" s="22" t="s">
        <v>330</v>
      </c>
      <c r="D28" s="23" t="s">
        <v>331</v>
      </c>
      <c r="E28" s="24" t="s">
        <v>66</v>
      </c>
      <c r="F28" s="25" t="s">
        <v>327</v>
      </c>
      <c r="G28" s="24" t="s">
        <v>68</v>
      </c>
      <c r="H28" s="210"/>
      <c r="I28" s="28">
        <v>2</v>
      </c>
      <c r="J28" s="28">
        <v>2</v>
      </c>
      <c r="K28" s="210" t="s">
        <v>75</v>
      </c>
      <c r="L28" s="29" t="s">
        <v>76</v>
      </c>
      <c r="M28" s="28"/>
      <c r="N28" s="28"/>
      <c r="O28" s="30">
        <v>18</v>
      </c>
      <c r="P28" s="31"/>
      <c r="Q28" s="429" t="s">
        <v>332</v>
      </c>
      <c r="R28" s="430" t="s">
        <v>333</v>
      </c>
      <c r="S28" s="280">
        <f t="shared" si="3"/>
        <v>1</v>
      </c>
      <c r="T28" s="33" t="str">
        <f t="shared" si="3"/>
        <v>CC</v>
      </c>
      <c r="U28" s="33" t="str">
        <f>IF(U19="","",U19)</f>
        <v/>
      </c>
      <c r="V28" s="33" t="str">
        <f t="shared" si="4"/>
        <v/>
      </c>
      <c r="W28" s="34">
        <f t="shared" si="4"/>
        <v>1</v>
      </c>
      <c r="X28" s="35" t="str">
        <f t="shared" si="4"/>
        <v>CT</v>
      </c>
      <c r="Y28" s="35" t="str">
        <f t="shared" si="4"/>
        <v>écrit</v>
      </c>
      <c r="Z28" s="582" t="str">
        <f>IF(Z19="","",Z19)</f>
        <v>2h00</v>
      </c>
      <c r="AA28" s="665" t="str">
        <f t="shared" ref="AA28:AB28" si="8">IF(AA19="","",AA19)</f>
        <v>Oral par Skype, WhatsApp ou appel téléphonique dans une date à convenir avec votre enseignant référent.</v>
      </c>
      <c r="AB28" s="665" t="str">
        <f t="shared" si="8"/>
        <v>Oral par Skype, WhatsApp ou appel téléphonique dans une date à convenir avec votre enseignant référent.</v>
      </c>
      <c r="AC28" s="666"/>
      <c r="AD28" s="149">
        <f t="shared" si="5"/>
        <v>1</v>
      </c>
      <c r="AE28" s="33" t="str">
        <f t="shared" si="5"/>
        <v>CT</v>
      </c>
      <c r="AF28" s="33" t="str">
        <f>IF(AF19="","",AF19)</f>
        <v>écrit</v>
      </c>
      <c r="AG28" s="33" t="str">
        <f>IF(AG19="","",AG19)</f>
        <v>2h00</v>
      </c>
      <c r="AH28" s="37">
        <f t="shared" si="6"/>
        <v>1</v>
      </c>
      <c r="AI28" s="35" t="str">
        <f t="shared" si="6"/>
        <v>CT</v>
      </c>
      <c r="AJ28" s="35" t="str">
        <f>IF(AJ19="","",AJ19)</f>
        <v>écrit</v>
      </c>
      <c r="AK28" s="35" t="str">
        <f>IF(AK19="","",AK19)</f>
        <v>2h00</v>
      </c>
      <c r="AL28" s="28"/>
    </row>
    <row r="29" spans="1:38" ht="23.25" customHeight="1">
      <c r="A29" s="193" t="s">
        <v>334</v>
      </c>
      <c r="B29" s="193" t="s">
        <v>335</v>
      </c>
      <c r="C29" s="72" t="s">
        <v>336</v>
      </c>
      <c r="D29" s="73" t="s">
        <v>190</v>
      </c>
      <c r="E29" s="74" t="s">
        <v>42</v>
      </c>
      <c r="F29" s="74"/>
      <c r="G29" s="74"/>
      <c r="H29" s="74"/>
      <c r="I29" s="74" t="e">
        <f>+I$22+SUM(I30:I34)+#REF!</f>
        <v>#REF!</v>
      </c>
      <c r="J29" s="74" t="e">
        <f>+J$22+SUM(J30:J34)+#REF!</f>
        <v>#REF!</v>
      </c>
      <c r="K29" s="73"/>
      <c r="L29" s="73"/>
      <c r="M29" s="73"/>
      <c r="N29" s="73"/>
      <c r="O29" s="73"/>
      <c r="P29" s="76"/>
      <c r="Q29" s="433"/>
      <c r="R29" s="434"/>
      <c r="S29" s="135"/>
      <c r="T29" s="76"/>
      <c r="U29" s="76"/>
      <c r="V29" s="76"/>
      <c r="W29" s="76"/>
      <c r="X29" s="76"/>
      <c r="Y29" s="76"/>
      <c r="Z29" s="76"/>
      <c r="AA29" s="648"/>
      <c r="AB29" s="562"/>
      <c r="AC29" s="649"/>
      <c r="AD29" s="135"/>
      <c r="AE29" s="76"/>
      <c r="AF29" s="76"/>
      <c r="AG29" s="76"/>
      <c r="AH29" s="76"/>
      <c r="AI29" s="76"/>
      <c r="AJ29" s="76"/>
      <c r="AK29" s="73"/>
      <c r="AL29" s="73"/>
    </row>
    <row r="30" spans="1:38" ht="44.25" customHeight="1">
      <c r="A30" s="127" t="str">
        <f>IF('Portail 2 SDL-LEA'!A39="","",'Portail 2 SDL-LEA'!A39)</f>
        <v/>
      </c>
      <c r="B30" s="20" t="str">
        <f>IF('Portail 2 SDL-LEA'!B39="","",'Portail 2 SDL-LEA'!B39)</f>
        <v>LLA2H11</v>
      </c>
      <c r="C30" s="22" t="str">
        <f>IF('Portail 2 SDL-LEA'!C39="","",'Portail 2 SDL-LEA'!C39)</f>
        <v>Phonétique articulatoire et acoustique</v>
      </c>
      <c r="D30" s="63" t="str">
        <f>IF('Portail 2 SDL-LEA'!D39="","",'Portail 2 SDL-LEA'!D39)</f>
        <v>LOL2H10</v>
      </c>
      <c r="E30" s="24" t="str">
        <f>IF('Portail 2 SDL-LEA'!E39="","",'Portail 2 SDL-LEA'!E39)</f>
        <v>TRONC COMMUN</v>
      </c>
      <c r="F30" s="25" t="str">
        <f>IF('Portail 2 SDL-LEA'!F39="","",'Portail 2 SDL-LEA'!F39)</f>
        <v>Portails 1 (SDL-LLCER), 2 (SDL-LEA) et 3 (SDL-Lettres)</v>
      </c>
      <c r="G30" s="63" t="str">
        <f>IF('Portail 2 SDL-LEA'!G39="","",'Portail 2 SDL-LEA'!G39)</f>
        <v>SDL</v>
      </c>
      <c r="H30" s="66" t="str">
        <f>IF('Portail 2 SDL-LEA'!H39="","",'Portail 2 SDL-LEA'!H39)</f>
        <v/>
      </c>
      <c r="I30" s="128">
        <f>IF('Portail 2 SDL-LEA'!I39="","",'Portail 2 SDL-LEA'!I39)</f>
        <v>5</v>
      </c>
      <c r="J30" s="128">
        <f>IF('Portail 2 SDL-LEA'!J39="","",'Portail 2 SDL-LEA'!J39)</f>
        <v>5</v>
      </c>
      <c r="K30" s="67" t="str">
        <f>IF('Portail 2 SDL-LEA'!K39="","",'Portail 2 SDL-LEA'!K39)</f>
        <v>ENGUEHARD Guillaume</v>
      </c>
      <c r="L30" s="29" t="str">
        <f>IF('Portail 2 SDL-LEA'!L39="","",'Portail 2 SDL-LEA'!L39)</f>
        <v>07</v>
      </c>
      <c r="M30" s="67" t="str">
        <f>IF('Portail 2 SDL-LEA'!M39="","",'Portail 2 SDL-LEA'!M39)</f>
        <v/>
      </c>
      <c r="N30" s="67">
        <f>IF('Portail 2 SDL-LEA'!N39="","",'Portail 2 SDL-LEA'!N39)</f>
        <v>18</v>
      </c>
      <c r="O30" s="129">
        <f>IF('Portail 2 SDL-LEA'!O39="","",'Portail 2 SDL-LEA'!O39)</f>
        <v>24</v>
      </c>
      <c r="P30" s="222" t="str">
        <f>IF('Portail 2 SDL-LEA'!P39="","",'Portail 2 SDL-LEA'!P39)</f>
        <v/>
      </c>
      <c r="Q30" s="429" t="str">
        <f>IF('Portail 2 SDL-LEA'!Q39="","",'Portail 2 SDL-LEA'!Q39)</f>
        <v>100 % CC</v>
      </c>
      <c r="R30" s="430" t="str">
        <f>IF('Portail 2 SDL-LEA'!R39="","",'Portail 2 SDL-LEA'!R39)</f>
        <v>100 % CT Oral</v>
      </c>
      <c r="S30" s="149">
        <f>IF('Portail 2 SDL-LEA'!S39="","",'Portail 2 SDL-LEA'!S39)</f>
        <v>1</v>
      </c>
      <c r="T30" s="33" t="str">
        <f>IF('Portail 2 SDL-LEA'!T39="","",'Portail 2 SDL-LEA'!T39)</f>
        <v>CC</v>
      </c>
      <c r="U30" s="33" t="str">
        <f>IF('Portail 2 SDL-LEA'!U39="","",'Portail 2 SDL-LEA'!U39)</f>
        <v>écrit</v>
      </c>
      <c r="V30" s="33" t="str">
        <f>IF('Portail 2 SDL-LEA'!V39="","",'Portail 2 SDL-LEA'!V39)</f>
        <v/>
      </c>
      <c r="W30" s="34">
        <f>IF('Portail 2 SDL-LEA'!W39="","",'Portail 2 SDL-LEA'!W39)</f>
        <v>1</v>
      </c>
      <c r="X30" s="35" t="str">
        <f>IF('Portail 2 SDL-LEA'!X39="","",'Portail 2 SDL-LEA'!X39)</f>
        <v>CT</v>
      </c>
      <c r="Y30" s="35" t="str">
        <f>IF('Portail 2 SDL-LEA'!Y39="","",'Portail 2 SDL-LEA'!Y39)</f>
        <v>oral</v>
      </c>
      <c r="Z30" s="35" t="str">
        <f>IF('Portail 2 SDL-LEA'!Z39="","",'Portail 2 SDL-LEA'!Z39)</f>
        <v>20 min.</v>
      </c>
      <c r="AA30" s="664" t="str">
        <f>IF('Portail 2 SDL-LEA'!AA39="","",'Portail 2 SDL-LEA'!AA39)</f>
        <v>Test Célène, 1h</v>
      </c>
      <c r="AB30" s="665" t="str">
        <f>IF('Portail 2 SDL-LEA'!AB39="","",'Portail 2 SDL-LEA'!AB39)</f>
        <v>Test Célène, 1h</v>
      </c>
      <c r="AC30" s="716" t="str">
        <f>IF('Portail 2 SDL-LEA'!AC39="","",'Portail 2 SDL-LEA'!AC39)</f>
        <v/>
      </c>
      <c r="AD30" s="36">
        <f>IF('Portail 2 SDL-LEA'!AD39="","",'Portail 2 SDL-LEA'!AD39)</f>
        <v>1</v>
      </c>
      <c r="AE30" s="33" t="str">
        <f>IF('Portail 2 SDL-LEA'!AE39="","",'Portail 2 SDL-LEA'!AE39)</f>
        <v>CT</v>
      </c>
      <c r="AF30" s="33" t="str">
        <f>IF('Portail 2 SDL-LEA'!AF39="","",'Portail 2 SDL-LEA'!AF39)</f>
        <v>écrit</v>
      </c>
      <c r="AG30" s="33" t="str">
        <f>IF('Portail 2 SDL-LEA'!AG39="","",'Portail 2 SDL-LEA'!AG39)</f>
        <v>2h00</v>
      </c>
      <c r="AH30" s="37">
        <f>IF('Portail 2 SDL-LEA'!AH39="","",'Portail 2 SDL-LEA'!AH39)</f>
        <v>1</v>
      </c>
      <c r="AI30" s="35" t="str">
        <f>IF('Portail 2 SDL-LEA'!AI39="","",'Portail 2 SDL-LEA'!AI39)</f>
        <v>CT</v>
      </c>
      <c r="AJ30" s="35" t="str">
        <f>IF('Portail 2 SDL-LEA'!AJ39="","",'Portail 2 SDL-LEA'!AJ39)</f>
        <v>écrit</v>
      </c>
      <c r="AK30" s="35" t="str">
        <f>IF('Portail 2 SDL-LEA'!AK39="","",'Portail 2 SDL-LEA'!AK39)</f>
        <v>2h00</v>
      </c>
      <c r="AL30" s="68" t="str">
        <f>IF('Portail 2 SDL-LEA'!AL39="","",'Portail 2 SDL-LEA'!AL39)</f>
        <v/>
      </c>
    </row>
    <row r="31" spans="1:38" ht="44.25" customHeight="1">
      <c r="A31" s="20" t="str">
        <f>IF('Portail 2 SDL-LEA'!A40="","",'Portail 2 SDL-LEA'!A40)</f>
        <v/>
      </c>
      <c r="B31" s="94" t="str">
        <f>IF('Portail 2 SDL-LEA'!B40="","",'Portail 2 SDL-LEA'!B40)</f>
        <v>LLA2H51</v>
      </c>
      <c r="C31" s="95" t="str">
        <f>IF('Portail 2 SDL-LEA'!C40="","",'Portail 2 SDL-LEA'!C40)</f>
        <v xml:space="preserve">Orthophonie  </v>
      </c>
      <c r="D31" s="24" t="str">
        <f>IF('Portail 2 SDL-LEA'!D40="","",'Portail 2 SDL-LEA'!D40)</f>
        <v>LOL1H20</v>
      </c>
      <c r="E31" s="24" t="str">
        <f>IF('Portail 2 SDL-LEA'!E40="","",'Portail 2 SDL-LEA'!E40)</f>
        <v>TRONC COMMUN</v>
      </c>
      <c r="F31" s="25" t="str">
        <f>IF('Portail 2 SDL-LEA'!F40="","",'Portail 2 SDL-LEA'!F40)</f>
        <v>Portails 1 (SDL-LLCER), 2 (SDL-LEA) et 3 (SDL-Lettres)</v>
      </c>
      <c r="G31" s="63" t="str">
        <f>IF('Portail 2 SDL-LEA'!G40="","",'Portail 2 SDL-LEA'!G40)</f>
        <v>SDL</v>
      </c>
      <c r="H31" s="26"/>
      <c r="I31" s="27">
        <v>5</v>
      </c>
      <c r="J31" s="27">
        <v>5</v>
      </c>
      <c r="K31" s="67" t="str">
        <f>IF('Portail 2 SDL-LEA'!K40="","",'Portail 2 SDL-LEA'!K40)</f>
        <v>ENGUEHARD Guillaume</v>
      </c>
      <c r="L31" s="29" t="str">
        <f>IF('Portail 2 SDL-LEA'!L40="","",'Portail 2 SDL-LEA'!L40)</f>
        <v>07</v>
      </c>
      <c r="M31" s="28" t="str">
        <f>IF('Portail 2 SDL-LEA'!M40="","",'Portail 2 SDL-LEA'!M40)</f>
        <v/>
      </c>
      <c r="N31" s="28">
        <f>IF('Portail 2 SDL-LEA'!N40="","",'Portail 2 SDL-LEA'!N40)</f>
        <v>24</v>
      </c>
      <c r="O31" s="30" t="str">
        <f>IF('Portail 2 SDL-LEA'!O40="","",'Portail 2 SDL-LEA'!O40)</f>
        <v/>
      </c>
      <c r="P31" s="31" t="str">
        <f>IF('Portail 2 SDL-LEA'!P40="","",'Portail 2 SDL-LEA'!P40)</f>
        <v/>
      </c>
      <c r="Q31" s="429" t="str">
        <f>IF('Portail 2 SDL-LEA'!Q40="","",'Portail 2 SDL-LEA'!Q40)</f>
        <v>100 % CC</v>
      </c>
      <c r="R31" s="430" t="str">
        <f>IF('Portail 2 SDL-LEA'!R40="","",'Portail 2 SDL-LEA'!R40)</f>
        <v>100 % CT Oral</v>
      </c>
      <c r="S31" s="149">
        <f>IF('Portail 2 SDL-LEA'!S40="","",'Portail 2 SDL-LEA'!S40)</f>
        <v>1</v>
      </c>
      <c r="T31" s="33" t="str">
        <f>IF('Portail 2 SDL-LEA'!T40="","",'Portail 2 SDL-LEA'!T40)</f>
        <v>CC</v>
      </c>
      <c r="U31" s="33" t="str">
        <f>IF('Portail 2 SDL-LEA'!U40="","",'Portail 2 SDL-LEA'!U40)</f>
        <v>écrit</v>
      </c>
      <c r="V31" s="33" t="str">
        <f>IF('Portail 2 SDL-LEA'!V40="","",'Portail 2 SDL-LEA'!V40)</f>
        <v/>
      </c>
      <c r="W31" s="34">
        <f>IF('Portail 2 SDL-LEA'!W40="","",'Portail 2 SDL-LEA'!W40)</f>
        <v>1</v>
      </c>
      <c r="X31" s="35" t="str">
        <f>IF('Portail 2 SDL-LEA'!X40="","",'Portail 2 SDL-LEA'!X40)</f>
        <v>CT</v>
      </c>
      <c r="Y31" s="35" t="str">
        <f>IF('Portail 2 SDL-LEA'!Y40="","",'Portail 2 SDL-LEA'!Y40)</f>
        <v>oral</v>
      </c>
      <c r="Z31" s="35" t="str">
        <f>IF('Portail 2 SDL-LEA'!Z40="","",'Portail 2 SDL-LEA'!Z40)</f>
        <v>20 min.</v>
      </c>
      <c r="AA31" s="664" t="str">
        <f>IF('Portail 2 SDL-LEA'!AA40="","",'Portail 2 SDL-LEA'!AA40)</f>
        <v>Ecrit, 1h30</v>
      </c>
      <c r="AB31" s="665" t="str">
        <f>IF('Portail 2 SDL-LEA'!AB40="","",'Portail 2 SDL-LEA'!AB40)</f>
        <v>Ecrit, 1h30</v>
      </c>
      <c r="AC31" s="716" t="str">
        <f>IF('Portail 2 SDL-LEA'!AC40="","",'Portail 2 SDL-LEA'!AC40)</f>
        <v/>
      </c>
      <c r="AD31" s="36">
        <f>IF('Portail 2 SDL-LEA'!AD40="","",'Portail 2 SDL-LEA'!AD40)</f>
        <v>1</v>
      </c>
      <c r="AE31" s="33" t="str">
        <f>IF('Portail 2 SDL-LEA'!AE40="","",'Portail 2 SDL-LEA'!AE40)</f>
        <v>CT</v>
      </c>
      <c r="AF31" s="33" t="str">
        <f>IF('Portail 2 SDL-LEA'!AF40="","",'Portail 2 SDL-LEA'!AF40)</f>
        <v>oral</v>
      </c>
      <c r="AG31" s="33" t="str">
        <f>IF('Portail 2 SDL-LEA'!AG40="","",'Portail 2 SDL-LEA'!AG40)</f>
        <v>20 min.</v>
      </c>
      <c r="AH31" s="37">
        <f>IF('Portail 2 SDL-LEA'!AH40="","",'Portail 2 SDL-LEA'!AH40)</f>
        <v>1</v>
      </c>
      <c r="AI31" s="97" t="str">
        <f>IF('Portail 2 SDL-LEA'!AI40="","",'Portail 2 SDL-LEA'!AI40)</f>
        <v>CT</v>
      </c>
      <c r="AJ31" s="97" t="str">
        <f>IF('Portail 2 SDL-LEA'!AJ40="","",'Portail 2 SDL-LEA'!AJ40)</f>
        <v>oral</v>
      </c>
      <c r="AK31" s="97" t="str">
        <f>IF('Portail 2 SDL-LEA'!AK40="","",'Portail 2 SDL-LEA'!AK40)</f>
        <v>20 min.</v>
      </c>
      <c r="AL31" s="28" t="str">
        <f>IF('Portail 2 SDL-LEA'!AL40="","",'Portail 2 SDL-LEA'!AL40)</f>
        <v/>
      </c>
    </row>
    <row r="32" spans="1:38" s="49" customFormat="1" ht="44.25" customHeight="1">
      <c r="A32" s="50" t="str">
        <f>IF('Portail 2 SDL-LEA'!A41="","",'Portail 2 SDL-LEA'!A41)</f>
        <v/>
      </c>
      <c r="B32" s="39" t="str">
        <f>IF('Portail 2 SDL-LEA'!B41="","",'Portail 2 SDL-LEA'!B41)</f>
        <v>LLA2H80</v>
      </c>
      <c r="C32" s="40" t="str">
        <f>IF('Portail 2 SDL-LEA'!C41="","",'Portail 2 SDL-LEA'!C41)</f>
        <v>Introduction à la syntaxe S1 SDL</v>
      </c>
      <c r="D32" s="41" t="str">
        <f>IF('Portail 2 SDL-LEA'!D41="","",'Portail 2 SDL-LEA'!D41)</f>
        <v>LOL1H11</v>
      </c>
      <c r="E32" s="41" t="str">
        <f>IF('Portail 2 SDL-LEA'!E41="","",'Portail 2 SDL-LEA'!E41)</f>
        <v>TRONC COMMUN</v>
      </c>
      <c r="F32" s="42" t="str">
        <f>IF('Portail 2 SDL-LEA'!F41="","",'Portail 2 SDL-LEA'!F41)</f>
        <v>Portails 1 (SDL-LLCER), 2 (SDL-LEA) et 3 (SDL-Lettres)</v>
      </c>
      <c r="G32" s="46" t="str">
        <f>IF('Portail 2 SDL-LEA'!G41="","",'Portail 2 SDL-LEA'!G41)</f>
        <v>SDL</v>
      </c>
      <c r="H32" s="38"/>
      <c r="I32" s="27">
        <v>4</v>
      </c>
      <c r="J32" s="27">
        <v>4</v>
      </c>
      <c r="K32" s="27" t="str">
        <f>IF('Portail 2 SDL-LEA'!K41="","",'Portail 2 SDL-LEA'!K41)</f>
        <v>ABOUDA Lotfi</v>
      </c>
      <c r="L32" s="43" t="str">
        <f>IF('Portail 2 SDL-LEA'!L41="","",'Portail 2 SDL-LEA'!L41)</f>
        <v>07</v>
      </c>
      <c r="M32" s="27" t="str">
        <f>IF('Portail 2 SDL-LEA'!M41="","",'Portail 2 SDL-LEA'!M41)</f>
        <v/>
      </c>
      <c r="N32" s="27">
        <f>IF('Portail 2 SDL-LEA'!N41="","",'Portail 2 SDL-LEA'!N41)</f>
        <v>24</v>
      </c>
      <c r="O32" s="27">
        <f>IF('Portail 2 SDL-LEA'!O41="","",'Portail 2 SDL-LEA'!O41)</f>
        <v>24</v>
      </c>
      <c r="P32" s="44" t="str">
        <f>IF('Portail 2 SDL-LEA'!P41="","",'Portail 2 SDL-LEA'!P41)</f>
        <v/>
      </c>
      <c r="Q32" s="429" t="str">
        <f>IF('Portail 2 SDL-LEA'!Q41="","",'Portail 2 SDL-LEA'!Q41)</f>
        <v>100 % CC</v>
      </c>
      <c r="R32" s="430" t="str">
        <f>IF('Portail 2 SDL-LEA'!R41="","",'Portail 2 SDL-LEA'!R41)</f>
        <v>100 % CT Oral</v>
      </c>
      <c r="S32" s="400">
        <f>IF('Portail 2 SDL-LEA'!S41="","",'Portail 2 SDL-LEA'!S41)</f>
        <v>1</v>
      </c>
      <c r="T32" s="46" t="str">
        <f>IF('Portail 2 SDL-LEA'!T41="","",'Portail 2 SDL-LEA'!T41)</f>
        <v>CC</v>
      </c>
      <c r="U32" s="46" t="str">
        <f>IF('Portail 2 SDL-LEA'!U41="","",'Portail 2 SDL-LEA'!U41)</f>
        <v>écrit</v>
      </c>
      <c r="V32" s="46" t="str">
        <f>IF('Portail 2 SDL-LEA'!V41="","",'Portail 2 SDL-LEA'!V41)</f>
        <v/>
      </c>
      <c r="W32" s="51">
        <f>IF('Portail 2 SDL-LEA'!W41="","",'Portail 2 SDL-LEA'!W41)</f>
        <v>1</v>
      </c>
      <c r="X32" s="46" t="str">
        <f>IF('Portail 2 SDL-LEA'!X41="","",'Portail 2 SDL-LEA'!X41)</f>
        <v>CT</v>
      </c>
      <c r="Y32" s="46" t="str">
        <f>IF('Portail 2 SDL-LEA'!Y41="","",'Portail 2 SDL-LEA'!Y41)</f>
        <v>oral</v>
      </c>
      <c r="Z32" s="46" t="str">
        <f>IF('Portail 2 SDL-LEA'!Z41="","",'Portail 2 SDL-LEA'!Z41)</f>
        <v>20 min.</v>
      </c>
      <c r="AA32" s="664" t="str">
        <f>IF('Portail 2 SDL-LEA'!AA41="","",'Portail 2 SDL-LEA'!AA41)</f>
        <v>Ecrit, DM, 2h</v>
      </c>
      <c r="AB32" s="665" t="str">
        <f>IF('Portail 2 SDL-LEA'!AB41="","",'Portail 2 SDL-LEA'!AB41)</f>
        <v>Ecrit, DM, 2h</v>
      </c>
      <c r="AC32" s="716" t="str">
        <f>IF('Portail 2 SDL-LEA'!AC41="","",'Portail 2 SDL-LEA'!AC41)</f>
        <v/>
      </c>
      <c r="AD32" s="48">
        <f>IF('Portail 2 SDL-LEA'!AD41="","",'Portail 2 SDL-LEA'!AD41)</f>
        <v>1</v>
      </c>
      <c r="AE32" s="46" t="str">
        <f>IF('Portail 2 SDL-LEA'!AE41="","",'Portail 2 SDL-LEA'!AE41)</f>
        <v>CT</v>
      </c>
      <c r="AF32" s="46" t="str">
        <f>IF('Portail 2 SDL-LEA'!AF41="","",'Portail 2 SDL-LEA'!AF41)</f>
        <v>écrit</v>
      </c>
      <c r="AG32" s="46" t="str">
        <f>IF('Portail 2 SDL-LEA'!AG41="","",'Portail 2 SDL-LEA'!AG41)</f>
        <v>2h00</v>
      </c>
      <c r="AH32" s="48">
        <f>IF('Portail 2 SDL-LEA'!AH41="","",'Portail 2 SDL-LEA'!AH41)</f>
        <v>1</v>
      </c>
      <c r="AI32" s="41" t="str">
        <f>IF('Portail 2 SDL-LEA'!AI41="","",'Portail 2 SDL-LEA'!AI41)</f>
        <v/>
      </c>
      <c r="AJ32" s="46" t="str">
        <f>IF('Portail 2 SDL-LEA'!AJ41="","",'Portail 2 SDL-LEA'!AJ41)</f>
        <v>écrit</v>
      </c>
      <c r="AK32" s="46" t="str">
        <f>IF('Portail 2 SDL-LEA'!AK41="","",'Portail 2 SDL-LEA'!AK41)</f>
        <v>2h00</v>
      </c>
      <c r="AL32" s="27" t="str">
        <f>IF('Portail 2 SDL-LEA'!AL41="","",'Portail 2 SDL-LEA'!AL41)</f>
        <v/>
      </c>
    </row>
    <row r="33" spans="1:38" s="117" customFormat="1" ht="44.25" customHeight="1">
      <c r="A33" s="50" t="str">
        <f>IF('Portail 2 SDL-LEA'!A42="","",'Portail 2 SDL-LEA'!A42)</f>
        <v/>
      </c>
      <c r="B33" s="39" t="str">
        <f>IF('Portail 2 SDL-LEA'!B42="","",'Portail 2 SDL-LEA'!B42)</f>
        <v>LLA2H90</v>
      </c>
      <c r="C33" s="40" t="str">
        <f>IF('Portail 2 SDL-LEA'!C42="","",'Portail 2 SDL-LEA'!C42)</f>
        <v>Lexicologie  S1 SDL</v>
      </c>
      <c r="D33" s="41" t="str">
        <f>IF('Portail 2 SDL-LEA'!D42="","",'Portail 2 SDL-LEA'!D42)</f>
        <v>LOL2H20</v>
      </c>
      <c r="E33" s="41" t="str">
        <f>IF('Portail 2 SDL-LEA'!E42="","",'Portail 2 SDL-LEA'!E42)</f>
        <v>TRONC COMMUN</v>
      </c>
      <c r="F33" s="42" t="str">
        <f>IF('Portail 2 SDL-LEA'!F42="","",'Portail 2 SDL-LEA'!F42)</f>
        <v>Portails 1 (SDL-LLCER), 2 (SDL-LEA) et 3 (SDL-Lettres)</v>
      </c>
      <c r="G33" s="46" t="str">
        <f>IF('Portail 2 SDL-LEA'!G42="","",'Portail 2 SDL-LEA'!G42)</f>
        <v>SDL</v>
      </c>
      <c r="H33" s="38"/>
      <c r="I33" s="27">
        <v>3</v>
      </c>
      <c r="J33" s="27">
        <v>3</v>
      </c>
      <c r="K33" s="27" t="str">
        <f>IF('Portail 2 SDL-LEA'!K42="","",'Portail 2 SDL-LEA'!K42)</f>
        <v>HAMMA Badreddine</v>
      </c>
      <c r="L33" s="43" t="str">
        <f>IF('Portail 2 SDL-LEA'!L42="","",'Portail 2 SDL-LEA'!L42)</f>
        <v>07</v>
      </c>
      <c r="M33" s="27" t="str">
        <f>IF('Portail 2 SDL-LEA'!M42="","",'Portail 2 SDL-LEA'!M42)</f>
        <v/>
      </c>
      <c r="N33" s="27">
        <f>IF('Portail 2 SDL-LEA'!N42="","",'Portail 2 SDL-LEA'!N42)</f>
        <v>15</v>
      </c>
      <c r="O33" s="27">
        <f>IF('Portail 2 SDL-LEA'!O42="","",'Portail 2 SDL-LEA'!O42)</f>
        <v>15</v>
      </c>
      <c r="P33" s="44" t="str">
        <f>IF('Portail 2 SDL-LEA'!P42="","",'Portail 2 SDL-LEA'!P42)</f>
        <v/>
      </c>
      <c r="Q33" s="429" t="str">
        <f>IF('Portail 2 SDL-LEA'!Q42="","",'Portail 2 SDL-LEA'!Q42)</f>
        <v>100 % CC</v>
      </c>
      <c r="R33" s="430" t="str">
        <f>IF('Portail 2 SDL-LEA'!R42="","",'Portail 2 SDL-LEA'!R42)</f>
        <v>100 % CT Oral</v>
      </c>
      <c r="S33" s="400">
        <f>IF('Portail 2 SDL-LEA'!S42="","",'Portail 2 SDL-LEA'!S42)</f>
        <v>1</v>
      </c>
      <c r="T33" s="46" t="str">
        <f>IF('Portail 2 SDL-LEA'!T42="","",'Portail 2 SDL-LEA'!T42)</f>
        <v>CC</v>
      </c>
      <c r="U33" s="46" t="str">
        <f>IF('Portail 2 SDL-LEA'!U42="","",'Portail 2 SDL-LEA'!U42)</f>
        <v>écrit</v>
      </c>
      <c r="V33" s="41" t="str">
        <f>IF('Portail 2 SDL-LEA'!V42="","",'Portail 2 SDL-LEA'!V42)</f>
        <v/>
      </c>
      <c r="W33" s="51">
        <f>IF('Portail 2 SDL-LEA'!W42="","",'Portail 2 SDL-LEA'!W42)</f>
        <v>1</v>
      </c>
      <c r="X33" s="41" t="str">
        <f>IF('Portail 2 SDL-LEA'!X42="","",'Portail 2 SDL-LEA'!X42)</f>
        <v>CT</v>
      </c>
      <c r="Y33" s="41" t="str">
        <f>IF('Portail 2 SDL-LEA'!Y42="","",'Portail 2 SDL-LEA'!Y42)</f>
        <v>oral</v>
      </c>
      <c r="Z33" s="41" t="str">
        <f>IF('Portail 2 SDL-LEA'!Z42="","",'Portail 2 SDL-LEA'!Z42)</f>
        <v>20 min.</v>
      </c>
      <c r="AA33" s="664" t="str">
        <f>IF('Portail 2 SDL-LEA'!AA42="","",'Portail 2 SDL-LEA'!AA42)</f>
        <v>Ecrit, 1h</v>
      </c>
      <c r="AB33" s="665" t="str">
        <f>IF('Portail 2 SDL-LEA'!AB42="","",'Portail 2 SDL-LEA'!AB42)</f>
        <v>Ecrit, 1h</v>
      </c>
      <c r="AC33" s="716" t="str">
        <f>IF('Portail 2 SDL-LEA'!AC42="","",'Portail 2 SDL-LEA'!AC42)</f>
        <v/>
      </c>
      <c r="AD33" s="48">
        <f>IF('Portail 2 SDL-LEA'!AD42="","",'Portail 2 SDL-LEA'!AD42)</f>
        <v>1</v>
      </c>
      <c r="AE33" s="46" t="str">
        <f>IF('Portail 2 SDL-LEA'!AE42="","",'Portail 2 SDL-LEA'!AE42)</f>
        <v>CT</v>
      </c>
      <c r="AF33" s="46" t="str">
        <f>IF('Portail 2 SDL-LEA'!AF42="","",'Portail 2 SDL-LEA'!AF42)</f>
        <v>oral</v>
      </c>
      <c r="AG33" s="46" t="str">
        <f>IF('Portail 2 SDL-LEA'!AG42="","",'Portail 2 SDL-LEA'!AG42)</f>
        <v>20 min.</v>
      </c>
      <c r="AH33" s="48">
        <f>IF('Portail 2 SDL-LEA'!AH42="","",'Portail 2 SDL-LEA'!AH42)</f>
        <v>1</v>
      </c>
      <c r="AI33" s="46" t="str">
        <f>IF('Portail 2 SDL-LEA'!AI42="","",'Portail 2 SDL-LEA'!AI42)</f>
        <v>CT</v>
      </c>
      <c r="AJ33" s="46" t="str">
        <f>IF('Portail 2 SDL-LEA'!AJ42="","",'Portail 2 SDL-LEA'!AJ42)</f>
        <v>oral</v>
      </c>
      <c r="AK33" s="46" t="str">
        <f>IF('Portail 2 SDL-LEA'!AK42="","",'Portail 2 SDL-LEA'!AK42)</f>
        <v>20 min.</v>
      </c>
      <c r="AL33" s="27" t="str">
        <f>IF('Portail 2 SDL-LEA'!AL42="","",'Portail 2 SDL-LEA'!AL42)</f>
        <v/>
      </c>
    </row>
    <row r="34" spans="1:38" s="93" customFormat="1" ht="19.5" customHeight="1">
      <c r="A34" s="83" t="str">
        <f>IF('Portail 2 SDL-LEA'!A43="","",'Portail 2 SDL-LEA'!A43)</f>
        <v>LCLA2GH3</v>
      </c>
      <c r="B34" s="83" t="str">
        <f>IF('Portail 2 SDL-LEA'!B43="","",'Portail 2 SDL-LEA'!B43)</f>
        <v>LLA2H60</v>
      </c>
      <c r="C34" s="83" t="str">
        <f>IF('Portail 2 SDL-LEA'!C43="","",'Portail 2 SDL-LEA'!C43)</f>
        <v>Choix Atelier d'écriture / LSF (sélection)</v>
      </c>
      <c r="D34" s="83" t="str">
        <f>IF('Portail 2 SDL-LEA'!D43="","",'Portail 2 SDL-LEA'!D43)</f>
        <v/>
      </c>
      <c r="E34" s="83" t="str">
        <f>IF('Portail 2 SDL-LEA'!E43="","",'Portail 2 SDL-LEA'!E43)</f>
        <v>BLOC</v>
      </c>
      <c r="F34" s="83" t="str">
        <f>IF('Portail 2 SDL-LEA'!F43="","",'Portail 2 SDL-LEA'!F43)</f>
        <v/>
      </c>
      <c r="G34" s="83" t="str">
        <f>IF('Portail 2 SDL-LEA'!G43="","",'Portail 2 SDL-LEA'!G43)</f>
        <v/>
      </c>
      <c r="H34" s="83" t="str">
        <f>IF('Portail 2 SDL-LEA'!H43="","",'Portail 2 SDL-LEA'!H43)</f>
        <v>1 UE / 3 ECTS</v>
      </c>
      <c r="I34" s="83">
        <f>IF('Portail 2 SDL-LEA'!I43="","",'Portail 2 SDL-LEA'!I43)</f>
        <v>2</v>
      </c>
      <c r="J34" s="83">
        <f>IF('Portail 2 SDL-LEA'!J43="","",'Portail 2 SDL-LEA'!J43)</f>
        <v>2</v>
      </c>
      <c r="K34" s="87" t="str">
        <f>IF('Portail 2 SDL-LEA'!K43="","",'Portail 2 SDL-LEA'!K43)</f>
        <v/>
      </c>
      <c r="L34" s="86" t="str">
        <f>IF('Portail 2 SDL-LEA'!L43="","",'Portail 2 SDL-LEA'!L43)</f>
        <v/>
      </c>
      <c r="M34" s="87"/>
      <c r="N34" s="86" t="str">
        <f>IF('Portail 2 SDL-LEA'!N43="","",'Portail 2 SDL-LEA'!N43)</f>
        <v/>
      </c>
      <c r="O34" s="88" t="str">
        <f>IF('Portail 2 SDL-LEA'!O43="","",'Portail 2 SDL-LEA'!O43)</f>
        <v/>
      </c>
      <c r="P34" s="373" t="str">
        <f>IF('Portail 2 SDL-LEA'!P43="","",'Portail 2 SDL-LEA'!P43)</f>
        <v/>
      </c>
      <c r="Q34" s="437" t="str">
        <f>IF('Portail 2 SDL-LEA'!Q43="","",'Portail 2 SDL-LEA'!Q43)</f>
        <v/>
      </c>
      <c r="R34" s="438" t="str">
        <f>IF('Portail 2 SDL-LEA'!R43="","",'Portail 2 SDL-LEA'!R43)</f>
        <v/>
      </c>
      <c r="S34" s="378" t="str">
        <f>IF('Portail 2 SDL-LEA'!S43="","",'Portail 2 SDL-LEA'!S43)</f>
        <v/>
      </c>
      <c r="T34" s="88" t="str">
        <f>IF('Portail 2 SDL-LEA'!T43="","",'Portail 2 SDL-LEA'!T43)</f>
        <v/>
      </c>
      <c r="U34" s="88" t="str">
        <f>IF('Portail 2 SDL-LEA'!U43="","",'Portail 2 SDL-LEA'!U43)</f>
        <v/>
      </c>
      <c r="V34" s="189" t="str">
        <f>IF('Portail 2 SDL-LEA'!V43="","",'Portail 2 SDL-LEA'!V43)</f>
        <v/>
      </c>
      <c r="W34" s="190" t="str">
        <f>IF('Portail 2 SDL-LEA'!W43="","",'Portail 2 SDL-LEA'!W43)</f>
        <v/>
      </c>
      <c r="X34" s="191" t="str">
        <f>IF('Portail 2 SDL-LEA'!X43="","",'Portail 2 SDL-LEA'!X43)</f>
        <v/>
      </c>
      <c r="Y34" s="191" t="str">
        <f>IF('Portail 2 SDL-LEA'!Y43="","",'Portail 2 SDL-LEA'!Y43)</f>
        <v/>
      </c>
      <c r="Z34" s="191" t="str">
        <f>IF('Portail 2 SDL-LEA'!Z43="","",'Portail 2 SDL-LEA'!Z43)</f>
        <v/>
      </c>
      <c r="AA34" s="91"/>
      <c r="AB34" s="91"/>
      <c r="AC34" s="91" t="str">
        <f>IF('Portail 2 SDL-LEA'!AC41="","",'Portail 2 SDL-LEA'!AC41)</f>
        <v/>
      </c>
      <c r="AD34" s="91" t="str">
        <f>IF('Portail 2 SDL-LEA'!AD43="","",'Portail 2 SDL-LEA'!AD43)</f>
        <v/>
      </c>
      <c r="AE34" s="90" t="str">
        <f>IF('Portail 2 SDL-LEA'!AE43="","",'Portail 2 SDL-LEA'!AE43)</f>
        <v/>
      </c>
      <c r="AF34" s="90" t="str">
        <f>IF('Portail 2 SDL-LEA'!AF43="","",'Portail 2 SDL-LEA'!AF43)</f>
        <v/>
      </c>
      <c r="AG34" s="90" t="str">
        <f>IF('Portail 2 SDL-LEA'!AG43="","",'Portail 2 SDL-LEA'!AG43)</f>
        <v/>
      </c>
      <c r="AH34" s="91" t="str">
        <f>IF('Portail 2 SDL-LEA'!AH43="","",'Portail 2 SDL-LEA'!AH43)</f>
        <v/>
      </c>
      <c r="AI34" s="90" t="str">
        <f>IF('Portail 2 SDL-LEA'!AI43="","",'Portail 2 SDL-LEA'!AI43)</f>
        <v/>
      </c>
      <c r="AJ34" s="90" t="str">
        <f>IF('Portail 2 SDL-LEA'!AJ43="","",'Portail 2 SDL-LEA'!AJ43)</f>
        <v/>
      </c>
      <c r="AK34" s="90" t="str">
        <f>IF('Portail 2 SDL-LEA'!AK43="","",'Portail 2 SDL-LEA'!AK43)</f>
        <v/>
      </c>
      <c r="AL34" s="92" t="str">
        <f>IF('Portail 2 SDL-LEA'!AL43="","",'Portail 2 SDL-LEA'!AL43)</f>
        <v/>
      </c>
    </row>
    <row r="35" spans="1:38" ht="44.25" customHeight="1">
      <c r="A35" s="20" t="str">
        <f>IF('Portail 2 SDL-LEA'!A44="","",'Portail 2 SDL-LEA'!A44)</f>
        <v/>
      </c>
      <c r="B35" s="94" t="str">
        <f>IF('Portail 2 SDL-LEA'!B44="","",'Portail 2 SDL-LEA'!B44)</f>
        <v>LLA2G8C</v>
      </c>
      <c r="C35" s="95" t="s">
        <v>337</v>
      </c>
      <c r="D35" s="24" t="str">
        <f>IF('Portail 2 SDL-LEA'!D44="","",'Portail 2 SDL-LEA'!D44)</f>
        <v>LOL1H50</v>
      </c>
      <c r="E35" s="24" t="str">
        <f>IF('Portail 2 SDL-LEA'!E44="","",'Portail 2 SDL-LEA'!E44)</f>
        <v>CHOIX TRONC COMMUN</v>
      </c>
      <c r="F35" s="25" t="str">
        <f>IF('Portail 2 SDL-LEA'!F44="","",'Portail 2 SDL-LEA'!F44)</f>
        <v>Portails 1 (SDL-LLCER), 2 (SDL-LEA) et 3 (SDL-Lettres)</v>
      </c>
      <c r="G35" s="63" t="str">
        <f>IF('Portail 2 SDL-LEA'!G44="","",'Portail 2 SDL-LEA'!G44)</f>
        <v>LETTRES</v>
      </c>
      <c r="H35" s="26"/>
      <c r="I35" s="27">
        <f>IF('Portail 2 SDL-LEA'!I44="","",'Portail 2 SDL-LEA'!I44)</f>
        <v>2</v>
      </c>
      <c r="J35" s="27">
        <f>IF('Portail 2 SDL-LEA'!J44="","",'Portail 2 SDL-LEA'!J44)</f>
        <v>2</v>
      </c>
      <c r="K35" s="67" t="str">
        <f>IF('Portail 2 SDL-LEA'!K44="","",'Portail 2 SDL-LEA'!K44)</f>
        <v>ENGUEHARD Guillaume</v>
      </c>
      <c r="L35" s="29" t="str">
        <f>IF('Portail 2 SDL-LEA'!L44="","",'Portail 2 SDL-LEA'!L44)</f>
        <v>09</v>
      </c>
      <c r="M35" s="28"/>
      <c r="N35" s="28" t="str">
        <f>IF('Portail 2 SDL-LEA'!N44="","",'Portail 2 SDL-LEA'!N44)</f>
        <v/>
      </c>
      <c r="O35" s="30">
        <f>IF('Portail 2 SDL-LEA'!O44="","",'Portail 2 SDL-LEA'!O44)</f>
        <v>20</v>
      </c>
      <c r="P35" s="31" t="str">
        <f>IF('Portail 2 SDL-LEA'!P44="","",'Portail 2 SDL-LEA'!P44)</f>
        <v/>
      </c>
      <c r="Q35" s="429" t="str">
        <f>IF('Portail 2 SDL-LEA'!Q44="","",'Portail 2 SDL-LEA'!Q44)</f>
        <v>100 % CC</v>
      </c>
      <c r="R35" s="430" t="str">
        <f>IF('Portail 2 SDL-LEA'!R44="","",'Portail 2 SDL-LEA'!R44)</f>
        <v>100 % CT Ecrit</v>
      </c>
      <c r="S35" s="149">
        <f>IF('Portail 2 SDL-LEA'!S44="","",'Portail 2 SDL-LEA'!S44)</f>
        <v>1</v>
      </c>
      <c r="T35" s="33" t="str">
        <f>IF('Portail 2 SDL-LEA'!T44="","",'Portail 2 SDL-LEA'!T44)</f>
        <v>CC</v>
      </c>
      <c r="U35" s="33" t="str">
        <f>IF('Portail 2 SDL-LEA'!U44="","",'Portail 2 SDL-LEA'!U44)</f>
        <v>écrit</v>
      </c>
      <c r="V35" s="33" t="str">
        <f>IF('Portail 2 SDL-LEA'!V44="","",'Portail 2 SDL-LEA'!V44)</f>
        <v/>
      </c>
      <c r="W35" s="34">
        <f>IF('Portail 2 SDL-LEA'!W44="","",'Portail 2 SDL-LEA'!W44)</f>
        <v>1</v>
      </c>
      <c r="X35" s="35" t="str">
        <f>IF('Portail 2 SDL-LEA'!X44="","",'Portail 2 SDL-LEA'!X44)</f>
        <v>CT</v>
      </c>
      <c r="Y35" s="35" t="str">
        <f>IF('Portail 2 SDL-LEA'!Y44="","",'Portail 2 SDL-LEA'!Y44)</f>
        <v>écrit</v>
      </c>
      <c r="Z35" s="35" t="str">
        <f>IF('Portail 2 SDL-LEA'!Z44="","",'Portail 2 SDL-LEA'!Z44)</f>
        <v>2h00</v>
      </c>
      <c r="AA35" s="664" t="str">
        <f>IF('Portail 2 SDL-LEA'!AA44="","",'Portail 2 SDL-LEA'!AA44)</f>
        <v>Ecrit, DM, 2h</v>
      </c>
      <c r="AB35" s="665" t="str">
        <f>IF('Portail 2 SDL-LEA'!AB44="","",'Portail 2 SDL-LEA'!AB44)</f>
        <v>Ecrit, DM, 2h</v>
      </c>
      <c r="AC35" s="716" t="str">
        <f>IF('Portail 2 SDL-LEA'!AC44="","",'Portail 2 SDL-LEA'!AC44)</f>
        <v/>
      </c>
      <c r="AD35" s="149">
        <f>IF('Portail 2 SDL-LEA'!AD44="","",'Portail 2 SDL-LEA'!AD44)</f>
        <v>1</v>
      </c>
      <c r="AE35" s="33" t="str">
        <f>IF('Portail 2 SDL-LEA'!AE44="","",'Portail 2 SDL-LEA'!AE44)</f>
        <v>CT</v>
      </c>
      <c r="AF35" s="33" t="str">
        <f>IF('Portail 2 SDL-LEA'!AF44="","",'Portail 2 SDL-LEA'!AF44)</f>
        <v>écrit</v>
      </c>
      <c r="AG35" s="33" t="str">
        <f>IF('Portail 2 SDL-LEA'!AG44="","",'Portail 2 SDL-LEA'!AG44)</f>
        <v>2h00</v>
      </c>
      <c r="AH35" s="37">
        <f>IF('Portail 2 SDL-LEA'!AH44="","",'Portail 2 SDL-LEA'!AH44)</f>
        <v>1</v>
      </c>
      <c r="AI35" s="97" t="str">
        <f>IF('Portail 2 SDL-LEA'!AI44="","",'Portail 2 SDL-LEA'!AI44)</f>
        <v>CT</v>
      </c>
      <c r="AJ35" s="97" t="str">
        <f>IF('Portail 2 SDL-LEA'!AJ44="","",'Portail 2 SDL-LEA'!AJ44)</f>
        <v>écrit</v>
      </c>
      <c r="AK35" s="97" t="str">
        <f>IF('Portail 2 SDL-LEA'!AK44="","",'Portail 2 SDL-LEA'!AK44)</f>
        <v>2h00</v>
      </c>
      <c r="AL35" s="28" t="str">
        <f>IF('Portail 2 SDL-LEA'!AL44="","",'Portail 2 SDL-LEA'!AL44)</f>
        <v/>
      </c>
    </row>
    <row r="36" spans="1:38" ht="44.25" customHeight="1">
      <c r="A36" s="20" t="str">
        <f>IF('Portail 2 SDL-LEA'!A45="","",'Portail 2 SDL-LEA'!A45)</f>
        <v/>
      </c>
      <c r="B36" s="20" t="str">
        <f>IF('Portail 2 SDL-LEA'!B45="","",'Portail 2 SDL-LEA'!B45)</f>
        <v>LLA2H6B</v>
      </c>
      <c r="C36" s="95" t="str">
        <f>IF('Portail 2 SDL-LEA'!C45="","",'Portail 2 SDL-LEA'!C45)</f>
        <v>LSF 1 - Langue des Signes Français (sélection)</v>
      </c>
      <c r="D36" s="24" t="str">
        <f>IF('Portail 2 SDL-LEA'!D45="","",'Portail 2 SDL-LEA'!D45)</f>
        <v/>
      </c>
      <c r="E36" s="24" t="str">
        <f>IF('Portail 2 SDL-LEA'!E45="","",'Portail 2 SDL-LEA'!E45)</f>
        <v>CHOIX TRONC COMMUN</v>
      </c>
      <c r="F36" s="25" t="str">
        <f>IF('Portail 2 SDL-LEA'!F45="","",'Portail 2 SDL-LEA'!F45)</f>
        <v>Portails 1 (SDL-LLCER), 2 (SDL-LEA) et 3 (SDL-Lettres)</v>
      </c>
      <c r="G36" s="63" t="str">
        <f>IF('Portail 2 SDL-LEA'!G45="","",'Portail 2 SDL-LEA'!G45)</f>
        <v>SDL</v>
      </c>
      <c r="H36" s="26" t="s">
        <v>48</v>
      </c>
      <c r="I36" s="27">
        <f>IF('Portail 2 SDL-LEA'!I45="","",'Portail 2 SDL-LEA'!I45)</f>
        <v>2</v>
      </c>
      <c r="J36" s="27">
        <f>IF('Portail 2 SDL-LEA'!J45="","",'Portail 2 SDL-LEA'!J45)</f>
        <v>2</v>
      </c>
      <c r="K36" s="67" t="str">
        <f>IF('Portail 2 SDL-LEA'!K45="","",'Portail 2 SDL-LEA'!K45)</f>
        <v>ENGUEHARD Guillaume</v>
      </c>
      <c r="L36" s="29" t="str">
        <f>IF('Portail 2 SDL-LEA'!L45="","",'Portail 2 SDL-LEA'!L45)</f>
        <v>07</v>
      </c>
      <c r="M36" s="28" t="str">
        <f>IF('Portail 2 SDL-LEA'!M45="","",'Portail 2 SDL-LEA'!M45)</f>
        <v/>
      </c>
      <c r="N36" s="28" t="str">
        <f>IF('Portail 2 SDL-LEA'!N45="","",'Portail 2 SDL-LEA'!N45)</f>
        <v/>
      </c>
      <c r="O36" s="27">
        <f>IF('Portail 2 SDL-LEA'!O45="","",'Portail 2 SDL-LEA'!O45)</f>
        <v>30</v>
      </c>
      <c r="P36" s="31" t="str">
        <f>IF('Portail 2 SDL-LEA'!P45="","",'Portail 2 SDL-LEA'!P45)</f>
        <v/>
      </c>
      <c r="Q36" s="429"/>
      <c r="R36" s="430"/>
      <c r="S36" s="149">
        <f>IF('Portail 2 SDL-LEA'!S45="","",'Portail 2 SDL-LEA'!S45)</f>
        <v>1</v>
      </c>
      <c r="T36" s="33" t="str">
        <f>IF('Portail 2 SDL-LEA'!T45="","",'Portail 2 SDL-LEA'!T45)</f>
        <v>CC</v>
      </c>
      <c r="U36" s="33" t="str">
        <f>IF('Portail 2 SDL-LEA'!U45="","",'Portail 2 SDL-LEA'!U45)</f>
        <v>oral</v>
      </c>
      <c r="V36" s="33" t="str">
        <f>IF('Portail 2 SDL-LEA'!V45="","",'Portail 2 SDL-LEA'!V45)</f>
        <v>30 min.</v>
      </c>
      <c r="W36" s="34" t="str">
        <f>IF('Portail 2 SDL-LEA'!W45="","",'Portail 2 SDL-LEA'!W45)</f>
        <v>Statut RSE impossible</v>
      </c>
      <c r="X36" s="34" t="str">
        <f>IF('Portail 2 SDL-LEA'!X45="","",'Portail 2 SDL-LEA'!X45)</f>
        <v>Statut RSE impossible</v>
      </c>
      <c r="Y36" s="34" t="str">
        <f>IF('Portail 2 SDL-LEA'!Y45="","",'Portail 2 SDL-LEA'!Y45)</f>
        <v>Statut RSE impossible</v>
      </c>
      <c r="Z36" s="34" t="str">
        <f>IF('Portail 2 SDL-LEA'!Z45="","",'Portail 2 SDL-LEA'!Z45)</f>
        <v>Statut RSE impossible</v>
      </c>
      <c r="AA36" s="664" t="str">
        <f>IF('Portail 2 SDL-LEA'!AA45="","",'Portail 2 SDL-LEA'!AA45)</f>
        <v>Oral, 30 min</v>
      </c>
      <c r="AB36" s="665" t="str">
        <f>IF('Portail 2 SDL-LEA'!AB45="","",'Portail 2 SDL-LEA'!AB45)</f>
        <v>Statut RSE impossible</v>
      </c>
      <c r="AC36" s="716" t="str">
        <f>IF('Portail 2 SDL-LEA'!AC45="","",'Portail 2 SDL-LEA'!AC45)</f>
        <v/>
      </c>
      <c r="AD36" s="149">
        <f>IF('Portail 2 SDL-LEA'!AD45="","",'Portail 2 SDL-LEA'!AD45)</f>
        <v>1</v>
      </c>
      <c r="AE36" s="33" t="str">
        <f>IF('Portail 2 SDL-LEA'!AE45="","",'Portail 2 SDL-LEA'!AE45)</f>
        <v>CT</v>
      </c>
      <c r="AF36" s="33" t="str">
        <f>IF('Portail 2 SDL-LEA'!AF45="","",'Portail 2 SDL-LEA'!AF45)</f>
        <v>oral</v>
      </c>
      <c r="AG36" s="33" t="str">
        <f>IF('Portail 2 SDL-LEA'!AG45="","",'Portail 2 SDL-LEA'!AG45)</f>
        <v>30 min.</v>
      </c>
      <c r="AH36" s="34" t="str">
        <f>IF('Portail 2 SDL-LEA'!AH45="","",'Portail 2 SDL-LEA'!AH45)</f>
        <v>Statut RSE impossible</v>
      </c>
      <c r="AI36" s="34" t="str">
        <f>IF('Portail 2 SDL-LEA'!AI45="","",'Portail 2 SDL-LEA'!AI45)</f>
        <v>Statut RSE impossible</v>
      </c>
      <c r="AJ36" s="34" t="str">
        <f>IF('Portail 2 SDL-LEA'!AJ45="","",'Portail 2 SDL-LEA'!AJ45)</f>
        <v>Statut RSE impossible</v>
      </c>
      <c r="AK36" s="34" t="str">
        <f>IF('Portail 2 SDL-LEA'!AK45="","",'Portail 2 SDL-LEA'!AK45)</f>
        <v>Statut RSE impossible</v>
      </c>
      <c r="AL36" s="28" t="str">
        <f>IF('Portail 2 SDL-LEA'!AL45="","",'Portail 2 SDL-LEA'!AL45)</f>
        <v/>
      </c>
    </row>
    <row r="37" spans="1:38" s="3" customFormat="1" ht="12.75">
      <c r="A37" s="214"/>
      <c r="B37" s="214"/>
      <c r="C37" s="215"/>
      <c r="D37" s="758"/>
      <c r="E37" s="758"/>
      <c r="F37" s="758"/>
      <c r="G37" s="758"/>
      <c r="H37" s="758"/>
      <c r="I37" s="758"/>
      <c r="J37" s="758"/>
      <c r="K37" s="216"/>
      <c r="L37" s="216"/>
      <c r="M37" s="122"/>
      <c r="N37" s="122"/>
      <c r="O37" s="122"/>
      <c r="P37" s="122"/>
      <c r="Q37" s="122"/>
      <c r="R37" s="122"/>
      <c r="S37" s="122"/>
      <c r="T37" s="122"/>
      <c r="U37" s="122"/>
      <c r="V37" s="122"/>
      <c r="W37" s="122"/>
      <c r="X37" s="122"/>
      <c r="Y37" s="122"/>
      <c r="Z37" s="122"/>
      <c r="AA37" s="122"/>
      <c r="AB37" s="122"/>
      <c r="AC37" s="122"/>
      <c r="AD37" s="122"/>
      <c r="AE37" s="122"/>
      <c r="AF37" s="122"/>
      <c r="AG37" s="122"/>
      <c r="AH37" s="123"/>
      <c r="AI37" s="123"/>
      <c r="AJ37" s="123"/>
      <c r="AK37" s="124"/>
    </row>
    <row r="38" spans="1:38" ht="23.25" customHeight="1">
      <c r="A38" s="180" t="s">
        <v>338</v>
      </c>
      <c r="B38" s="180" t="s">
        <v>339</v>
      </c>
      <c r="C38" s="132" t="s">
        <v>340</v>
      </c>
      <c r="D38" s="133" t="s">
        <v>341</v>
      </c>
      <c r="E38" s="71" t="s">
        <v>42</v>
      </c>
      <c r="F38" s="71"/>
      <c r="G38" s="71"/>
      <c r="H38" s="71"/>
      <c r="I38" s="71">
        <f>+I22+I39+I40+I41+I42+I46+I47+I48+I50</f>
        <v>30</v>
      </c>
      <c r="J38" s="71">
        <f>+J22+J39+J40+J41+J42+J46+J47+J48+J50</f>
        <v>30</v>
      </c>
      <c r="K38" s="133"/>
      <c r="L38" s="75"/>
      <c r="M38" s="133"/>
      <c r="N38" s="133"/>
      <c r="O38" s="133"/>
      <c r="P38" s="133"/>
      <c r="Q38" s="133"/>
      <c r="R38" s="133"/>
      <c r="S38" s="133"/>
      <c r="T38" s="133"/>
      <c r="U38" s="133"/>
      <c r="V38" s="133"/>
      <c r="W38" s="133"/>
      <c r="X38" s="133"/>
      <c r="Y38" s="133"/>
      <c r="Z38" s="133"/>
      <c r="AA38" s="133"/>
      <c r="AB38" s="133"/>
      <c r="AC38" s="133"/>
      <c r="AD38" s="133"/>
      <c r="AE38" s="133"/>
      <c r="AF38" s="133"/>
      <c r="AG38" s="133"/>
      <c r="AH38" s="76"/>
      <c r="AI38" s="76"/>
      <c r="AJ38" s="76"/>
      <c r="AK38" s="73"/>
      <c r="AL38" s="73"/>
    </row>
    <row r="39" spans="1:38" ht="84" customHeight="1">
      <c r="A39" s="20"/>
      <c r="B39" s="94" t="s">
        <v>342</v>
      </c>
      <c r="C39" s="22" t="s">
        <v>343</v>
      </c>
      <c r="D39" s="63" t="s">
        <v>344</v>
      </c>
      <c r="E39" s="63" t="str">
        <f>IF('Portail 2 SDL-LEA'!E55="","",'Portail 2 SDL-LEA'!E55)</f>
        <v/>
      </c>
      <c r="F39" s="196" t="s">
        <v>345</v>
      </c>
      <c r="G39" s="63" t="s">
        <v>214</v>
      </c>
      <c r="H39" s="202"/>
      <c r="I39" s="67">
        <v>2</v>
      </c>
      <c r="J39" s="67">
        <v>2</v>
      </c>
      <c r="K39" s="128" t="s">
        <v>310</v>
      </c>
      <c r="L39" s="213" t="s">
        <v>215</v>
      </c>
      <c r="M39" s="67"/>
      <c r="N39" s="67"/>
      <c r="O39" s="129">
        <v>18</v>
      </c>
      <c r="P39" s="222"/>
      <c r="Q39" s="429" t="s">
        <v>311</v>
      </c>
      <c r="R39" s="430" t="s">
        <v>312</v>
      </c>
      <c r="S39" s="149">
        <v>1</v>
      </c>
      <c r="T39" s="33" t="s">
        <v>55</v>
      </c>
      <c r="U39" s="33"/>
      <c r="V39" s="33"/>
      <c r="W39" s="34">
        <v>1</v>
      </c>
      <c r="X39" s="35" t="s">
        <v>58</v>
      </c>
      <c r="Y39" s="35" t="s">
        <v>59</v>
      </c>
      <c r="Z39" s="35" t="s">
        <v>60</v>
      </c>
      <c r="AA39" s="556" t="s">
        <v>346</v>
      </c>
      <c r="AB39" s="660" t="str">
        <f>+AA39</f>
        <v>100% CT DM temps libre. Dépôt du sujet sur CELENE le 25/06/2020 ; retour des copies sur CELENE jusqu'au 03/07/2020.</v>
      </c>
      <c r="AC39" s="557"/>
      <c r="AD39" s="149">
        <v>1</v>
      </c>
      <c r="AE39" s="33" t="s">
        <v>58</v>
      </c>
      <c r="AF39" s="33" t="s">
        <v>59</v>
      </c>
      <c r="AG39" s="33" t="s">
        <v>60</v>
      </c>
      <c r="AH39" s="37">
        <v>1</v>
      </c>
      <c r="AI39" s="35" t="s">
        <v>58</v>
      </c>
      <c r="AJ39" s="35" t="s">
        <v>59</v>
      </c>
      <c r="AK39" s="35" t="s">
        <v>60</v>
      </c>
      <c r="AL39" s="67"/>
    </row>
    <row r="40" spans="1:38" ht="105" customHeight="1">
      <c r="A40" s="20"/>
      <c r="B40" s="94" t="s">
        <v>347</v>
      </c>
      <c r="C40" s="22" t="s">
        <v>348</v>
      </c>
      <c r="D40" s="63" t="s">
        <v>349</v>
      </c>
      <c r="E40" s="63" t="str">
        <f>IF('Portail 2 SDL-LEA'!E56="","",'Portail 2 SDL-LEA'!E56)</f>
        <v>TRONC COMMUN</v>
      </c>
      <c r="F40" s="168" t="s">
        <v>350</v>
      </c>
      <c r="G40" s="63" t="s">
        <v>214</v>
      </c>
      <c r="H40" s="202"/>
      <c r="I40" s="67">
        <v>2</v>
      </c>
      <c r="J40" s="67">
        <v>2</v>
      </c>
      <c r="K40" s="63" t="s">
        <v>310</v>
      </c>
      <c r="L40" s="213" t="s">
        <v>215</v>
      </c>
      <c r="M40" s="67"/>
      <c r="N40" s="67"/>
      <c r="O40" s="129">
        <v>18</v>
      </c>
      <c r="P40" s="222"/>
      <c r="Q40" s="429" t="s">
        <v>311</v>
      </c>
      <c r="R40" s="430" t="s">
        <v>312</v>
      </c>
      <c r="S40" s="149">
        <v>1</v>
      </c>
      <c r="T40" s="33" t="s">
        <v>55</v>
      </c>
      <c r="U40" s="33"/>
      <c r="V40" s="33"/>
      <c r="W40" s="34">
        <v>1</v>
      </c>
      <c r="X40" s="35" t="s">
        <v>58</v>
      </c>
      <c r="Y40" s="35" t="s">
        <v>59</v>
      </c>
      <c r="Z40" s="35" t="s">
        <v>60</v>
      </c>
      <c r="AA40" s="556" t="s">
        <v>351</v>
      </c>
      <c r="AB40" s="660" t="str">
        <f t="shared" ref="AB40:AB41" si="9">+AA40</f>
        <v>100% CT DM temps libre. Dépôt du sujet sur CELENE le 25/06/2020 ; retour des copies par mail (à ces deux adresses : benoit.barut@univ-orleans.fr et aude.bonord@univ-orleans.fr) jusqu'au 30/06/2020.</v>
      </c>
      <c r="AC40" s="557"/>
      <c r="AD40" s="149">
        <v>1</v>
      </c>
      <c r="AE40" s="33" t="s">
        <v>58</v>
      </c>
      <c r="AF40" s="33" t="s">
        <v>59</v>
      </c>
      <c r="AG40" s="33" t="s">
        <v>60</v>
      </c>
      <c r="AH40" s="37">
        <v>1</v>
      </c>
      <c r="AI40" s="35" t="s">
        <v>58</v>
      </c>
      <c r="AJ40" s="35" t="s">
        <v>59</v>
      </c>
      <c r="AK40" s="35" t="s">
        <v>60</v>
      </c>
      <c r="AL40" s="67"/>
    </row>
    <row r="41" spans="1:38" ht="84" customHeight="1">
      <c r="A41" s="20"/>
      <c r="B41" s="94" t="s">
        <v>352</v>
      </c>
      <c r="C41" s="22" t="s">
        <v>353</v>
      </c>
      <c r="D41" s="63" t="s">
        <v>354</v>
      </c>
      <c r="E41" s="63" t="s">
        <v>37</v>
      </c>
      <c r="F41" s="168" t="s">
        <v>355</v>
      </c>
      <c r="G41" s="63" t="s">
        <v>214</v>
      </c>
      <c r="H41" s="202"/>
      <c r="I41" s="67">
        <v>5</v>
      </c>
      <c r="J41" s="67">
        <v>5</v>
      </c>
      <c r="K41" s="63" t="s">
        <v>356</v>
      </c>
      <c r="L41" s="213" t="s">
        <v>215</v>
      </c>
      <c r="M41" s="67"/>
      <c r="N41" s="67">
        <v>18</v>
      </c>
      <c r="O41" s="129">
        <v>18</v>
      </c>
      <c r="P41" s="222"/>
      <c r="Q41" s="429" t="s">
        <v>311</v>
      </c>
      <c r="R41" s="430" t="s">
        <v>312</v>
      </c>
      <c r="S41" s="149">
        <v>1</v>
      </c>
      <c r="T41" s="33" t="s">
        <v>55</v>
      </c>
      <c r="U41" s="33"/>
      <c r="V41" s="33"/>
      <c r="W41" s="34">
        <v>1</v>
      </c>
      <c r="X41" s="35" t="s">
        <v>58</v>
      </c>
      <c r="Y41" s="35" t="s">
        <v>59</v>
      </c>
      <c r="Z41" s="35" t="s">
        <v>276</v>
      </c>
      <c r="AA41" s="556" t="s">
        <v>357</v>
      </c>
      <c r="AB41" s="660" t="str">
        <f t="shared" si="9"/>
        <v>100% CT DM temps libre. Dépôt du sujet sur CELENE le 10/06/2020 ; retour des copies par mail (gabriele.ribemont@univ-orleans.fr) jusqu'au 28/06/2020.</v>
      </c>
      <c r="AC41" s="557"/>
      <c r="AD41" s="149">
        <v>1</v>
      </c>
      <c r="AE41" s="33" t="s">
        <v>58</v>
      </c>
      <c r="AF41" s="33" t="s">
        <v>59</v>
      </c>
      <c r="AG41" s="33" t="s">
        <v>276</v>
      </c>
      <c r="AH41" s="37">
        <v>1</v>
      </c>
      <c r="AI41" s="35" t="s">
        <v>58</v>
      </c>
      <c r="AJ41" s="35" t="s">
        <v>59</v>
      </c>
      <c r="AK41" s="35" t="s">
        <v>276</v>
      </c>
      <c r="AL41" s="67"/>
    </row>
    <row r="42" spans="1:38" s="93" customFormat="1" ht="19.5" customHeight="1">
      <c r="A42" s="158" t="s">
        <v>358</v>
      </c>
      <c r="B42" s="158" t="s">
        <v>359</v>
      </c>
      <c r="C42" s="197" t="s">
        <v>360</v>
      </c>
      <c r="D42" s="217"/>
      <c r="E42" s="217" t="s">
        <v>116</v>
      </c>
      <c r="F42" s="217"/>
      <c r="G42" s="217"/>
      <c r="H42" s="218" t="s">
        <v>117</v>
      </c>
      <c r="I42" s="198">
        <v>3</v>
      </c>
      <c r="J42" s="199">
        <v>3</v>
      </c>
      <c r="K42" s="198"/>
      <c r="L42" s="199"/>
      <c r="M42" s="198"/>
      <c r="N42" s="199"/>
      <c r="O42" s="189"/>
      <c r="P42" s="395"/>
      <c r="Q42" s="437"/>
      <c r="R42" s="438"/>
      <c r="S42" s="402"/>
      <c r="T42" s="189"/>
      <c r="U42" s="189"/>
      <c r="V42" s="189"/>
      <c r="W42" s="89"/>
      <c r="X42" s="90"/>
      <c r="Y42" s="90"/>
      <c r="Z42" s="91"/>
      <c r="AA42" s="91"/>
      <c r="AB42" s="558"/>
      <c r="AC42" s="630"/>
      <c r="AD42" s="89"/>
      <c r="AE42" s="90"/>
      <c r="AF42" s="90"/>
      <c r="AG42" s="90"/>
      <c r="AH42" s="91"/>
      <c r="AI42" s="90"/>
      <c r="AJ42" s="90"/>
      <c r="AK42" s="90"/>
      <c r="AL42" s="92"/>
    </row>
    <row r="43" spans="1:38" ht="45.75" customHeight="1">
      <c r="A43" s="20"/>
      <c r="B43" s="94" t="s">
        <v>361</v>
      </c>
      <c r="C43" s="22" t="s">
        <v>362</v>
      </c>
      <c r="D43" s="63"/>
      <c r="E43" s="63" t="s">
        <v>66</v>
      </c>
      <c r="F43" s="168" t="s">
        <v>363</v>
      </c>
      <c r="G43" s="63" t="s">
        <v>214</v>
      </c>
      <c r="H43" s="202"/>
      <c r="I43" s="67">
        <v>3</v>
      </c>
      <c r="J43" s="67">
        <v>3</v>
      </c>
      <c r="K43" s="63" t="s">
        <v>290</v>
      </c>
      <c r="L43" s="43" t="s">
        <v>364</v>
      </c>
      <c r="M43" s="67"/>
      <c r="N43" s="67"/>
      <c r="O43" s="129">
        <v>24</v>
      </c>
      <c r="P43" s="222"/>
      <c r="Q43" s="429" t="s">
        <v>311</v>
      </c>
      <c r="R43" s="430" t="s">
        <v>312</v>
      </c>
      <c r="S43" s="149">
        <v>1</v>
      </c>
      <c r="T43" s="33" t="s">
        <v>55</v>
      </c>
      <c r="U43" s="33"/>
      <c r="V43" s="33"/>
      <c r="W43" s="34">
        <v>1</v>
      </c>
      <c r="X43" s="35" t="s">
        <v>58</v>
      </c>
      <c r="Y43" s="35" t="s">
        <v>59</v>
      </c>
      <c r="Z43" s="35" t="s">
        <v>276</v>
      </c>
      <c r="AA43" s="667" t="s">
        <v>365</v>
      </c>
      <c r="AB43" s="668" t="str">
        <f t="shared" ref="AB43:AB44" si="10">+AA43</f>
        <v>NON OUVERT EN 2019/2020</v>
      </c>
      <c r="AC43" s="669">
        <v>0</v>
      </c>
      <c r="AD43" s="149">
        <v>1</v>
      </c>
      <c r="AE43" s="33" t="s">
        <v>58</v>
      </c>
      <c r="AF43" s="33" t="s">
        <v>59</v>
      </c>
      <c r="AG43" s="33" t="s">
        <v>276</v>
      </c>
      <c r="AH43" s="37">
        <v>1</v>
      </c>
      <c r="AI43" s="35" t="s">
        <v>58</v>
      </c>
      <c r="AJ43" s="35" t="s">
        <v>59</v>
      </c>
      <c r="AK43" s="35" t="s">
        <v>276</v>
      </c>
      <c r="AL43" s="67"/>
    </row>
    <row r="44" spans="1:38" ht="81.75" customHeight="1">
      <c r="A44" s="20"/>
      <c r="B44" s="94" t="s">
        <v>366</v>
      </c>
      <c r="C44" s="22" t="s">
        <v>367</v>
      </c>
      <c r="D44" s="63"/>
      <c r="E44" s="63" t="s">
        <v>66</v>
      </c>
      <c r="F44" s="168" t="s">
        <v>368</v>
      </c>
      <c r="G44" s="63" t="s">
        <v>214</v>
      </c>
      <c r="H44" s="202"/>
      <c r="I44" s="67">
        <v>3</v>
      </c>
      <c r="J44" s="67">
        <v>3</v>
      </c>
      <c r="K44" s="63" t="s">
        <v>290</v>
      </c>
      <c r="L44" s="43" t="s">
        <v>364</v>
      </c>
      <c r="M44" s="67"/>
      <c r="N44" s="67"/>
      <c r="O44" s="129">
        <v>24</v>
      </c>
      <c r="P44" s="222"/>
      <c r="Q44" s="429" t="s">
        <v>311</v>
      </c>
      <c r="R44" s="430" t="s">
        <v>312</v>
      </c>
      <c r="S44" s="149">
        <v>1</v>
      </c>
      <c r="T44" s="33" t="s">
        <v>55</v>
      </c>
      <c r="U44" s="33"/>
      <c r="V44" s="33"/>
      <c r="W44" s="34">
        <v>1</v>
      </c>
      <c r="X44" s="35" t="s">
        <v>58</v>
      </c>
      <c r="Y44" s="35" t="s">
        <v>59</v>
      </c>
      <c r="Z44" s="35" t="s">
        <v>276</v>
      </c>
      <c r="AA44" s="556" t="s">
        <v>369</v>
      </c>
      <c r="AB44" s="660" t="str">
        <f t="shared" si="10"/>
        <v>100% CT DM temps libre. Dépôt du sujet sur CELENE le 25/06/2020 ; retour des copies par mail (benoit.barut@univ-orleans.fr) jusqu'au 03/07/2020.</v>
      </c>
      <c r="AC44" s="557"/>
      <c r="AD44" s="149">
        <v>1</v>
      </c>
      <c r="AE44" s="33" t="s">
        <v>58</v>
      </c>
      <c r="AF44" s="33" t="s">
        <v>59</v>
      </c>
      <c r="AG44" s="33" t="s">
        <v>276</v>
      </c>
      <c r="AH44" s="37">
        <v>1</v>
      </c>
      <c r="AI44" s="35" t="s">
        <v>58</v>
      </c>
      <c r="AJ44" s="35" t="s">
        <v>59</v>
      </c>
      <c r="AK44" s="35" t="s">
        <v>276</v>
      </c>
      <c r="AL44" s="67"/>
    </row>
    <row r="45" spans="1:38">
      <c r="A45" s="61"/>
      <c r="B45" s="61"/>
      <c r="C45" s="219"/>
      <c r="D45" s="220"/>
      <c r="E45" s="200"/>
      <c r="F45" s="221"/>
      <c r="G45" s="200"/>
      <c r="H45" s="130"/>
      <c r="I45" s="70"/>
      <c r="J45" s="70"/>
      <c r="K45" s="70"/>
      <c r="L45" s="70"/>
      <c r="M45" s="70"/>
      <c r="N45" s="70"/>
      <c r="O45" s="70"/>
      <c r="P45" s="222"/>
      <c r="Q45" s="429"/>
      <c r="R45" s="430"/>
      <c r="S45" s="393"/>
      <c r="T45" s="224"/>
      <c r="U45" s="224"/>
      <c r="V45" s="224"/>
      <c r="W45" s="37"/>
      <c r="X45" s="35"/>
      <c r="Y45" s="35"/>
      <c r="Z45" s="35"/>
      <c r="AA45" s="224"/>
      <c r="AB45" s="224"/>
      <c r="AC45" s="224"/>
      <c r="AD45" s="393"/>
      <c r="AE45" s="224"/>
      <c r="AF45" s="224"/>
      <c r="AG45" s="224"/>
      <c r="AH45" s="37"/>
      <c r="AI45" s="35"/>
      <c r="AJ45" s="35"/>
      <c r="AK45" s="35"/>
      <c r="AL45" s="70"/>
    </row>
    <row r="46" spans="1:38" ht="81.75" customHeight="1">
      <c r="A46" s="20"/>
      <c r="B46" s="94" t="s">
        <v>370</v>
      </c>
      <c r="C46" s="22" t="s">
        <v>371</v>
      </c>
      <c r="D46" s="63"/>
      <c r="E46" s="63" t="s">
        <v>37</v>
      </c>
      <c r="F46" s="168" t="s">
        <v>368</v>
      </c>
      <c r="G46" s="63" t="s">
        <v>214</v>
      </c>
      <c r="H46" s="202"/>
      <c r="I46" s="67">
        <v>2</v>
      </c>
      <c r="J46" s="67">
        <v>2</v>
      </c>
      <c r="K46" s="63" t="s">
        <v>290</v>
      </c>
      <c r="L46" s="213" t="s">
        <v>215</v>
      </c>
      <c r="M46" s="67"/>
      <c r="N46" s="67"/>
      <c r="O46" s="129">
        <v>18</v>
      </c>
      <c r="P46" s="222"/>
      <c r="Q46" s="429" t="s">
        <v>311</v>
      </c>
      <c r="R46" s="430" t="s">
        <v>312</v>
      </c>
      <c r="S46" s="149">
        <v>1</v>
      </c>
      <c r="T46" s="33" t="s">
        <v>55</v>
      </c>
      <c r="U46" s="33"/>
      <c r="V46" s="33"/>
      <c r="W46" s="34">
        <v>1</v>
      </c>
      <c r="X46" s="35" t="s">
        <v>58</v>
      </c>
      <c r="Y46" s="35" t="s">
        <v>59</v>
      </c>
      <c r="Z46" s="35" t="s">
        <v>276</v>
      </c>
      <c r="AA46" s="556" t="s">
        <v>372</v>
      </c>
      <c r="AB46" s="660" t="str">
        <f t="shared" ref="AB46:AB50" si="11">+AA46</f>
        <v>100% CT DM temps libre. Dépôt des sujets sur CELENE le 25/06/2020 ; retour des copies sur CELENE (devoir-pdf) jusqu'au 30/06/2020</v>
      </c>
      <c r="AC46" s="557"/>
      <c r="AD46" s="149">
        <v>1</v>
      </c>
      <c r="AE46" s="33" t="s">
        <v>58</v>
      </c>
      <c r="AF46" s="33" t="s">
        <v>59</v>
      </c>
      <c r="AG46" s="33" t="s">
        <v>276</v>
      </c>
      <c r="AH46" s="37">
        <v>1</v>
      </c>
      <c r="AI46" s="35" t="s">
        <v>58</v>
      </c>
      <c r="AJ46" s="35" t="s">
        <v>59</v>
      </c>
      <c r="AK46" s="35" t="s">
        <v>276</v>
      </c>
      <c r="AL46" s="67"/>
    </row>
    <row r="47" spans="1:38" ht="81.75" customHeight="1">
      <c r="A47" s="20"/>
      <c r="B47" s="94" t="s">
        <v>373</v>
      </c>
      <c r="C47" s="22" t="s">
        <v>374</v>
      </c>
      <c r="D47" s="63" t="s">
        <v>375</v>
      </c>
      <c r="E47" s="63" t="s">
        <v>37</v>
      </c>
      <c r="F47" s="168" t="s">
        <v>368</v>
      </c>
      <c r="G47" s="63" t="s">
        <v>214</v>
      </c>
      <c r="H47" s="202"/>
      <c r="I47" s="67">
        <v>1</v>
      </c>
      <c r="J47" s="67">
        <v>1</v>
      </c>
      <c r="K47" s="63" t="s">
        <v>290</v>
      </c>
      <c r="L47" s="213" t="s">
        <v>215</v>
      </c>
      <c r="M47" s="67"/>
      <c r="N47" s="67"/>
      <c r="O47" s="129">
        <v>10</v>
      </c>
      <c r="P47" s="222"/>
      <c r="Q47" s="429" t="s">
        <v>311</v>
      </c>
      <c r="R47" s="430" t="s">
        <v>312</v>
      </c>
      <c r="S47" s="149">
        <v>1</v>
      </c>
      <c r="T47" s="33" t="s">
        <v>55</v>
      </c>
      <c r="U47" s="33"/>
      <c r="V47" s="33"/>
      <c r="W47" s="34">
        <v>1</v>
      </c>
      <c r="X47" s="35" t="s">
        <v>58</v>
      </c>
      <c r="Y47" s="35" t="s">
        <v>314</v>
      </c>
      <c r="Z47" s="35" t="s">
        <v>60</v>
      </c>
      <c r="AA47" s="556" t="s">
        <v>376</v>
      </c>
      <c r="AB47" s="660" t="str">
        <f t="shared" si="11"/>
        <v>100% CT DM temps libre. Dépôt du sujet sur CELENE le 24/06/2020 ; retour des copies par mail (antonin.besson@univ-orleans.fr) jusqu'au 03/07/2020.</v>
      </c>
      <c r="AC47" s="557"/>
      <c r="AD47" s="149">
        <v>1</v>
      </c>
      <c r="AE47" s="33" t="s">
        <v>58</v>
      </c>
      <c r="AF47" s="33" t="s">
        <v>59</v>
      </c>
      <c r="AG47" s="33" t="s">
        <v>60</v>
      </c>
      <c r="AH47" s="37">
        <v>1</v>
      </c>
      <c r="AI47" s="35" t="s">
        <v>58</v>
      </c>
      <c r="AJ47" s="35" t="s">
        <v>59</v>
      </c>
      <c r="AK47" s="35" t="s">
        <v>60</v>
      </c>
      <c r="AL47" s="67"/>
    </row>
    <row r="48" spans="1:38" ht="81.75" customHeight="1">
      <c r="A48" s="20"/>
      <c r="B48" s="39" t="s">
        <v>377</v>
      </c>
      <c r="C48" s="22" t="s">
        <v>378</v>
      </c>
      <c r="D48" s="63" t="s">
        <v>349</v>
      </c>
      <c r="E48" s="63" t="s">
        <v>37</v>
      </c>
      <c r="F48" s="168" t="s">
        <v>379</v>
      </c>
      <c r="G48" s="63" t="s">
        <v>214</v>
      </c>
      <c r="H48" s="202"/>
      <c r="I48" s="67">
        <v>2</v>
      </c>
      <c r="J48" s="67">
        <v>2</v>
      </c>
      <c r="K48" s="63" t="s">
        <v>290</v>
      </c>
      <c r="L48" s="213" t="s">
        <v>215</v>
      </c>
      <c r="M48" s="67"/>
      <c r="N48" s="67"/>
      <c r="O48" s="128">
        <v>0</v>
      </c>
      <c r="P48" s="396">
        <v>18</v>
      </c>
      <c r="Q48" s="429" t="s">
        <v>311</v>
      </c>
      <c r="R48" s="430" t="s">
        <v>312</v>
      </c>
      <c r="S48" s="149">
        <v>1</v>
      </c>
      <c r="T48" s="33" t="s">
        <v>55</v>
      </c>
      <c r="U48" s="56" t="s">
        <v>59</v>
      </c>
      <c r="V48" s="33"/>
      <c r="W48" s="34">
        <v>1</v>
      </c>
      <c r="X48" s="35" t="s">
        <v>58</v>
      </c>
      <c r="Y48" s="46" t="s">
        <v>380</v>
      </c>
      <c r="Z48" s="56" t="s">
        <v>60</v>
      </c>
      <c r="AA48" s="569" t="s">
        <v>381</v>
      </c>
      <c r="AB48" s="660" t="str">
        <f t="shared" si="11"/>
        <v>100% CT dossier. Dépôt du sujet sur CELENE (espace de Sonia Tesson) le 15/06/2020 ; retour des copies sur CELENE (espace de Sonia Tesson) jusqu'au 19/06/2020.</v>
      </c>
      <c r="AC48" s="557"/>
      <c r="AD48" s="149">
        <v>1</v>
      </c>
      <c r="AE48" s="33" t="s">
        <v>58</v>
      </c>
      <c r="AF48" s="46" t="s">
        <v>380</v>
      </c>
      <c r="AG48" s="56" t="s">
        <v>60</v>
      </c>
      <c r="AH48" s="37">
        <v>1</v>
      </c>
      <c r="AI48" s="35" t="s">
        <v>58</v>
      </c>
      <c r="AJ48" s="46" t="s">
        <v>380</v>
      </c>
      <c r="AK48" s="56" t="s">
        <v>60</v>
      </c>
      <c r="AL48" s="67"/>
    </row>
    <row r="49" spans="1:38">
      <c r="A49" s="61"/>
      <c r="B49" s="61"/>
      <c r="C49" s="219"/>
      <c r="D49" s="220"/>
      <c r="E49" s="200"/>
      <c r="F49" s="221"/>
      <c r="G49" s="200"/>
      <c r="H49" s="130"/>
      <c r="I49" s="70"/>
      <c r="J49" s="70"/>
      <c r="K49" s="70"/>
      <c r="L49" s="70"/>
      <c r="M49" s="70"/>
      <c r="N49" s="70"/>
      <c r="O49" s="70"/>
      <c r="P49" s="222"/>
      <c r="Q49" s="429"/>
      <c r="R49" s="430"/>
      <c r="S49" s="393"/>
      <c r="T49" s="224"/>
      <c r="U49" s="224"/>
      <c r="V49" s="224"/>
      <c r="W49" s="37"/>
      <c r="X49" s="35"/>
      <c r="Y49" s="35"/>
      <c r="Z49" s="35"/>
      <c r="AA49" s="224"/>
      <c r="AB49" s="224"/>
      <c r="AC49" s="224"/>
      <c r="AD49" s="393"/>
      <c r="AE49" s="224"/>
      <c r="AF49" s="224"/>
      <c r="AG49" s="224"/>
      <c r="AH49" s="37"/>
      <c r="AI49" s="35"/>
      <c r="AJ49" s="35"/>
      <c r="AK49" s="35"/>
      <c r="AL49" s="70"/>
    </row>
    <row r="50" spans="1:38" ht="81.75" customHeight="1" thickBot="1">
      <c r="A50" s="20"/>
      <c r="B50" s="94" t="s">
        <v>382</v>
      </c>
      <c r="C50" s="22" t="s">
        <v>383</v>
      </c>
      <c r="D50" s="63"/>
      <c r="E50" s="63" t="s">
        <v>37</v>
      </c>
      <c r="F50" s="168" t="s">
        <v>384</v>
      </c>
      <c r="G50" s="63" t="s">
        <v>214</v>
      </c>
      <c r="H50" s="202"/>
      <c r="I50" s="67">
        <v>1</v>
      </c>
      <c r="J50" s="67">
        <v>1</v>
      </c>
      <c r="K50" s="67" t="s">
        <v>385</v>
      </c>
      <c r="L50" s="213" t="s">
        <v>215</v>
      </c>
      <c r="M50" s="67"/>
      <c r="N50" s="67">
        <v>4</v>
      </c>
      <c r="O50" s="129"/>
      <c r="P50" s="222"/>
      <c r="Q50" s="496" t="s">
        <v>311</v>
      </c>
      <c r="R50" s="490" t="s">
        <v>312</v>
      </c>
      <c r="S50" s="149">
        <v>1</v>
      </c>
      <c r="T50" s="33" t="s">
        <v>55</v>
      </c>
      <c r="U50" s="33"/>
      <c r="V50" s="33"/>
      <c r="W50" s="34">
        <v>1</v>
      </c>
      <c r="X50" s="35" t="s">
        <v>58</v>
      </c>
      <c r="Y50" s="35" t="s">
        <v>59</v>
      </c>
      <c r="Z50" s="35" t="s">
        <v>386</v>
      </c>
      <c r="AA50" s="556" t="s">
        <v>387</v>
      </c>
      <c r="AB50" s="660" t="str">
        <f t="shared" si="11"/>
        <v>100% CT écrit à distance 3h. Dépôt des sujets sur CELENE le 01/07/2020 ; retour des copies sur CELENE (devoir-pdf) le 01/07/2020.</v>
      </c>
      <c r="AC50" s="557"/>
      <c r="AD50" s="149">
        <v>1</v>
      </c>
      <c r="AE50" s="33" t="s">
        <v>58</v>
      </c>
      <c r="AF50" s="33" t="s">
        <v>59</v>
      </c>
      <c r="AG50" s="33" t="s">
        <v>386</v>
      </c>
      <c r="AH50" s="37">
        <v>1</v>
      </c>
      <c r="AI50" s="35" t="s">
        <v>58</v>
      </c>
      <c r="AJ50" s="35" t="s">
        <v>59</v>
      </c>
      <c r="AK50" s="35" t="s">
        <v>386</v>
      </c>
      <c r="AL50" s="67"/>
    </row>
    <row r="51" spans="1:38" s="3" customFormat="1" ht="12.75">
      <c r="A51" s="121"/>
      <c r="B51" s="121"/>
      <c r="C51" s="206"/>
      <c r="D51" s="757"/>
      <c r="E51" s="757"/>
      <c r="F51" s="757"/>
      <c r="G51" s="757"/>
      <c r="H51" s="757"/>
      <c r="I51" s="757"/>
      <c r="J51" s="757"/>
      <c r="K51" s="148"/>
      <c r="L51" s="148"/>
      <c r="M51" s="148"/>
      <c r="N51" s="148"/>
      <c r="O51" s="148"/>
      <c r="P51" s="148"/>
      <c r="Q51" s="145"/>
      <c r="R51" s="145"/>
      <c r="S51" s="123"/>
      <c r="T51" s="123"/>
      <c r="U51" s="123"/>
      <c r="V51" s="123"/>
      <c r="W51" s="123"/>
      <c r="X51" s="123"/>
      <c r="Y51" s="123"/>
      <c r="Z51" s="123"/>
      <c r="AA51" s="563"/>
      <c r="AB51" s="563"/>
      <c r="AC51" s="563"/>
      <c r="AD51" s="123"/>
      <c r="AE51" s="123"/>
      <c r="AF51" s="123"/>
      <c r="AG51" s="123"/>
      <c r="AH51" s="123"/>
      <c r="AI51" s="123"/>
      <c r="AJ51" s="123"/>
      <c r="AK51" s="124"/>
    </row>
    <row r="81" spans="17:29">
      <c r="Q81" s="546"/>
      <c r="R81" s="546"/>
      <c r="AA81" s="564"/>
      <c r="AB81" s="564"/>
      <c r="AC81" s="564"/>
    </row>
  </sheetData>
  <mergeCells count="30">
    <mergeCell ref="H20:J20"/>
    <mergeCell ref="D37:J37"/>
    <mergeCell ref="D51:J51"/>
    <mergeCell ref="AD1:AK1"/>
    <mergeCell ref="K1:K3"/>
    <mergeCell ref="L1:L3"/>
    <mergeCell ref="M1:M3"/>
    <mergeCell ref="F1:F3"/>
    <mergeCell ref="G1:G3"/>
    <mergeCell ref="H1:H3"/>
    <mergeCell ref="I1:I3"/>
    <mergeCell ref="J1:J3"/>
    <mergeCell ref="AL1:AL3"/>
    <mergeCell ref="N2:N3"/>
    <mergeCell ref="O2:O3"/>
    <mergeCell ref="P2:P3"/>
    <mergeCell ref="S2:V2"/>
    <mergeCell ref="W2:Z2"/>
    <mergeCell ref="AD2:AG2"/>
    <mergeCell ref="AH2:AK2"/>
    <mergeCell ref="N1:P1"/>
    <mergeCell ref="AA1:AB2"/>
    <mergeCell ref="S1:Z1"/>
    <mergeCell ref="Q1:R2"/>
    <mergeCell ref="AC1:AC3"/>
    <mergeCell ref="A1:A3"/>
    <mergeCell ref="B1:B3"/>
    <mergeCell ref="C1:C3"/>
    <mergeCell ref="D1:D3"/>
    <mergeCell ref="E1:E3"/>
  </mergeCells>
  <dataValidations count="4">
    <dataValidation type="list" allowBlank="1" showInputMessage="1" showErrorMessage="1" sqref="U39:U50 Y39:Y50 AF39:AF50 AJ39:AJ50 U21 Y21 AF21 AJ21 U24 Y24 AF24 AJ24 U29 Y29 AF29 AJ29">
      <formula1>nat</formula1>
      <formula2>0</formula2>
    </dataValidation>
    <dataValidation type="list" allowBlank="1" showInputMessage="1" showErrorMessage="1" sqref="T39:T50 X39:X50 AE39:AE50 AI39:AI50 T21 X21 AE21 AI21 T24 X24 AE24 AI24 T29 X29 AE29 AI29">
      <formula1>mod</formula1>
      <formula2>0</formula2>
    </dataValidation>
    <dataValidation type="list" allowBlank="1" showInputMessage="1" showErrorMessage="1" sqref="T10 X10 AE10 AI10 T15:T16 X15:X16 AE15:AE16 AI15:AI16 T18 T25 X25 AE25 AI25">
      <formula1>moda</formula1>
      <formula2>0</formula2>
    </dataValidation>
    <dataValidation type="list" allowBlank="1" showInputMessage="1" showErrorMessage="1" sqref="U10 Y10 AF10 AJ10 U15:U16 Y15:Y16 AF15:AF16 AJ15:AJ16 U18 U25 Y25 AF25 AJ25">
      <formula1>natu</formula1>
      <formula2>0</formula2>
    </dataValidation>
  </dataValidations>
  <pageMargins left="0.31496062992125984" right="0.31496062992125984" top="0.35433070866141736" bottom="0.35433070866141736" header="0.31496062992125984" footer="0.31496062992125984"/>
  <pageSetup paperSize="8" scale="50" firstPageNumber="0" fitToWidth="2" fitToHeight="8" orientation="landscape" r:id="rId1"/>
  <headerFooter>
    <oddHeader>&amp;R&amp;D</oddHeader>
    <oddFooter>&amp;L&amp;P/&amp;N</oddFooter>
  </headerFooter>
  <colBreaks count="1" manualBreakCount="1">
    <brk id="26" max="53" man="1"/>
  </colBreaks>
</worksheet>
</file>

<file path=xl/worksheets/sheet4.xml><?xml version="1.0" encoding="utf-8"?>
<worksheet xmlns="http://schemas.openxmlformats.org/spreadsheetml/2006/main" xmlns:r="http://schemas.openxmlformats.org/officeDocument/2006/relationships">
  <dimension ref="A1:AMP173"/>
  <sheetViews>
    <sheetView view="pageBreakPreview" zoomScale="65" zoomScaleSheetLayoutView="65" zoomScalePageLayoutView="75" workbookViewId="0">
      <pane xSplit="3" ySplit="3" topLeftCell="O4" activePane="bottomRight" state="frozen"/>
      <selection pane="topRight" activeCell="AA3" sqref="AA3"/>
      <selection pane="bottomLeft" activeCell="AA3" sqref="AA3"/>
      <selection pane="bottomRight" activeCell="Z3" sqref="Q1:Z1048576"/>
    </sheetView>
  </sheetViews>
  <sheetFormatPr baseColWidth="10" defaultColWidth="9.140625" defaultRowHeight="15"/>
  <cols>
    <col min="1" max="1" width="14" style="1" customWidth="1"/>
    <col min="2" max="2" width="17.7109375" style="1" customWidth="1"/>
    <col min="3" max="3" width="45" style="2" customWidth="1"/>
    <col min="4" max="4" width="15.7109375" style="2" customWidth="1"/>
    <col min="5" max="5" width="16" style="2" customWidth="1"/>
    <col min="6" max="6" width="36.140625" style="2" customWidth="1"/>
    <col min="7" max="7" width="9.5703125" style="2" customWidth="1"/>
    <col min="8" max="8" width="20"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0" style="2" hidden="1" customWidth="1"/>
    <col min="19" max="19" width="17.42578125" style="1" hidden="1" customWidth="1"/>
    <col min="20" max="20" width="13.140625" style="1" hidden="1" customWidth="1"/>
    <col min="21" max="21" width="12.7109375" style="1" hidden="1" customWidth="1"/>
    <col min="22" max="22" width="11.5703125" style="1" hidden="1" customWidth="1"/>
    <col min="23" max="23" width="11.5703125" style="225" hidden="1" customWidth="1"/>
    <col min="24" max="26" width="11.5703125" style="1" hidden="1" customWidth="1"/>
    <col min="27" max="28" width="31.42578125" style="2" customWidth="1"/>
    <col min="29" max="29" width="20" style="2" customWidth="1"/>
    <col min="30" max="37" width="11.5703125" style="1" customWidth="1"/>
    <col min="38" max="38" width="20" style="2" customWidth="1"/>
    <col min="39" max="1030" width="11.42578125" style="3"/>
  </cols>
  <sheetData>
    <row r="1" spans="1:244" ht="108.75" customHeight="1">
      <c r="A1" s="733" t="s">
        <v>0</v>
      </c>
      <c r="B1" s="733" t="s">
        <v>1</v>
      </c>
      <c r="C1" s="733" t="s">
        <v>2</v>
      </c>
      <c r="D1" s="733" t="s">
        <v>3</v>
      </c>
      <c r="E1" s="733" t="s">
        <v>4</v>
      </c>
      <c r="F1" s="733" t="s">
        <v>5</v>
      </c>
      <c r="G1" s="733" t="s">
        <v>6</v>
      </c>
      <c r="H1" s="733" t="s">
        <v>7</v>
      </c>
      <c r="I1" s="733" t="s">
        <v>8</v>
      </c>
      <c r="J1" s="733" t="s">
        <v>9</v>
      </c>
      <c r="K1" s="733" t="s">
        <v>10</v>
      </c>
      <c r="L1" s="733" t="s">
        <v>11</v>
      </c>
      <c r="M1" s="746" t="s">
        <v>12</v>
      </c>
      <c r="N1" s="733" t="s">
        <v>13</v>
      </c>
      <c r="O1" s="733"/>
      <c r="P1" s="746"/>
      <c r="Q1" s="734" t="s">
        <v>14</v>
      </c>
      <c r="R1" s="735"/>
      <c r="S1" s="742" t="s">
        <v>15</v>
      </c>
      <c r="T1" s="742"/>
      <c r="U1" s="742"/>
      <c r="V1" s="742"/>
      <c r="W1" s="742"/>
      <c r="X1" s="742"/>
      <c r="Y1" s="742"/>
      <c r="Z1" s="749"/>
      <c r="AA1" s="729" t="s">
        <v>16</v>
      </c>
      <c r="AB1" s="730"/>
      <c r="AC1" s="738" t="s">
        <v>17</v>
      </c>
      <c r="AD1" s="742" t="s">
        <v>18</v>
      </c>
      <c r="AE1" s="743"/>
      <c r="AF1" s="743"/>
      <c r="AG1" s="743"/>
      <c r="AH1" s="743"/>
      <c r="AI1" s="743"/>
      <c r="AJ1" s="743"/>
      <c r="AK1" s="743"/>
      <c r="AL1" s="733" t="s">
        <v>19</v>
      </c>
    </row>
    <row r="2" spans="1:244" ht="108.75" customHeight="1">
      <c r="A2" s="733"/>
      <c r="B2" s="733"/>
      <c r="C2" s="733"/>
      <c r="D2" s="733"/>
      <c r="E2" s="733"/>
      <c r="F2" s="733"/>
      <c r="G2" s="733"/>
      <c r="H2" s="733"/>
      <c r="I2" s="733"/>
      <c r="J2" s="733"/>
      <c r="K2" s="733"/>
      <c r="L2" s="733"/>
      <c r="M2" s="733"/>
      <c r="N2" s="744" t="s">
        <v>20</v>
      </c>
      <c r="O2" s="744" t="s">
        <v>21</v>
      </c>
      <c r="P2" s="745" t="s">
        <v>22</v>
      </c>
      <c r="Q2" s="736"/>
      <c r="R2" s="737"/>
      <c r="S2" s="742" t="s">
        <v>23</v>
      </c>
      <c r="T2" s="743"/>
      <c r="U2" s="743"/>
      <c r="V2" s="743"/>
      <c r="W2" s="747" t="s">
        <v>24</v>
      </c>
      <c r="X2" s="747"/>
      <c r="Y2" s="747"/>
      <c r="Z2" s="748"/>
      <c r="AA2" s="731"/>
      <c r="AB2" s="732"/>
      <c r="AC2" s="739"/>
      <c r="AD2" s="742" t="s">
        <v>23</v>
      </c>
      <c r="AE2" s="743"/>
      <c r="AF2" s="743"/>
      <c r="AG2" s="743"/>
      <c r="AH2" s="747" t="s">
        <v>24</v>
      </c>
      <c r="AI2" s="747"/>
      <c r="AJ2" s="747"/>
      <c r="AK2" s="747"/>
      <c r="AL2" s="733"/>
    </row>
    <row r="3" spans="1:244" ht="44.25" customHeight="1">
      <c r="A3" s="733"/>
      <c r="B3" s="733"/>
      <c r="C3" s="733"/>
      <c r="D3" s="733"/>
      <c r="E3" s="733"/>
      <c r="F3" s="733"/>
      <c r="G3" s="733"/>
      <c r="H3" s="733"/>
      <c r="I3" s="733"/>
      <c r="J3" s="733"/>
      <c r="K3" s="733"/>
      <c r="L3" s="733"/>
      <c r="M3" s="733"/>
      <c r="N3" s="733"/>
      <c r="O3" s="733"/>
      <c r="P3" s="746"/>
      <c r="Q3" s="717" t="s">
        <v>23</v>
      </c>
      <c r="R3" s="718" t="s">
        <v>24</v>
      </c>
      <c r="S3" s="719" t="s">
        <v>25</v>
      </c>
      <c r="T3" s="720" t="s">
        <v>26</v>
      </c>
      <c r="U3" s="720" t="s">
        <v>27</v>
      </c>
      <c r="V3" s="720" t="s">
        <v>28</v>
      </c>
      <c r="W3" s="226" t="s">
        <v>25</v>
      </c>
      <c r="X3" s="721" t="s">
        <v>26</v>
      </c>
      <c r="Y3" s="721" t="s">
        <v>27</v>
      </c>
      <c r="Z3" s="722" t="s">
        <v>28</v>
      </c>
      <c r="AA3" s="671" t="s">
        <v>23</v>
      </c>
      <c r="AB3" s="673" t="s">
        <v>24</v>
      </c>
      <c r="AC3" s="740"/>
      <c r="AD3" s="719" t="s">
        <v>25</v>
      </c>
      <c r="AE3" s="720" t="s">
        <v>26</v>
      </c>
      <c r="AF3" s="720" t="s">
        <v>27</v>
      </c>
      <c r="AG3" s="720" t="s">
        <v>28</v>
      </c>
      <c r="AH3" s="721" t="s">
        <v>25</v>
      </c>
      <c r="AI3" s="721" t="s">
        <v>26</v>
      </c>
      <c r="AJ3" s="721" t="s">
        <v>27</v>
      </c>
      <c r="AK3" s="721" t="s">
        <v>28</v>
      </c>
      <c r="AL3" s="733"/>
    </row>
    <row r="4" spans="1:244" ht="26.25" customHeight="1">
      <c r="A4" s="4" t="s">
        <v>388</v>
      </c>
      <c r="B4" s="4" t="s">
        <v>389</v>
      </c>
      <c r="C4" s="5" t="s">
        <v>390</v>
      </c>
      <c r="D4" s="125" t="s">
        <v>35</v>
      </c>
      <c r="E4" s="12"/>
      <c r="F4" s="12"/>
      <c r="G4" s="12"/>
      <c r="H4" s="4"/>
      <c r="I4" s="12"/>
      <c r="J4" s="12"/>
      <c r="K4" s="12"/>
      <c r="L4" s="12"/>
      <c r="M4" s="12"/>
      <c r="N4" s="12"/>
      <c r="O4" s="12"/>
      <c r="P4" s="8"/>
      <c r="Q4" s="8"/>
      <c r="R4" s="8"/>
      <c r="S4" s="8"/>
      <c r="T4" s="8"/>
      <c r="U4" s="8"/>
      <c r="V4" s="8"/>
      <c r="W4" s="171"/>
      <c r="X4" s="8"/>
      <c r="Y4" s="8"/>
      <c r="Z4" s="8"/>
      <c r="AA4" s="423"/>
      <c r="AB4" s="8"/>
      <c r="AC4" s="424"/>
      <c r="AD4" s="377"/>
      <c r="AE4" s="8"/>
      <c r="AF4" s="8"/>
      <c r="AG4" s="8"/>
      <c r="AH4" s="8"/>
      <c r="AI4" s="8"/>
      <c r="AJ4" s="8"/>
      <c r="AK4" s="12"/>
      <c r="AL4" s="12"/>
    </row>
    <row r="5" spans="1:244" ht="26.25" customHeight="1">
      <c r="A5" s="4" t="s">
        <v>391</v>
      </c>
      <c r="B5" s="4" t="s">
        <v>392</v>
      </c>
      <c r="C5" s="5" t="s">
        <v>393</v>
      </c>
      <c r="D5" s="125"/>
      <c r="E5" s="4" t="s">
        <v>36</v>
      </c>
      <c r="F5" s="12"/>
      <c r="G5" s="12"/>
      <c r="H5" s="4"/>
      <c r="I5" s="12"/>
      <c r="J5" s="12"/>
      <c r="K5" s="12"/>
      <c r="L5" s="12"/>
      <c r="M5" s="12"/>
      <c r="N5" s="12"/>
      <c r="O5" s="12"/>
      <c r="P5" s="8"/>
      <c r="Q5" s="8"/>
      <c r="R5" s="8"/>
      <c r="S5" s="8"/>
      <c r="T5" s="8"/>
      <c r="U5" s="8"/>
      <c r="V5" s="8"/>
      <c r="W5" s="171"/>
      <c r="X5" s="8"/>
      <c r="Y5" s="8"/>
      <c r="Z5" s="8"/>
      <c r="AA5" s="423"/>
      <c r="AB5" s="8"/>
      <c r="AC5" s="424"/>
      <c r="AD5" s="377"/>
      <c r="AE5" s="8"/>
      <c r="AF5" s="8"/>
      <c r="AG5" s="8"/>
      <c r="AH5" s="8"/>
      <c r="AI5" s="8"/>
      <c r="AJ5" s="8"/>
      <c r="AK5" s="12"/>
      <c r="AL5" s="12"/>
    </row>
    <row r="6" spans="1:244" ht="26.25" customHeight="1">
      <c r="A6" s="13"/>
      <c r="B6" s="13"/>
      <c r="C6" s="195" t="s">
        <v>37</v>
      </c>
      <c r="D6" s="19"/>
      <c r="E6" s="19"/>
      <c r="F6" s="19"/>
      <c r="G6" s="19"/>
      <c r="H6" s="194"/>
      <c r="I6" s="194">
        <f>+I7+I12+I14+I18</f>
        <v>17</v>
      </c>
      <c r="J6" s="194">
        <f>+J7+J12+J14+J18</f>
        <v>17</v>
      </c>
      <c r="K6" s="19"/>
      <c r="L6" s="19"/>
      <c r="M6" s="19"/>
      <c r="N6" s="19"/>
      <c r="O6" s="19"/>
      <c r="P6" s="227"/>
      <c r="Q6" s="227"/>
      <c r="R6" s="227"/>
      <c r="S6" s="227"/>
      <c r="T6" s="18"/>
      <c r="U6" s="18"/>
      <c r="V6" s="18"/>
      <c r="W6" s="228"/>
      <c r="X6" s="18"/>
      <c r="Y6" s="18"/>
      <c r="Z6" s="18"/>
      <c r="AA6" s="631"/>
      <c r="AB6" s="18"/>
      <c r="AC6" s="632"/>
      <c r="AD6" s="17"/>
      <c r="AE6" s="18"/>
      <c r="AF6" s="18"/>
      <c r="AG6" s="18"/>
      <c r="AH6" s="18"/>
      <c r="AI6" s="18"/>
      <c r="AJ6" s="18"/>
      <c r="AK6" s="19"/>
      <c r="AL6" s="19"/>
    </row>
    <row r="7" spans="1:244" s="93" customFormat="1" ht="53.25" customHeight="1">
      <c r="A7" s="83" t="s">
        <v>394</v>
      </c>
      <c r="B7" s="83" t="s">
        <v>395</v>
      </c>
      <c r="C7" s="84" t="s">
        <v>396</v>
      </c>
      <c r="D7" s="85"/>
      <c r="E7" s="85" t="s">
        <v>112</v>
      </c>
      <c r="F7" s="85"/>
      <c r="G7" s="85"/>
      <c r="H7" s="86"/>
      <c r="I7" s="87">
        <f>+I8+I9+I10</f>
        <v>6</v>
      </c>
      <c r="J7" s="86">
        <v>6</v>
      </c>
      <c r="K7" s="87"/>
      <c r="L7" s="86"/>
      <c r="M7" s="87"/>
      <c r="N7" s="86"/>
      <c r="O7" s="88"/>
      <c r="P7" s="373"/>
      <c r="Q7" s="373"/>
      <c r="R7" s="373"/>
      <c r="S7" s="373"/>
      <c r="T7" s="88"/>
      <c r="U7" s="88"/>
      <c r="V7" s="88"/>
      <c r="W7" s="89"/>
      <c r="X7" s="90"/>
      <c r="Y7" s="90"/>
      <c r="Z7" s="585"/>
      <c r="AA7" s="603"/>
      <c r="AB7" s="91"/>
      <c r="AC7" s="604"/>
      <c r="AD7" s="89"/>
      <c r="AE7" s="90"/>
      <c r="AF7" s="90"/>
      <c r="AG7" s="90"/>
      <c r="AH7" s="91"/>
      <c r="AI7" s="90"/>
      <c r="AJ7" s="90"/>
      <c r="AK7" s="90"/>
      <c r="AL7" s="92"/>
    </row>
    <row r="8" spans="1:244" ht="84.75" customHeight="1">
      <c r="A8" s="20"/>
      <c r="B8" s="20" t="s">
        <v>397</v>
      </c>
      <c r="C8" s="95" t="s">
        <v>398</v>
      </c>
      <c r="D8" s="24" t="s">
        <v>399</v>
      </c>
      <c r="E8" s="24" t="s">
        <v>37</v>
      </c>
      <c r="F8" s="25" t="s">
        <v>400</v>
      </c>
      <c r="G8" s="63" t="s">
        <v>68</v>
      </c>
      <c r="H8" s="26"/>
      <c r="I8" s="28">
        <v>2</v>
      </c>
      <c r="J8" s="28">
        <v>2</v>
      </c>
      <c r="K8" s="26" t="s">
        <v>401</v>
      </c>
      <c r="L8" s="28">
        <v>11</v>
      </c>
      <c r="M8" s="28"/>
      <c r="N8" s="28">
        <v>6</v>
      </c>
      <c r="O8" s="30"/>
      <c r="P8" s="31"/>
      <c r="Q8" s="429"/>
      <c r="R8" s="430"/>
      <c r="S8" s="379">
        <v>1</v>
      </c>
      <c r="T8" s="96" t="s">
        <v>58</v>
      </c>
      <c r="U8" s="96" t="s">
        <v>59</v>
      </c>
      <c r="V8" s="96" t="s">
        <v>386</v>
      </c>
      <c r="W8" s="99">
        <v>1</v>
      </c>
      <c r="X8" s="97" t="s">
        <v>58</v>
      </c>
      <c r="Y8" s="97" t="s">
        <v>59</v>
      </c>
      <c r="Z8" s="589" t="s">
        <v>386</v>
      </c>
      <c r="AA8" s="429" t="s">
        <v>402</v>
      </c>
      <c r="AB8" s="580" t="str">
        <f>+AA8</f>
        <v>DM temps libre 16/06-18/06; sujet déposé sue Célène 16/06 9h et envoi des copies par e-mail jusqu'au 18/06 23h</v>
      </c>
      <c r="AC8" s="557">
        <v>192</v>
      </c>
      <c r="AD8" s="379">
        <v>1</v>
      </c>
      <c r="AE8" s="96" t="s">
        <v>58</v>
      </c>
      <c r="AF8" s="96" t="s">
        <v>59</v>
      </c>
      <c r="AG8" s="96" t="s">
        <v>386</v>
      </c>
      <c r="AH8" s="99">
        <v>1</v>
      </c>
      <c r="AI8" s="97" t="s">
        <v>58</v>
      </c>
      <c r="AJ8" s="97" t="s">
        <v>59</v>
      </c>
      <c r="AK8" s="97" t="s">
        <v>386</v>
      </c>
      <c r="AL8" s="28"/>
    </row>
    <row r="9" spans="1:244" ht="84.75" customHeight="1">
      <c r="A9" s="20"/>
      <c r="B9" s="20" t="s">
        <v>403</v>
      </c>
      <c r="C9" s="95" t="s">
        <v>404</v>
      </c>
      <c r="D9" s="24" t="s">
        <v>405</v>
      </c>
      <c r="E9" s="24" t="s">
        <v>37</v>
      </c>
      <c r="F9" s="25" t="s">
        <v>400</v>
      </c>
      <c r="G9" s="63" t="s">
        <v>68</v>
      </c>
      <c r="H9" s="26"/>
      <c r="I9" s="28">
        <v>2</v>
      </c>
      <c r="J9" s="28">
        <v>2</v>
      </c>
      <c r="K9" s="28" t="s">
        <v>406</v>
      </c>
      <c r="L9" s="28">
        <v>11</v>
      </c>
      <c r="M9" s="28"/>
      <c r="N9" s="28">
        <v>6</v>
      </c>
      <c r="O9" s="30">
        <v>12</v>
      </c>
      <c r="P9" s="31"/>
      <c r="Q9" s="429"/>
      <c r="R9" s="430"/>
      <c r="S9" s="379">
        <v>1</v>
      </c>
      <c r="T9" s="96" t="s">
        <v>55</v>
      </c>
      <c r="U9" s="96" t="s">
        <v>59</v>
      </c>
      <c r="V9" s="96" t="s">
        <v>386</v>
      </c>
      <c r="W9" s="37">
        <v>1</v>
      </c>
      <c r="X9" s="97" t="s">
        <v>58</v>
      </c>
      <c r="Y9" s="97" t="s">
        <v>59</v>
      </c>
      <c r="Z9" s="589" t="s">
        <v>386</v>
      </c>
      <c r="AA9" s="429" t="s">
        <v>407</v>
      </c>
      <c r="AB9" s="580" t="str">
        <f t="shared" ref="AB9:AB12" si="0">+AA9</f>
        <v>DM Temps limité 16/06 10h30-12h; Sujet déposé sur célène 10h30 ET envoyé par mail. Remise des copies 12h00 par mail à emiliejanton@yahoo.fr</v>
      </c>
      <c r="AC9" s="557">
        <v>283</v>
      </c>
      <c r="AD9" s="379">
        <v>1</v>
      </c>
      <c r="AE9" s="96" t="s">
        <v>58</v>
      </c>
      <c r="AF9" s="96" t="s">
        <v>59</v>
      </c>
      <c r="AG9" s="96" t="s">
        <v>386</v>
      </c>
      <c r="AH9" s="99">
        <v>1</v>
      </c>
      <c r="AI9" s="97" t="s">
        <v>58</v>
      </c>
      <c r="AJ9" s="97" t="s">
        <v>59</v>
      </c>
      <c r="AK9" s="97" t="s">
        <v>386</v>
      </c>
      <c r="AL9" s="28"/>
    </row>
    <row r="10" spans="1:244" ht="83.25" customHeight="1">
      <c r="A10" s="20"/>
      <c r="B10" s="20" t="s">
        <v>408</v>
      </c>
      <c r="C10" s="95" t="s">
        <v>409</v>
      </c>
      <c r="D10" s="24" t="s">
        <v>410</v>
      </c>
      <c r="E10" s="24" t="s">
        <v>37</v>
      </c>
      <c r="F10" s="25" t="s">
        <v>400</v>
      </c>
      <c r="G10" s="63" t="s">
        <v>68</v>
      </c>
      <c r="H10" s="26"/>
      <c r="I10" s="28">
        <v>2</v>
      </c>
      <c r="J10" s="28">
        <v>2</v>
      </c>
      <c r="K10" s="63" t="s">
        <v>401</v>
      </c>
      <c r="L10" s="28">
        <v>11</v>
      </c>
      <c r="M10" s="28"/>
      <c r="N10" s="28">
        <v>6</v>
      </c>
      <c r="O10" s="30"/>
      <c r="P10" s="31">
        <v>12</v>
      </c>
      <c r="Q10" s="429"/>
      <c r="R10" s="430"/>
      <c r="S10" s="380" t="s">
        <v>411</v>
      </c>
      <c r="T10" s="96" t="s">
        <v>55</v>
      </c>
      <c r="U10" s="96" t="s">
        <v>56</v>
      </c>
      <c r="V10" s="96" t="s">
        <v>412</v>
      </c>
      <c r="W10" s="34">
        <v>1</v>
      </c>
      <c r="X10" s="97" t="s">
        <v>58</v>
      </c>
      <c r="Y10" s="97" t="s">
        <v>62</v>
      </c>
      <c r="Z10" s="589" t="s">
        <v>63</v>
      </c>
      <c r="AA10" s="429" t="s">
        <v>413</v>
      </c>
      <c r="AB10" s="580" t="str">
        <f t="shared" si="0"/>
        <v>DM temps libre 15/06-18/06; envoi du sujet et remise des copies par mail</v>
      </c>
      <c r="AC10" s="557">
        <v>166</v>
      </c>
      <c r="AD10" s="379">
        <v>1</v>
      </c>
      <c r="AE10" s="96" t="s">
        <v>58</v>
      </c>
      <c r="AF10" s="96" t="s">
        <v>62</v>
      </c>
      <c r="AG10" s="96" t="s">
        <v>63</v>
      </c>
      <c r="AH10" s="99">
        <v>1</v>
      </c>
      <c r="AI10" s="97" t="s">
        <v>58</v>
      </c>
      <c r="AJ10" s="97" t="s">
        <v>62</v>
      </c>
      <c r="AK10" s="97" t="s">
        <v>63</v>
      </c>
      <c r="AL10" s="28"/>
    </row>
    <row r="11" spans="1:244" ht="36" customHeight="1">
      <c r="A11" s="83"/>
      <c r="B11" s="83"/>
      <c r="C11" s="84" t="s">
        <v>414</v>
      </c>
      <c r="D11" s="85"/>
      <c r="E11" s="85"/>
      <c r="F11" s="85"/>
      <c r="G11" s="85"/>
      <c r="H11" s="86"/>
      <c r="I11" s="87"/>
      <c r="J11" s="86"/>
      <c r="K11" s="87"/>
      <c r="L11" s="86"/>
      <c r="M11" s="87"/>
      <c r="N11" s="86"/>
      <c r="O11" s="88"/>
      <c r="P11" s="373"/>
      <c r="Q11" s="373"/>
      <c r="R11" s="373"/>
      <c r="S11" s="373"/>
      <c r="T11" s="88"/>
      <c r="U11" s="88"/>
      <c r="V11" s="88"/>
      <c r="W11" s="89"/>
      <c r="X11" s="90"/>
      <c r="Y11" s="90"/>
      <c r="Z11" s="585"/>
      <c r="AA11" s="603"/>
      <c r="AB11" s="91"/>
      <c r="AC11" s="604"/>
      <c r="AD11" s="89"/>
      <c r="AE11" s="90"/>
      <c r="AF11" s="90"/>
      <c r="AG11" s="90"/>
      <c r="AH11" s="91"/>
      <c r="AI11" s="90"/>
      <c r="AJ11" s="90"/>
      <c r="AK11" s="90"/>
      <c r="AL11" s="92"/>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c r="GQ11" s="229"/>
      <c r="GR11" s="229"/>
      <c r="GS11" s="229"/>
      <c r="GT11" s="229"/>
      <c r="GU11" s="229"/>
      <c r="GV11" s="229"/>
      <c r="GW11" s="229"/>
      <c r="GX11" s="229"/>
      <c r="GY11" s="229"/>
      <c r="GZ11" s="229"/>
      <c r="HA11" s="229"/>
      <c r="HB11" s="229"/>
      <c r="HC11" s="229"/>
      <c r="HD11" s="229"/>
      <c r="HE11" s="229"/>
      <c r="HF11" s="229"/>
      <c r="HG11" s="229"/>
      <c r="HH11" s="229"/>
      <c r="HI11" s="229"/>
      <c r="HJ11" s="229"/>
      <c r="HK11" s="229"/>
      <c r="HL11" s="229"/>
      <c r="HM11" s="229"/>
      <c r="HN11" s="229"/>
      <c r="HO11" s="229"/>
      <c r="HP11" s="229"/>
      <c r="HQ11" s="229"/>
      <c r="HR11" s="229"/>
      <c r="HS11" s="229"/>
      <c r="HT11" s="229"/>
      <c r="HU11" s="229"/>
      <c r="HV11" s="229"/>
      <c r="HW11" s="229"/>
      <c r="HX11" s="229"/>
      <c r="HY11" s="229"/>
      <c r="HZ11" s="229"/>
      <c r="IA11" s="229"/>
      <c r="IB11" s="229"/>
      <c r="IC11" s="229"/>
      <c r="ID11" s="229"/>
      <c r="IE11" s="229"/>
      <c r="IF11" s="229"/>
      <c r="IG11" s="229"/>
      <c r="IH11" s="229"/>
      <c r="II11" s="229"/>
      <c r="IJ11" s="229"/>
    </row>
    <row r="12" spans="1:244" ht="84.75" customHeight="1">
      <c r="A12" s="20"/>
      <c r="B12" s="20" t="s">
        <v>415</v>
      </c>
      <c r="C12" s="95" t="s">
        <v>416</v>
      </c>
      <c r="D12" s="24" t="s">
        <v>417</v>
      </c>
      <c r="E12" s="24" t="s">
        <v>37</v>
      </c>
      <c r="F12" s="25" t="s">
        <v>67</v>
      </c>
      <c r="G12" s="63" t="s">
        <v>68</v>
      </c>
      <c r="H12" s="26"/>
      <c r="I12" s="28">
        <v>3</v>
      </c>
      <c r="J12" s="28">
        <v>3</v>
      </c>
      <c r="K12" s="63" t="s">
        <v>418</v>
      </c>
      <c r="L12" s="28">
        <v>11</v>
      </c>
      <c r="M12" s="28"/>
      <c r="N12" s="28"/>
      <c r="O12" s="30">
        <v>18</v>
      </c>
      <c r="P12" s="31"/>
      <c r="Q12" s="429"/>
      <c r="R12" s="430"/>
      <c r="S12" s="379">
        <v>1</v>
      </c>
      <c r="T12" s="96" t="s">
        <v>55</v>
      </c>
      <c r="U12" s="96" t="s">
        <v>59</v>
      </c>
      <c r="V12" s="96" t="s">
        <v>57</v>
      </c>
      <c r="W12" s="99">
        <v>1</v>
      </c>
      <c r="X12" s="97" t="s">
        <v>58</v>
      </c>
      <c r="Y12" s="97" t="s">
        <v>59</v>
      </c>
      <c r="Z12" s="589" t="s">
        <v>57</v>
      </c>
      <c r="AA12" s="429" t="s">
        <v>419</v>
      </c>
      <c r="AB12" s="580" t="str">
        <f t="shared" si="0"/>
        <v>DM temps libre 16/06-19/06; dépôt du sujet sur célène 16/06 8h et remise des DM-PDF jusq'au 19/06</v>
      </c>
      <c r="AC12" s="557">
        <v>227</v>
      </c>
      <c r="AD12" s="379">
        <v>1</v>
      </c>
      <c r="AE12" s="96" t="s">
        <v>58</v>
      </c>
      <c r="AF12" s="96" t="s">
        <v>59</v>
      </c>
      <c r="AG12" s="96" t="s">
        <v>57</v>
      </c>
      <c r="AH12" s="99">
        <v>1</v>
      </c>
      <c r="AI12" s="97" t="s">
        <v>58</v>
      </c>
      <c r="AJ12" s="97" t="s">
        <v>59</v>
      </c>
      <c r="AK12" s="97" t="s">
        <v>57</v>
      </c>
      <c r="AL12" s="28"/>
    </row>
    <row r="13" spans="1:244" ht="16.5" customHeight="1">
      <c r="A13" s="70"/>
      <c r="B13" s="70"/>
      <c r="C13" s="118"/>
      <c r="D13" s="63"/>
      <c r="E13" s="63"/>
      <c r="F13" s="168"/>
      <c r="G13" s="63"/>
      <c r="H13" s="66"/>
      <c r="I13" s="67"/>
      <c r="J13" s="67"/>
      <c r="K13" s="67"/>
      <c r="L13" s="67"/>
      <c r="M13" s="67"/>
      <c r="N13" s="67"/>
      <c r="O13" s="67"/>
      <c r="P13" s="69"/>
      <c r="Q13" s="69"/>
      <c r="R13" s="69"/>
      <c r="S13" s="69"/>
      <c r="T13" s="63"/>
      <c r="U13" s="63"/>
      <c r="V13" s="63"/>
      <c r="W13" s="230"/>
      <c r="X13" s="63"/>
      <c r="Y13" s="63"/>
      <c r="Z13" s="584"/>
      <c r="AA13" s="634"/>
      <c r="AB13" s="209"/>
      <c r="AC13" s="635"/>
      <c r="AD13" s="381"/>
      <c r="AE13" s="63"/>
      <c r="AF13" s="63"/>
      <c r="AG13" s="63"/>
      <c r="AH13" s="209"/>
      <c r="AI13" s="63"/>
      <c r="AJ13" s="63"/>
      <c r="AK13" s="63"/>
      <c r="AL13" s="67"/>
    </row>
    <row r="14" spans="1:244" s="93" customFormat="1" ht="26.25" customHeight="1">
      <c r="A14" s="83" t="s">
        <v>420</v>
      </c>
      <c r="B14" s="83" t="s">
        <v>421</v>
      </c>
      <c r="C14" s="84" t="s">
        <v>422</v>
      </c>
      <c r="D14" s="85"/>
      <c r="E14" s="85" t="s">
        <v>112</v>
      </c>
      <c r="F14" s="85"/>
      <c r="G14" s="85"/>
      <c r="H14" s="86"/>
      <c r="I14" s="87">
        <f>+I15+I16</f>
        <v>6</v>
      </c>
      <c r="J14" s="86">
        <f>+J15+J16</f>
        <v>6</v>
      </c>
      <c r="K14" s="87"/>
      <c r="L14" s="86"/>
      <c r="M14" s="87"/>
      <c r="N14" s="86"/>
      <c r="O14" s="88"/>
      <c r="P14" s="373"/>
      <c r="Q14" s="373"/>
      <c r="R14" s="373"/>
      <c r="S14" s="373"/>
      <c r="T14" s="88"/>
      <c r="U14" s="88"/>
      <c r="V14" s="88"/>
      <c r="W14" s="89"/>
      <c r="X14" s="90"/>
      <c r="Y14" s="90"/>
      <c r="Z14" s="585"/>
      <c r="AA14" s="603"/>
      <c r="AB14" s="91"/>
      <c r="AC14" s="604"/>
      <c r="AD14" s="89"/>
      <c r="AE14" s="90"/>
      <c r="AF14" s="90"/>
      <c r="AG14" s="90"/>
      <c r="AH14" s="91"/>
      <c r="AI14" s="90"/>
      <c r="AJ14" s="90"/>
      <c r="AK14" s="90"/>
      <c r="AL14" s="92"/>
    </row>
    <row r="15" spans="1:244" ht="98.25" customHeight="1">
      <c r="A15" s="20"/>
      <c r="B15" s="20" t="s">
        <v>423</v>
      </c>
      <c r="C15" s="95" t="s">
        <v>424</v>
      </c>
      <c r="D15" s="24" t="s">
        <v>425</v>
      </c>
      <c r="E15" s="24" t="s">
        <v>37</v>
      </c>
      <c r="F15" s="25" t="s">
        <v>426</v>
      </c>
      <c r="G15" s="63" t="s">
        <v>53</v>
      </c>
      <c r="H15" s="26"/>
      <c r="I15" s="28">
        <v>3</v>
      </c>
      <c r="J15" s="28">
        <v>3</v>
      </c>
      <c r="K15" s="63" t="s">
        <v>427</v>
      </c>
      <c r="L15" s="28">
        <v>71</v>
      </c>
      <c r="M15" s="28"/>
      <c r="N15" s="28">
        <v>18</v>
      </c>
      <c r="O15" s="30"/>
      <c r="P15" s="31"/>
      <c r="Q15" s="429"/>
      <c r="R15" s="430"/>
      <c r="S15" s="379">
        <v>1</v>
      </c>
      <c r="T15" s="96" t="s">
        <v>58</v>
      </c>
      <c r="U15" s="96" t="s">
        <v>59</v>
      </c>
      <c r="V15" s="41" t="s">
        <v>386</v>
      </c>
      <c r="W15" s="99">
        <v>1</v>
      </c>
      <c r="X15" s="97" t="s">
        <v>58</v>
      </c>
      <c r="Y15" s="97" t="s">
        <v>59</v>
      </c>
      <c r="Z15" s="595" t="s">
        <v>386</v>
      </c>
      <c r="AA15" s="429" t="s">
        <v>428</v>
      </c>
      <c r="AB15" s="580" t="str">
        <f t="shared" ref="AB15:AB16" si="1">+AA15</f>
        <v>15/06/20 -  QCM en temps limité sur CELENE 8h-9h15</v>
      </c>
      <c r="AC15" s="557">
        <v>106</v>
      </c>
      <c r="AD15" s="379">
        <v>1</v>
      </c>
      <c r="AE15" s="96" t="s">
        <v>58</v>
      </c>
      <c r="AF15" s="96" t="s">
        <v>59</v>
      </c>
      <c r="AG15" s="41" t="s">
        <v>386</v>
      </c>
      <c r="AH15" s="99">
        <v>1</v>
      </c>
      <c r="AI15" s="97" t="s">
        <v>58</v>
      </c>
      <c r="AJ15" s="97" t="s">
        <v>59</v>
      </c>
      <c r="AK15" s="41" t="s">
        <v>386</v>
      </c>
      <c r="AL15" s="28"/>
    </row>
    <row r="16" spans="1:244" ht="98.25" customHeight="1">
      <c r="A16" s="20"/>
      <c r="B16" s="20" t="s">
        <v>429</v>
      </c>
      <c r="C16" s="95" t="s">
        <v>430</v>
      </c>
      <c r="D16" s="24" t="s">
        <v>431</v>
      </c>
      <c r="E16" s="24" t="s">
        <v>37</v>
      </c>
      <c r="F16" s="25" t="s">
        <v>426</v>
      </c>
      <c r="G16" s="63" t="s">
        <v>53</v>
      </c>
      <c r="H16" s="26"/>
      <c r="I16" s="28">
        <v>3</v>
      </c>
      <c r="J16" s="28">
        <v>3</v>
      </c>
      <c r="K16" s="28" t="s">
        <v>432</v>
      </c>
      <c r="L16" s="29" t="s">
        <v>433</v>
      </c>
      <c r="M16" s="28"/>
      <c r="N16" s="28">
        <v>18</v>
      </c>
      <c r="O16" s="30"/>
      <c r="P16" s="31"/>
      <c r="Q16" s="429"/>
      <c r="R16" s="430"/>
      <c r="S16" s="379">
        <v>1</v>
      </c>
      <c r="T16" s="96" t="s">
        <v>58</v>
      </c>
      <c r="U16" s="96" t="s">
        <v>59</v>
      </c>
      <c r="V16" s="96" t="s">
        <v>57</v>
      </c>
      <c r="W16" s="99">
        <v>1</v>
      </c>
      <c r="X16" s="97" t="s">
        <v>58</v>
      </c>
      <c r="Y16" s="97" t="s">
        <v>59</v>
      </c>
      <c r="Z16" s="589" t="s">
        <v>57</v>
      </c>
      <c r="AA16" s="429" t="s">
        <v>434</v>
      </c>
      <c r="AB16" s="580" t="str">
        <f t="shared" si="1"/>
        <v>vendredi 19 juin 2020  de 15 h à 16 h. QCM sur Celene (M. Lemoine)</v>
      </c>
      <c r="AC16" s="557">
        <v>113</v>
      </c>
      <c r="AD16" s="379">
        <v>1</v>
      </c>
      <c r="AE16" s="96" t="s">
        <v>58</v>
      </c>
      <c r="AF16" s="96" t="s">
        <v>59</v>
      </c>
      <c r="AG16" s="96" t="s">
        <v>57</v>
      </c>
      <c r="AH16" s="99">
        <v>1</v>
      </c>
      <c r="AI16" s="97" t="s">
        <v>58</v>
      </c>
      <c r="AJ16" s="97" t="s">
        <v>59</v>
      </c>
      <c r="AK16" s="97" t="s">
        <v>57</v>
      </c>
      <c r="AL16" s="28"/>
    </row>
    <row r="17" spans="1:244" ht="17.25" customHeight="1">
      <c r="A17" s="70"/>
      <c r="B17" s="70"/>
      <c r="C17" s="118"/>
      <c r="D17" s="63"/>
      <c r="E17" s="63"/>
      <c r="F17" s="168"/>
      <c r="G17" s="63"/>
      <c r="H17" s="66"/>
      <c r="I17" s="67"/>
      <c r="J17" s="67"/>
      <c r="K17" s="67"/>
      <c r="L17" s="67"/>
      <c r="M17" s="67"/>
      <c r="N17" s="67"/>
      <c r="O17" s="67"/>
      <c r="P17" s="69"/>
      <c r="Q17" s="69"/>
      <c r="R17" s="69"/>
      <c r="S17" s="69"/>
      <c r="T17" s="63"/>
      <c r="U17" s="63"/>
      <c r="V17" s="63"/>
      <c r="W17" s="230"/>
      <c r="X17" s="63"/>
      <c r="Y17" s="63"/>
      <c r="Z17" s="596"/>
      <c r="AA17" s="634"/>
      <c r="AB17" s="209"/>
      <c r="AC17" s="635"/>
      <c r="AD17" s="381"/>
      <c r="AE17" s="63"/>
      <c r="AF17" s="63"/>
      <c r="AG17" s="63"/>
      <c r="AH17" s="209"/>
      <c r="AI17" s="63"/>
      <c r="AJ17" s="63"/>
      <c r="AK17" s="63"/>
      <c r="AL17" s="67"/>
    </row>
    <row r="18" spans="1:244" s="93" customFormat="1" ht="26.25" customHeight="1">
      <c r="A18" s="83" t="s">
        <v>435</v>
      </c>
      <c r="B18" s="83" t="s">
        <v>436</v>
      </c>
      <c r="C18" s="84" t="s">
        <v>437</v>
      </c>
      <c r="D18" s="85"/>
      <c r="E18" s="85" t="s">
        <v>116</v>
      </c>
      <c r="F18" s="85"/>
      <c r="G18" s="85"/>
      <c r="H18" s="86" t="s">
        <v>48</v>
      </c>
      <c r="I18" s="87">
        <v>2</v>
      </c>
      <c r="J18" s="86">
        <v>2</v>
      </c>
      <c r="K18" s="87"/>
      <c r="L18" s="86"/>
      <c r="M18" s="87"/>
      <c r="N18" s="86"/>
      <c r="O18" s="88"/>
      <c r="P18" s="373"/>
      <c r="Q18" s="373"/>
      <c r="R18" s="373"/>
      <c r="S18" s="373"/>
      <c r="T18" s="88"/>
      <c r="U18" s="88"/>
      <c r="V18" s="88"/>
      <c r="W18" s="89"/>
      <c r="X18" s="90"/>
      <c r="Y18" s="90"/>
      <c r="Z18" s="583"/>
      <c r="AA18" s="603"/>
      <c r="AB18" s="91"/>
      <c r="AC18" s="604"/>
      <c r="AD18" s="89"/>
      <c r="AE18" s="90"/>
      <c r="AF18" s="90"/>
      <c r="AG18" s="90"/>
      <c r="AH18" s="91"/>
      <c r="AI18" s="90"/>
      <c r="AJ18" s="90"/>
      <c r="AK18" s="90"/>
      <c r="AL18" s="92"/>
    </row>
    <row r="19" spans="1:244" ht="69" customHeight="1">
      <c r="A19" s="20"/>
      <c r="B19" s="20" t="s">
        <v>438</v>
      </c>
      <c r="C19" s="95" t="s">
        <v>439</v>
      </c>
      <c r="D19" s="24" t="s">
        <v>440</v>
      </c>
      <c r="E19" s="24" t="s">
        <v>66</v>
      </c>
      <c r="F19" s="25" t="s">
        <v>441</v>
      </c>
      <c r="G19" s="63" t="s">
        <v>68</v>
      </c>
      <c r="H19" s="26"/>
      <c r="I19" s="28">
        <v>2</v>
      </c>
      <c r="J19" s="28">
        <v>2</v>
      </c>
      <c r="K19" s="63" t="s">
        <v>442</v>
      </c>
      <c r="L19" s="28">
        <v>11</v>
      </c>
      <c r="M19" s="28"/>
      <c r="N19" s="28"/>
      <c r="O19" s="30">
        <v>18</v>
      </c>
      <c r="P19" s="31"/>
      <c r="Q19" s="429"/>
      <c r="R19" s="430"/>
      <c r="S19" s="379">
        <v>1</v>
      </c>
      <c r="T19" s="96" t="s">
        <v>55</v>
      </c>
      <c r="U19" s="96" t="s">
        <v>56</v>
      </c>
      <c r="V19" s="231"/>
      <c r="W19" s="169">
        <v>1</v>
      </c>
      <c r="X19" s="97" t="s">
        <v>58</v>
      </c>
      <c r="Y19" s="97" t="s">
        <v>59</v>
      </c>
      <c r="Z19" s="589" t="s">
        <v>57</v>
      </c>
      <c r="AA19" s="429" t="s">
        <v>443</v>
      </c>
      <c r="AB19" s="580" t="str">
        <f t="shared" ref="AB19:AB20" si="2">+AA19</f>
        <v>DM temps libre 15/06-19/06; sujet déposé sur célène 15/06 et remise des copies par e-mail à samantha.frenee@univ-orleans.fr</v>
      </c>
      <c r="AC19" s="633">
        <v>163</v>
      </c>
      <c r="AD19" s="379">
        <v>1</v>
      </c>
      <c r="AE19" s="96" t="s">
        <v>58</v>
      </c>
      <c r="AF19" s="232" t="s">
        <v>59</v>
      </c>
      <c r="AG19" s="232" t="s">
        <v>57</v>
      </c>
      <c r="AH19" s="99">
        <v>1</v>
      </c>
      <c r="AI19" s="97" t="s">
        <v>58</v>
      </c>
      <c r="AJ19" s="232" t="s">
        <v>59</v>
      </c>
      <c r="AK19" s="232" t="s">
        <v>57</v>
      </c>
      <c r="AL19" s="28"/>
    </row>
    <row r="20" spans="1:244" ht="41.25" customHeight="1">
      <c r="A20" s="20"/>
      <c r="B20" s="20" t="s">
        <v>444</v>
      </c>
      <c r="C20" s="95" t="s">
        <v>445</v>
      </c>
      <c r="D20" s="24" t="s">
        <v>446</v>
      </c>
      <c r="E20" s="24" t="s">
        <v>66</v>
      </c>
      <c r="F20" s="25" t="s">
        <v>441</v>
      </c>
      <c r="G20" s="63" t="s">
        <v>68</v>
      </c>
      <c r="H20" s="26"/>
      <c r="I20" s="28">
        <v>2</v>
      </c>
      <c r="J20" s="28">
        <v>2</v>
      </c>
      <c r="K20" s="63" t="s">
        <v>447</v>
      </c>
      <c r="L20" s="28">
        <v>14</v>
      </c>
      <c r="M20" s="28"/>
      <c r="N20" s="28"/>
      <c r="O20" s="30">
        <v>18</v>
      </c>
      <c r="P20" s="31"/>
      <c r="Q20" s="429"/>
      <c r="R20" s="430"/>
      <c r="S20" s="379">
        <v>1</v>
      </c>
      <c r="T20" s="96" t="s">
        <v>55</v>
      </c>
      <c r="U20" s="96" t="s">
        <v>56</v>
      </c>
      <c r="V20" s="96" t="s">
        <v>57</v>
      </c>
      <c r="W20" s="99">
        <v>1</v>
      </c>
      <c r="X20" s="97" t="s">
        <v>58</v>
      </c>
      <c r="Y20" s="97" t="s">
        <v>62</v>
      </c>
      <c r="Z20" s="589"/>
      <c r="AA20" s="429" t="s">
        <v>448</v>
      </c>
      <c r="AB20" s="580" t="str">
        <f t="shared" si="2"/>
        <v>lundi 15 juin    15h-17h , document + questionNESRINE OUAHDANI</v>
      </c>
      <c r="AC20" s="633">
        <v>17</v>
      </c>
      <c r="AD20" s="379">
        <v>1</v>
      </c>
      <c r="AE20" s="96" t="s">
        <v>58</v>
      </c>
      <c r="AF20" s="96" t="s">
        <v>62</v>
      </c>
      <c r="AG20" s="96"/>
      <c r="AH20" s="99">
        <v>1</v>
      </c>
      <c r="AI20" s="97" t="s">
        <v>58</v>
      </c>
      <c r="AJ20" s="97" t="s">
        <v>62</v>
      </c>
      <c r="AK20" s="97"/>
      <c r="AL20" s="28"/>
    </row>
    <row r="21" spans="1:244" ht="17.25" customHeight="1">
      <c r="A21" s="70"/>
      <c r="B21" s="70"/>
      <c r="C21" s="118"/>
      <c r="D21" s="63"/>
      <c r="E21" s="63"/>
      <c r="F21" s="168"/>
      <c r="G21" s="63"/>
      <c r="H21" s="66"/>
      <c r="I21" s="67"/>
      <c r="J21" s="67"/>
      <c r="K21" s="67"/>
      <c r="L21" s="67"/>
      <c r="M21" s="67"/>
      <c r="N21" s="67"/>
      <c r="O21" s="67"/>
      <c r="P21" s="69"/>
      <c r="Q21" s="69"/>
      <c r="R21" s="69"/>
      <c r="S21" s="69"/>
      <c r="T21" s="63"/>
      <c r="U21" s="63"/>
      <c r="V21" s="63"/>
      <c r="W21" s="230"/>
      <c r="X21" s="63"/>
      <c r="Y21" s="63"/>
      <c r="Z21" s="584"/>
      <c r="AA21" s="634"/>
      <c r="AB21" s="209"/>
      <c r="AC21" s="635"/>
      <c r="AD21" s="381"/>
      <c r="AE21" s="63"/>
      <c r="AF21" s="63"/>
      <c r="AG21" s="63"/>
      <c r="AH21" s="209"/>
      <c r="AI21" s="63"/>
      <c r="AJ21" s="63"/>
      <c r="AK21" s="63"/>
      <c r="AL21" s="67"/>
    </row>
    <row r="22" spans="1:244" ht="26.25" customHeight="1">
      <c r="A22" s="71"/>
      <c r="B22" s="71"/>
      <c r="C22" s="72" t="s">
        <v>449</v>
      </c>
      <c r="D22" s="73"/>
      <c r="E22" s="73"/>
      <c r="F22" s="73"/>
      <c r="G22" s="73"/>
      <c r="H22" s="74"/>
      <c r="I22" s="73"/>
      <c r="J22" s="73"/>
      <c r="K22" s="73"/>
      <c r="L22" s="73"/>
      <c r="M22" s="73"/>
      <c r="N22" s="73"/>
      <c r="O22" s="73"/>
      <c r="P22" s="75"/>
      <c r="Q22" s="75"/>
      <c r="R22" s="75"/>
      <c r="S22" s="75"/>
      <c r="T22" s="76"/>
      <c r="U22" s="76"/>
      <c r="V22" s="76"/>
      <c r="W22" s="233"/>
      <c r="X22" s="76"/>
      <c r="Y22" s="76"/>
      <c r="Z22" s="76"/>
      <c r="AA22" s="447"/>
      <c r="AB22" s="76"/>
      <c r="AC22" s="448"/>
      <c r="AD22" s="135"/>
      <c r="AE22" s="76"/>
      <c r="AF22" s="76"/>
      <c r="AG22" s="76"/>
      <c r="AH22" s="76"/>
      <c r="AI22" s="76"/>
      <c r="AJ22" s="76"/>
      <c r="AK22" s="73"/>
      <c r="AL22" s="73"/>
    </row>
    <row r="23" spans="1:244" s="161" customFormat="1" ht="50.25" hidden="1" customHeight="1">
      <c r="A23" s="234" t="s">
        <v>450</v>
      </c>
      <c r="B23" s="234" t="s">
        <v>451</v>
      </c>
      <c r="C23" s="235" t="s">
        <v>452</v>
      </c>
      <c r="D23" s="236" t="s">
        <v>453</v>
      </c>
      <c r="E23" s="236" t="s">
        <v>42</v>
      </c>
      <c r="F23" s="236"/>
      <c r="G23" s="236"/>
      <c r="H23" s="237"/>
      <c r="I23" s="237">
        <f>+I24+I28+I32+I34+I$6</f>
        <v>30</v>
      </c>
      <c r="J23" s="237">
        <f>+J24+J28+J32+J34+J$6</f>
        <v>30</v>
      </c>
      <c r="K23" s="236"/>
      <c r="L23" s="236"/>
      <c r="M23" s="236"/>
      <c r="N23" s="236"/>
      <c r="O23" s="236"/>
      <c r="P23" s="238"/>
      <c r="Q23" s="238"/>
      <c r="R23" s="238"/>
      <c r="S23" s="238"/>
      <c r="T23" s="239"/>
      <c r="U23" s="239"/>
      <c r="V23" s="239"/>
      <c r="W23" s="240"/>
      <c r="X23" s="239"/>
      <c r="Y23" s="239"/>
      <c r="Z23" s="239"/>
      <c r="AA23" s="636"/>
      <c r="AB23" s="239"/>
      <c r="AC23" s="637"/>
      <c r="AD23" s="382"/>
      <c r="AE23" s="239"/>
      <c r="AF23" s="239"/>
      <c r="AG23" s="239"/>
      <c r="AH23" s="239"/>
      <c r="AI23" s="239"/>
      <c r="AJ23" s="239"/>
      <c r="AK23" s="236"/>
      <c r="AL23" s="236"/>
    </row>
    <row r="24" spans="1:244" s="161" customFormat="1" ht="26.25" hidden="1" customHeight="1">
      <c r="A24" s="159" t="s">
        <v>454</v>
      </c>
      <c r="B24" s="159" t="s">
        <v>455</v>
      </c>
      <c r="C24" s="160" t="s">
        <v>456</v>
      </c>
      <c r="D24" s="241"/>
      <c r="E24" s="241" t="s">
        <v>112</v>
      </c>
      <c r="F24" s="241"/>
      <c r="G24" s="241"/>
      <c r="H24" s="242" t="s">
        <v>457</v>
      </c>
      <c r="I24" s="243">
        <v>4</v>
      </c>
      <c r="J24" s="242">
        <v>4</v>
      </c>
      <c r="K24" s="243"/>
      <c r="L24" s="242"/>
      <c r="M24" s="243"/>
      <c r="N24" s="242"/>
      <c r="O24" s="244"/>
      <c r="P24" s="238"/>
      <c r="Q24" s="238"/>
      <c r="R24" s="238"/>
      <c r="S24" s="238"/>
      <c r="T24" s="244" t="s">
        <v>55</v>
      </c>
      <c r="U24" s="244" t="s">
        <v>59</v>
      </c>
      <c r="V24" s="244" t="s">
        <v>57</v>
      </c>
      <c r="W24" s="245">
        <v>1</v>
      </c>
      <c r="X24" s="56" t="s">
        <v>58</v>
      </c>
      <c r="Y24" s="56" t="s">
        <v>59</v>
      </c>
      <c r="Z24" s="597" t="s">
        <v>57</v>
      </c>
      <c r="AA24" s="566"/>
      <c r="AB24" s="567"/>
      <c r="AC24" s="567"/>
      <c r="AD24" s="245">
        <v>1</v>
      </c>
      <c r="AE24" s="56" t="s">
        <v>58</v>
      </c>
      <c r="AF24" s="56" t="s">
        <v>59</v>
      </c>
      <c r="AG24" s="56" t="s">
        <v>57</v>
      </c>
      <c r="AH24" s="246">
        <v>1</v>
      </c>
      <c r="AI24" s="56" t="s">
        <v>58</v>
      </c>
      <c r="AJ24" s="56" t="s">
        <v>59</v>
      </c>
      <c r="AK24" s="56" t="s">
        <v>57</v>
      </c>
      <c r="AL24" s="247"/>
    </row>
    <row r="25" spans="1:244" s="161" customFormat="1" ht="42.75" hidden="1" customHeight="1">
      <c r="A25" s="52"/>
      <c r="B25" s="52" t="s">
        <v>458</v>
      </c>
      <c r="C25" s="53" t="s">
        <v>459</v>
      </c>
      <c r="D25" s="54"/>
      <c r="E25" s="54" t="s">
        <v>66</v>
      </c>
      <c r="F25" s="55" t="s">
        <v>67</v>
      </c>
      <c r="G25" s="56" t="s">
        <v>68</v>
      </c>
      <c r="H25" s="56"/>
      <c r="I25" s="58">
        <v>2</v>
      </c>
      <c r="J25" s="58">
        <v>2</v>
      </c>
      <c r="K25" s="56" t="s">
        <v>460</v>
      </c>
      <c r="L25" s="58">
        <v>11</v>
      </c>
      <c r="M25" s="58"/>
      <c r="N25" s="58"/>
      <c r="O25" s="58">
        <v>18</v>
      </c>
      <c r="P25" s="59"/>
      <c r="Q25" s="59"/>
      <c r="R25" s="59"/>
      <c r="S25" s="59"/>
      <c r="T25" s="54" t="s">
        <v>55</v>
      </c>
      <c r="U25" s="54" t="s">
        <v>59</v>
      </c>
      <c r="V25" s="54" t="s">
        <v>57</v>
      </c>
      <c r="W25" s="188">
        <v>1</v>
      </c>
      <c r="X25" s="54" t="s">
        <v>58</v>
      </c>
      <c r="Y25" s="54" t="s">
        <v>59</v>
      </c>
      <c r="Z25" s="598" t="s">
        <v>57</v>
      </c>
      <c r="AA25" s="566"/>
      <c r="AB25" s="567"/>
      <c r="AC25" s="637"/>
      <c r="AD25" s="383">
        <v>1</v>
      </c>
      <c r="AE25" s="54" t="s">
        <v>58</v>
      </c>
      <c r="AF25" s="54" t="s">
        <v>59</v>
      </c>
      <c r="AG25" s="54" t="s">
        <v>60</v>
      </c>
      <c r="AH25" s="246">
        <v>1</v>
      </c>
      <c r="AI25" s="54" t="s">
        <v>58</v>
      </c>
      <c r="AJ25" s="54" t="s">
        <v>59</v>
      </c>
      <c r="AK25" s="54" t="s">
        <v>60</v>
      </c>
      <c r="AL25" s="58"/>
    </row>
    <row r="26" spans="1:244" s="161" customFormat="1" ht="42.75" hidden="1" customHeight="1">
      <c r="A26" s="52"/>
      <c r="B26" s="52" t="s">
        <v>461</v>
      </c>
      <c r="C26" s="53" t="s">
        <v>462</v>
      </c>
      <c r="D26" s="54" t="s">
        <v>463</v>
      </c>
      <c r="E26" s="54" t="s">
        <v>66</v>
      </c>
      <c r="F26" s="55" t="s">
        <v>464</v>
      </c>
      <c r="G26" s="56" t="s">
        <v>68</v>
      </c>
      <c r="H26" s="56"/>
      <c r="I26" s="58">
        <v>2</v>
      </c>
      <c r="J26" s="58">
        <v>2</v>
      </c>
      <c r="K26" s="56" t="s">
        <v>442</v>
      </c>
      <c r="L26" s="58">
        <v>11</v>
      </c>
      <c r="M26" s="58"/>
      <c r="N26" s="58"/>
      <c r="O26" s="58">
        <v>12</v>
      </c>
      <c r="P26" s="59"/>
      <c r="Q26" s="59"/>
      <c r="R26" s="59"/>
      <c r="S26" s="59"/>
      <c r="T26" s="54" t="s">
        <v>55</v>
      </c>
      <c r="U26" s="54" t="s">
        <v>59</v>
      </c>
      <c r="V26" s="54" t="s">
        <v>386</v>
      </c>
      <c r="W26" s="188">
        <v>1</v>
      </c>
      <c r="X26" s="54" t="s">
        <v>58</v>
      </c>
      <c r="Y26" s="54" t="s">
        <v>59</v>
      </c>
      <c r="Z26" s="598" t="s">
        <v>60</v>
      </c>
      <c r="AA26" s="566"/>
      <c r="AB26" s="567"/>
      <c r="AC26" s="637"/>
      <c r="AD26" s="383">
        <v>1</v>
      </c>
      <c r="AE26" s="54" t="s">
        <v>58</v>
      </c>
      <c r="AF26" s="54" t="s">
        <v>62</v>
      </c>
      <c r="AG26" s="54" t="s">
        <v>63</v>
      </c>
      <c r="AH26" s="246">
        <v>1</v>
      </c>
      <c r="AI26" s="54" t="s">
        <v>58</v>
      </c>
      <c r="AJ26" s="54" t="s">
        <v>62</v>
      </c>
      <c r="AK26" s="54" t="s">
        <v>63</v>
      </c>
      <c r="AL26" s="58"/>
    </row>
    <row r="27" spans="1:244" s="161" customFormat="1" ht="42.75" hidden="1" customHeight="1">
      <c r="A27" s="52"/>
      <c r="B27" s="52" t="s">
        <v>64</v>
      </c>
      <c r="C27" s="53" t="s">
        <v>65</v>
      </c>
      <c r="D27" s="54"/>
      <c r="E27" s="54" t="s">
        <v>66</v>
      </c>
      <c r="F27" s="55" t="s">
        <v>67</v>
      </c>
      <c r="G27" s="56" t="s">
        <v>68</v>
      </c>
      <c r="H27" s="57"/>
      <c r="I27" s="58">
        <v>2</v>
      </c>
      <c r="J27" s="58">
        <v>2</v>
      </c>
      <c r="K27" s="57" t="s">
        <v>69</v>
      </c>
      <c r="L27" s="58">
        <v>11</v>
      </c>
      <c r="M27" s="58"/>
      <c r="N27" s="58"/>
      <c r="O27" s="58"/>
      <c r="P27" s="59"/>
      <c r="Q27" s="59"/>
      <c r="R27" s="59"/>
      <c r="S27" s="59"/>
      <c r="T27" s="54" t="s">
        <v>55</v>
      </c>
      <c r="U27" s="54"/>
      <c r="V27" s="54"/>
      <c r="W27" s="188">
        <v>1</v>
      </c>
      <c r="X27" s="54" t="s">
        <v>58</v>
      </c>
      <c r="Y27" s="54" t="s">
        <v>88</v>
      </c>
      <c r="Z27" s="598"/>
      <c r="AA27" s="566"/>
      <c r="AB27" s="567"/>
      <c r="AC27" s="637"/>
      <c r="AD27" s="383">
        <v>1</v>
      </c>
      <c r="AE27" s="54" t="s">
        <v>58</v>
      </c>
      <c r="AF27" s="54" t="s">
        <v>88</v>
      </c>
      <c r="AG27" s="54"/>
      <c r="AH27" s="246">
        <v>1</v>
      </c>
      <c r="AI27" s="54" t="s">
        <v>58</v>
      </c>
      <c r="AJ27" s="54" t="s">
        <v>88</v>
      </c>
      <c r="AK27" s="54"/>
      <c r="AL27" s="58"/>
    </row>
    <row r="28" spans="1:244" s="161" customFormat="1" ht="26.25" hidden="1" customHeight="1">
      <c r="A28" s="159" t="s">
        <v>465</v>
      </c>
      <c r="B28" s="159" t="s">
        <v>466</v>
      </c>
      <c r="C28" s="160" t="s">
        <v>467</v>
      </c>
      <c r="D28" s="241" t="s">
        <v>468</v>
      </c>
      <c r="E28" s="241" t="s">
        <v>112</v>
      </c>
      <c r="F28" s="241"/>
      <c r="G28" s="241"/>
      <c r="H28" s="242"/>
      <c r="I28" s="243">
        <f>+I29+I30</f>
        <v>4</v>
      </c>
      <c r="J28" s="243">
        <f>+J29+J30</f>
        <v>4</v>
      </c>
      <c r="K28" s="243"/>
      <c r="L28" s="242"/>
      <c r="M28" s="243"/>
      <c r="N28" s="242"/>
      <c r="O28" s="244"/>
      <c r="P28" s="238"/>
      <c r="Q28" s="238"/>
      <c r="R28" s="238"/>
      <c r="S28" s="238"/>
      <c r="T28" s="244"/>
      <c r="U28" s="244"/>
      <c r="V28" s="244"/>
      <c r="W28" s="245"/>
      <c r="X28" s="56"/>
      <c r="Y28" s="56"/>
      <c r="Z28" s="597"/>
      <c r="AA28" s="566"/>
      <c r="AB28" s="567"/>
      <c r="AC28" s="567"/>
      <c r="AD28" s="245"/>
      <c r="AE28" s="56"/>
      <c r="AF28" s="56"/>
      <c r="AG28" s="56"/>
      <c r="AH28" s="60"/>
      <c r="AI28" s="56"/>
      <c r="AJ28" s="56"/>
      <c r="AK28" s="56"/>
      <c r="AL28" s="247"/>
    </row>
    <row r="29" spans="1:244" s="161" customFormat="1" ht="42.75" hidden="1" customHeight="1">
      <c r="A29" s="52"/>
      <c r="B29" s="52" t="s">
        <v>469</v>
      </c>
      <c r="C29" s="53" t="s">
        <v>470</v>
      </c>
      <c r="D29" s="54" t="s">
        <v>471</v>
      </c>
      <c r="E29" s="54" t="s">
        <v>66</v>
      </c>
      <c r="F29" s="55" t="s">
        <v>426</v>
      </c>
      <c r="G29" s="56" t="s">
        <v>53</v>
      </c>
      <c r="H29" s="57"/>
      <c r="I29" s="58">
        <v>2</v>
      </c>
      <c r="J29" s="58">
        <v>2</v>
      </c>
      <c r="K29" s="56" t="s">
        <v>240</v>
      </c>
      <c r="L29" s="58">
        <v>12</v>
      </c>
      <c r="M29" s="58"/>
      <c r="N29" s="58"/>
      <c r="O29" s="58">
        <v>18</v>
      </c>
      <c r="P29" s="59"/>
      <c r="Q29" s="59"/>
      <c r="R29" s="59"/>
      <c r="S29" s="59"/>
      <c r="T29" s="54" t="s">
        <v>55</v>
      </c>
      <c r="U29" s="54" t="s">
        <v>59</v>
      </c>
      <c r="V29" s="54" t="s">
        <v>57</v>
      </c>
      <c r="W29" s="188">
        <v>1</v>
      </c>
      <c r="X29" s="54" t="s">
        <v>58</v>
      </c>
      <c r="Y29" s="54" t="s">
        <v>59</v>
      </c>
      <c r="Z29" s="598" t="s">
        <v>57</v>
      </c>
      <c r="AA29" s="566"/>
      <c r="AB29" s="567"/>
      <c r="AC29" s="637"/>
      <c r="AD29" s="383">
        <v>1</v>
      </c>
      <c r="AE29" s="54" t="s">
        <v>58</v>
      </c>
      <c r="AF29" s="54" t="s">
        <v>59</v>
      </c>
      <c r="AG29" s="54" t="s">
        <v>60</v>
      </c>
      <c r="AH29" s="246">
        <v>1</v>
      </c>
      <c r="AI29" s="54" t="s">
        <v>58</v>
      </c>
      <c r="AJ29" s="54" t="s">
        <v>59</v>
      </c>
      <c r="AK29" s="54" t="s">
        <v>60</v>
      </c>
      <c r="AL29" s="58"/>
    </row>
    <row r="30" spans="1:244" s="161" customFormat="1" ht="42.75" hidden="1" customHeight="1">
      <c r="A30" s="52"/>
      <c r="B30" s="52" t="s">
        <v>472</v>
      </c>
      <c r="C30" s="53" t="s">
        <v>473</v>
      </c>
      <c r="D30" s="54" t="s">
        <v>474</v>
      </c>
      <c r="E30" s="54" t="s">
        <v>66</v>
      </c>
      <c r="F30" s="55" t="s">
        <v>426</v>
      </c>
      <c r="G30" s="56" t="s">
        <v>53</v>
      </c>
      <c r="H30" s="57"/>
      <c r="I30" s="58">
        <v>2</v>
      </c>
      <c r="J30" s="58">
        <v>2</v>
      </c>
      <c r="K30" s="56" t="s">
        <v>54</v>
      </c>
      <c r="L30" s="58">
        <v>12</v>
      </c>
      <c r="M30" s="58"/>
      <c r="N30" s="58"/>
      <c r="O30" s="58">
        <v>18</v>
      </c>
      <c r="P30" s="59"/>
      <c r="Q30" s="59"/>
      <c r="R30" s="59"/>
      <c r="S30" s="59"/>
      <c r="T30" s="54" t="s">
        <v>55</v>
      </c>
      <c r="U30" s="54" t="s">
        <v>59</v>
      </c>
      <c r="V30" s="54" t="s">
        <v>57</v>
      </c>
      <c r="W30" s="188">
        <v>1</v>
      </c>
      <c r="X30" s="54" t="s">
        <v>58</v>
      </c>
      <c r="Y30" s="54" t="s">
        <v>59</v>
      </c>
      <c r="Z30" s="598" t="s">
        <v>57</v>
      </c>
      <c r="AA30" s="566"/>
      <c r="AB30" s="567"/>
      <c r="AC30" s="637"/>
      <c r="AD30" s="383">
        <v>1</v>
      </c>
      <c r="AE30" s="54" t="s">
        <v>58</v>
      </c>
      <c r="AF30" s="54" t="s">
        <v>59</v>
      </c>
      <c r="AG30" s="54" t="s">
        <v>60</v>
      </c>
      <c r="AH30" s="246">
        <v>1</v>
      </c>
      <c r="AI30" s="54" t="s">
        <v>58</v>
      </c>
      <c r="AJ30" s="54" t="s">
        <v>59</v>
      </c>
      <c r="AK30" s="54" t="s">
        <v>60</v>
      </c>
      <c r="AL30" s="58"/>
    </row>
    <row r="31" spans="1:244" s="161" customFormat="1" ht="26.25" hidden="1" customHeight="1">
      <c r="A31" s="159"/>
      <c r="B31" s="159"/>
      <c r="C31" s="160" t="s">
        <v>475</v>
      </c>
      <c r="D31" s="241"/>
      <c r="E31" s="241"/>
      <c r="F31" s="241"/>
      <c r="G31" s="241"/>
      <c r="H31" s="242"/>
      <c r="I31" s="243"/>
      <c r="J31" s="242"/>
      <c r="K31" s="243"/>
      <c r="L31" s="242"/>
      <c r="M31" s="243"/>
      <c r="N31" s="242"/>
      <c r="O31" s="244"/>
      <c r="P31" s="238"/>
      <c r="Q31" s="238"/>
      <c r="R31" s="238"/>
      <c r="S31" s="238"/>
      <c r="T31" s="244"/>
      <c r="U31" s="244"/>
      <c r="V31" s="244"/>
      <c r="W31" s="245"/>
      <c r="X31" s="56"/>
      <c r="Y31" s="56"/>
      <c r="Z31" s="597"/>
      <c r="AA31" s="566"/>
      <c r="AB31" s="567"/>
      <c r="AC31" s="567"/>
      <c r="AD31" s="245"/>
      <c r="AE31" s="56"/>
      <c r="AF31" s="56"/>
      <c r="AG31" s="56"/>
      <c r="AH31" s="60"/>
      <c r="AI31" s="56"/>
      <c r="AJ31" s="56"/>
      <c r="AK31" s="56"/>
      <c r="AL31" s="247"/>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248"/>
      <c r="EB31" s="248"/>
      <c r="EC31" s="248"/>
      <c r="ED31" s="248"/>
      <c r="EE31" s="248"/>
      <c r="EF31" s="248"/>
      <c r="EG31" s="248"/>
      <c r="EH31" s="248"/>
      <c r="EI31" s="248"/>
      <c r="EJ31" s="248"/>
      <c r="EK31" s="248"/>
      <c r="EL31" s="248"/>
      <c r="EM31" s="248"/>
      <c r="EN31" s="248"/>
      <c r="EO31" s="248"/>
      <c r="EP31" s="248"/>
      <c r="EQ31" s="248"/>
      <c r="ER31" s="248"/>
      <c r="ES31" s="248"/>
      <c r="ET31" s="248"/>
      <c r="EU31" s="248"/>
      <c r="EV31" s="248"/>
      <c r="EW31" s="248"/>
      <c r="EX31" s="248"/>
      <c r="EY31" s="248"/>
      <c r="EZ31" s="248"/>
      <c r="FA31" s="248"/>
      <c r="FB31" s="248"/>
      <c r="FC31" s="248"/>
      <c r="FD31" s="248"/>
      <c r="FE31" s="248"/>
      <c r="FF31" s="248"/>
      <c r="FG31" s="248"/>
      <c r="FH31" s="248"/>
      <c r="FI31" s="248"/>
      <c r="FJ31" s="248"/>
      <c r="FK31" s="248"/>
      <c r="FL31" s="248"/>
      <c r="FM31" s="248"/>
      <c r="FN31" s="248"/>
      <c r="FO31" s="248"/>
      <c r="FP31" s="248"/>
      <c r="FQ31" s="248"/>
      <c r="FR31" s="248"/>
      <c r="FS31" s="248"/>
      <c r="FT31" s="248"/>
      <c r="FU31" s="248"/>
      <c r="FV31" s="248"/>
      <c r="FW31" s="248"/>
      <c r="FX31" s="248"/>
      <c r="FY31" s="248"/>
      <c r="FZ31" s="248"/>
      <c r="GA31" s="248"/>
      <c r="GB31" s="248"/>
      <c r="GC31" s="248"/>
      <c r="GD31" s="248"/>
      <c r="GE31" s="248"/>
      <c r="GF31" s="248"/>
      <c r="GG31" s="248"/>
      <c r="GH31" s="248"/>
      <c r="GI31" s="248"/>
      <c r="GJ31" s="248"/>
      <c r="GK31" s="248"/>
      <c r="GL31" s="248"/>
      <c r="GM31" s="248"/>
      <c r="GN31" s="248"/>
      <c r="GO31" s="248"/>
      <c r="GP31" s="248"/>
      <c r="GQ31" s="248"/>
      <c r="GR31" s="248"/>
      <c r="GS31" s="248"/>
      <c r="GT31" s="248"/>
      <c r="GU31" s="248"/>
      <c r="GV31" s="248"/>
      <c r="GW31" s="248"/>
      <c r="GX31" s="248"/>
      <c r="GY31" s="248"/>
      <c r="GZ31" s="248"/>
      <c r="HA31" s="248"/>
      <c r="HB31" s="248"/>
      <c r="HC31" s="248"/>
      <c r="HD31" s="248"/>
      <c r="HE31" s="248"/>
      <c r="HF31" s="248"/>
      <c r="HG31" s="248"/>
      <c r="HH31" s="248"/>
      <c r="HI31" s="248"/>
      <c r="HJ31" s="248"/>
      <c r="HK31" s="248"/>
      <c r="HL31" s="248"/>
      <c r="HM31" s="248"/>
      <c r="HN31" s="248"/>
      <c r="HO31" s="248"/>
      <c r="HP31" s="248"/>
      <c r="HQ31" s="248"/>
      <c r="HR31" s="248"/>
      <c r="HS31" s="248"/>
      <c r="HT31" s="248"/>
      <c r="HU31" s="248"/>
      <c r="HV31" s="248"/>
      <c r="HW31" s="248"/>
      <c r="HX31" s="248"/>
      <c r="HY31" s="248"/>
      <c r="HZ31" s="248"/>
      <c r="IA31" s="248"/>
      <c r="IB31" s="248"/>
      <c r="IC31" s="248"/>
      <c r="ID31" s="248"/>
      <c r="IE31" s="248"/>
      <c r="IF31" s="248"/>
      <c r="IG31" s="248"/>
      <c r="IH31" s="248"/>
      <c r="II31" s="248"/>
      <c r="IJ31" s="248"/>
    </row>
    <row r="32" spans="1:244" s="161" customFormat="1" ht="42.75" hidden="1" customHeight="1">
      <c r="A32" s="52"/>
      <c r="B32" s="52" t="s">
        <v>476</v>
      </c>
      <c r="C32" s="53" t="s">
        <v>477</v>
      </c>
      <c r="D32" s="54" t="s">
        <v>478</v>
      </c>
      <c r="E32" s="54" t="s">
        <v>66</v>
      </c>
      <c r="F32" s="55" t="s">
        <v>426</v>
      </c>
      <c r="G32" s="56" t="s">
        <v>53</v>
      </c>
      <c r="H32" s="57"/>
      <c r="I32" s="58">
        <v>2</v>
      </c>
      <c r="J32" s="58">
        <v>2</v>
      </c>
      <c r="K32" s="58" t="s">
        <v>54</v>
      </c>
      <c r="L32" s="58">
        <v>12</v>
      </c>
      <c r="M32" s="58"/>
      <c r="N32" s="58"/>
      <c r="O32" s="58">
        <v>18</v>
      </c>
      <c r="P32" s="59"/>
      <c r="Q32" s="59"/>
      <c r="R32" s="59"/>
      <c r="S32" s="59"/>
      <c r="T32" s="54" t="s">
        <v>55</v>
      </c>
      <c r="U32" s="54" t="s">
        <v>56</v>
      </c>
      <c r="V32" s="54"/>
      <c r="W32" s="188">
        <v>1</v>
      </c>
      <c r="X32" s="54" t="s">
        <v>58</v>
      </c>
      <c r="Y32" s="54" t="s">
        <v>56</v>
      </c>
      <c r="Z32" s="598" t="s">
        <v>479</v>
      </c>
      <c r="AA32" s="566"/>
      <c r="AB32" s="567"/>
      <c r="AC32" s="637"/>
      <c r="AD32" s="383">
        <v>1</v>
      </c>
      <c r="AE32" s="54" t="s">
        <v>58</v>
      </c>
      <c r="AF32" s="54" t="s">
        <v>56</v>
      </c>
      <c r="AG32" s="54" t="s">
        <v>480</v>
      </c>
      <c r="AH32" s="246">
        <v>1</v>
      </c>
      <c r="AI32" s="54" t="s">
        <v>58</v>
      </c>
      <c r="AJ32" s="54" t="s">
        <v>56</v>
      </c>
      <c r="AK32" s="54" t="s">
        <v>480</v>
      </c>
      <c r="AL32" s="58"/>
    </row>
    <row r="33" spans="1:244" s="161" customFormat="1" ht="26.25" hidden="1" customHeight="1">
      <c r="A33" s="159"/>
      <c r="B33" s="159"/>
      <c r="C33" s="160" t="s">
        <v>257</v>
      </c>
      <c r="D33" s="241"/>
      <c r="E33" s="241"/>
      <c r="F33" s="241"/>
      <c r="G33" s="241"/>
      <c r="H33" s="242"/>
      <c r="I33" s="243"/>
      <c r="J33" s="242"/>
      <c r="K33" s="243"/>
      <c r="L33" s="242"/>
      <c r="M33" s="243"/>
      <c r="N33" s="242"/>
      <c r="O33" s="244"/>
      <c r="P33" s="238"/>
      <c r="Q33" s="238"/>
      <c r="R33" s="238"/>
      <c r="S33" s="238"/>
      <c r="T33" s="244"/>
      <c r="U33" s="244"/>
      <c r="V33" s="244"/>
      <c r="W33" s="245"/>
      <c r="X33" s="56"/>
      <c r="Y33" s="56"/>
      <c r="Z33" s="597"/>
      <c r="AA33" s="566"/>
      <c r="AB33" s="567"/>
      <c r="AC33" s="567"/>
      <c r="AD33" s="245"/>
      <c r="AE33" s="56"/>
      <c r="AF33" s="56"/>
      <c r="AG33" s="56"/>
      <c r="AH33" s="60"/>
      <c r="AI33" s="56"/>
      <c r="AJ33" s="56"/>
      <c r="AK33" s="56"/>
      <c r="AL33" s="247"/>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8"/>
      <c r="FY33" s="248"/>
      <c r="FZ33" s="248"/>
      <c r="GA33" s="248"/>
      <c r="GB33" s="248"/>
      <c r="GC33" s="248"/>
      <c r="GD33" s="248"/>
      <c r="GE33" s="248"/>
      <c r="GF33" s="248"/>
      <c r="GG33" s="248"/>
      <c r="GH33" s="248"/>
      <c r="GI33" s="248"/>
      <c r="GJ33" s="248"/>
      <c r="GK33" s="248"/>
      <c r="GL33" s="248"/>
      <c r="GM33" s="248"/>
      <c r="GN33" s="248"/>
      <c r="GO33" s="248"/>
      <c r="GP33" s="248"/>
      <c r="GQ33" s="248"/>
      <c r="GR33" s="248"/>
      <c r="GS33" s="248"/>
      <c r="GT33" s="248"/>
      <c r="GU33" s="248"/>
      <c r="GV33" s="248"/>
      <c r="GW33" s="248"/>
      <c r="GX33" s="248"/>
      <c r="GY33" s="248"/>
      <c r="GZ33" s="248"/>
      <c r="HA33" s="248"/>
      <c r="HB33" s="248"/>
      <c r="HC33" s="248"/>
      <c r="HD33" s="248"/>
      <c r="HE33" s="248"/>
      <c r="HF33" s="248"/>
      <c r="HG33" s="248"/>
      <c r="HH33" s="248"/>
      <c r="HI33" s="248"/>
      <c r="HJ33" s="248"/>
      <c r="HK33" s="248"/>
      <c r="HL33" s="248"/>
      <c r="HM33" s="248"/>
      <c r="HN33" s="248"/>
      <c r="HO33" s="248"/>
      <c r="HP33" s="248"/>
      <c r="HQ33" s="248"/>
      <c r="HR33" s="248"/>
      <c r="HS33" s="248"/>
      <c r="HT33" s="248"/>
      <c r="HU33" s="248"/>
      <c r="HV33" s="248"/>
      <c r="HW33" s="248"/>
      <c r="HX33" s="248"/>
      <c r="HY33" s="248"/>
      <c r="HZ33" s="248"/>
      <c r="IA33" s="248"/>
      <c r="IB33" s="248"/>
      <c r="IC33" s="248"/>
      <c r="ID33" s="248"/>
      <c r="IE33" s="248"/>
      <c r="IF33" s="248"/>
      <c r="IG33" s="248"/>
      <c r="IH33" s="248"/>
      <c r="II33" s="248"/>
      <c r="IJ33" s="248"/>
    </row>
    <row r="34" spans="1:244" s="161" customFormat="1" ht="42.75" hidden="1" customHeight="1">
      <c r="A34" s="52"/>
      <c r="B34" s="52" t="s">
        <v>481</v>
      </c>
      <c r="C34" s="53" t="s">
        <v>482</v>
      </c>
      <c r="D34" s="54" t="s">
        <v>483</v>
      </c>
      <c r="E34" s="54" t="s">
        <v>66</v>
      </c>
      <c r="F34" s="55"/>
      <c r="G34" s="56" t="s">
        <v>53</v>
      </c>
      <c r="H34" s="57"/>
      <c r="I34" s="58">
        <v>3</v>
      </c>
      <c r="J34" s="58">
        <v>3</v>
      </c>
      <c r="K34" s="58" t="s">
        <v>54</v>
      </c>
      <c r="L34" s="58">
        <v>12</v>
      </c>
      <c r="M34" s="58"/>
      <c r="N34" s="58"/>
      <c r="O34" s="58">
        <v>18</v>
      </c>
      <c r="P34" s="59"/>
      <c r="Q34" s="59"/>
      <c r="R34" s="59"/>
      <c r="S34" s="59"/>
      <c r="T34" s="54" t="s">
        <v>55</v>
      </c>
      <c r="U34" s="54" t="s">
        <v>59</v>
      </c>
      <c r="V34" s="54" t="s">
        <v>57</v>
      </c>
      <c r="W34" s="188">
        <v>1</v>
      </c>
      <c r="X34" s="54" t="s">
        <v>58</v>
      </c>
      <c r="Y34" s="54" t="s">
        <v>59</v>
      </c>
      <c r="Z34" s="598" t="s">
        <v>57</v>
      </c>
      <c r="AA34" s="566"/>
      <c r="AB34" s="567"/>
      <c r="AC34" s="637"/>
      <c r="AD34" s="383">
        <v>1</v>
      </c>
      <c r="AE34" s="54" t="s">
        <v>58</v>
      </c>
      <c r="AF34" s="54" t="s">
        <v>59</v>
      </c>
      <c r="AG34" s="54" t="s">
        <v>60</v>
      </c>
      <c r="AH34" s="246">
        <v>1</v>
      </c>
      <c r="AI34" s="54" t="s">
        <v>58</v>
      </c>
      <c r="AJ34" s="54" t="s">
        <v>59</v>
      </c>
      <c r="AK34" s="54" t="s">
        <v>60</v>
      </c>
      <c r="AL34" s="58"/>
    </row>
    <row r="35" spans="1:244" ht="12.75" customHeight="1">
      <c r="A35" s="249"/>
      <c r="B35" s="249"/>
      <c r="C35" s="22"/>
      <c r="D35" s="220"/>
      <c r="E35" s="220"/>
      <c r="F35" s="250"/>
      <c r="G35" s="220"/>
      <c r="H35" s="20"/>
      <c r="I35" s="129"/>
      <c r="J35" s="129"/>
      <c r="K35" s="129"/>
      <c r="L35" s="129"/>
      <c r="M35" s="129"/>
      <c r="N35" s="129"/>
      <c r="O35" s="129"/>
      <c r="P35" s="222"/>
      <c r="Q35" s="222"/>
      <c r="R35" s="222"/>
      <c r="S35" s="222"/>
      <c r="T35" s="63"/>
      <c r="U35" s="63"/>
      <c r="V35" s="63"/>
      <c r="W35" s="230"/>
      <c r="X35" s="63"/>
      <c r="Y35" s="63"/>
      <c r="Z35" s="596"/>
      <c r="AA35" s="634"/>
      <c r="AB35" s="209"/>
      <c r="AC35" s="635"/>
      <c r="AD35" s="381"/>
      <c r="AE35" s="63"/>
      <c r="AF35" s="63"/>
      <c r="AG35" s="63"/>
      <c r="AH35" s="209"/>
      <c r="AI35" s="63"/>
      <c r="AJ35" s="63"/>
      <c r="AK35" s="63"/>
      <c r="AL35" s="129"/>
    </row>
    <row r="36" spans="1:244" ht="50.25" customHeight="1">
      <c r="A36" s="77" t="s">
        <v>484</v>
      </c>
      <c r="B36" s="77" t="s">
        <v>485</v>
      </c>
      <c r="C36" s="78" t="s">
        <v>486</v>
      </c>
      <c r="D36" s="79" t="s">
        <v>487</v>
      </c>
      <c r="E36" s="79" t="s">
        <v>42</v>
      </c>
      <c r="F36" s="79"/>
      <c r="G36" s="79"/>
      <c r="H36" s="80"/>
      <c r="I36" s="80">
        <f>+I37+I45+I50+I$6</f>
        <v>30</v>
      </c>
      <c r="J36" s="80">
        <f>+J37+J45+J50+J$6</f>
        <v>30</v>
      </c>
      <c r="K36" s="79"/>
      <c r="L36" s="79"/>
      <c r="M36" s="79"/>
      <c r="N36" s="79"/>
      <c r="O36" s="79"/>
      <c r="P36" s="81"/>
      <c r="Q36" s="81"/>
      <c r="R36" s="81"/>
      <c r="S36" s="81"/>
      <c r="T36" s="82"/>
      <c r="U36" s="82"/>
      <c r="V36" s="82"/>
      <c r="W36" s="251"/>
      <c r="X36" s="82"/>
      <c r="Y36" s="82"/>
      <c r="Z36" s="82"/>
      <c r="AA36" s="638"/>
      <c r="AB36" s="81"/>
      <c r="AC36" s="614"/>
      <c r="AD36" s="284"/>
      <c r="AE36" s="82"/>
      <c r="AF36" s="82"/>
      <c r="AG36" s="82"/>
      <c r="AH36" s="82"/>
      <c r="AI36" s="82"/>
      <c r="AJ36" s="82"/>
      <c r="AK36" s="79"/>
      <c r="AL36" s="79"/>
    </row>
    <row r="37" spans="1:244" s="93" customFormat="1" ht="44.25" customHeight="1">
      <c r="A37" s="83" t="s">
        <v>488</v>
      </c>
      <c r="B37" s="83" t="s">
        <v>489</v>
      </c>
      <c r="C37" s="84" t="s">
        <v>490</v>
      </c>
      <c r="D37" s="85"/>
      <c r="E37" s="85" t="s">
        <v>116</v>
      </c>
      <c r="F37" s="85"/>
      <c r="G37" s="85"/>
      <c r="H37" s="86" t="s">
        <v>457</v>
      </c>
      <c r="I37" s="87">
        <v>4</v>
      </c>
      <c r="J37" s="86">
        <v>4</v>
      </c>
      <c r="K37" s="87"/>
      <c r="L37" s="86"/>
      <c r="M37" s="87"/>
      <c r="N37" s="86"/>
      <c r="O37" s="88"/>
      <c r="P37" s="373"/>
      <c r="Q37" s="373"/>
      <c r="R37" s="373"/>
      <c r="S37" s="373"/>
      <c r="T37" s="88"/>
      <c r="U37" s="88"/>
      <c r="V37" s="88"/>
      <c r="W37" s="89"/>
      <c r="X37" s="90"/>
      <c r="Y37" s="90"/>
      <c r="Z37" s="91"/>
      <c r="AA37" s="91"/>
      <c r="AB37" s="91"/>
      <c r="AC37" s="91"/>
      <c r="AD37" s="91"/>
      <c r="AE37" s="90"/>
      <c r="AF37" s="90"/>
      <c r="AG37" s="90"/>
      <c r="AH37" s="91"/>
      <c r="AI37" s="90"/>
      <c r="AJ37" s="90"/>
      <c r="AK37" s="90"/>
      <c r="AL37" s="92"/>
    </row>
    <row r="38" spans="1:244" ht="78.75" customHeight="1">
      <c r="A38" s="20" t="s">
        <v>84</v>
      </c>
      <c r="B38" s="20" t="s">
        <v>458</v>
      </c>
      <c r="C38" s="95" t="s">
        <v>459</v>
      </c>
      <c r="D38" s="24" t="s">
        <v>84</v>
      </c>
      <c r="E38" s="24" t="s">
        <v>66</v>
      </c>
      <c r="F38" s="25" t="s">
        <v>67</v>
      </c>
      <c r="G38" s="63" t="s">
        <v>68</v>
      </c>
      <c r="H38" s="26"/>
      <c r="I38" s="28">
        <v>2</v>
      </c>
      <c r="J38" s="28">
        <v>2</v>
      </c>
      <c r="K38" s="28" t="s">
        <v>460</v>
      </c>
      <c r="L38" s="28">
        <v>11</v>
      </c>
      <c r="M38" s="28" t="s">
        <v>84</v>
      </c>
      <c r="N38" s="28" t="s">
        <v>84</v>
      </c>
      <c r="O38" s="30">
        <v>18</v>
      </c>
      <c r="P38" s="31" t="s">
        <v>84</v>
      </c>
      <c r="Q38" s="429"/>
      <c r="R38" s="430">
        <f t="shared" ref="R38:R41" si="3">+Q38</f>
        <v>0</v>
      </c>
      <c r="S38" s="379">
        <v>1</v>
      </c>
      <c r="T38" s="96" t="s">
        <v>55</v>
      </c>
      <c r="U38" s="96" t="s">
        <v>59</v>
      </c>
      <c r="V38" s="96" t="s">
        <v>57</v>
      </c>
      <c r="W38" s="169">
        <v>1</v>
      </c>
      <c r="X38" s="97" t="s">
        <v>58</v>
      </c>
      <c r="Y38" s="97" t="s">
        <v>59</v>
      </c>
      <c r="Z38" s="97" t="s">
        <v>57</v>
      </c>
      <c r="AA38" s="429" t="s">
        <v>491</v>
      </c>
      <c r="AB38" s="580" t="str">
        <f>+AA38</f>
        <v>DM temps limité 22/06 10h-14h. Envoi des sujets par mail et remise des copies par mail à agnes.scaillet@univ-orleans.fr OU agnes.scaillet@xanadoo.fr</v>
      </c>
      <c r="AC38" s="633">
        <v>149</v>
      </c>
      <c r="AD38" s="379">
        <v>1</v>
      </c>
      <c r="AE38" s="96" t="s">
        <v>58</v>
      </c>
      <c r="AF38" s="96" t="s">
        <v>59</v>
      </c>
      <c r="AG38" s="96" t="s">
        <v>60</v>
      </c>
      <c r="AH38" s="99">
        <v>1</v>
      </c>
      <c r="AI38" s="97" t="s">
        <v>58</v>
      </c>
      <c r="AJ38" s="97" t="s">
        <v>59</v>
      </c>
      <c r="AK38" s="97" t="s">
        <v>60</v>
      </c>
      <c r="AL38" s="28" t="s">
        <v>84</v>
      </c>
    </row>
    <row r="39" spans="1:244" ht="78.75" customHeight="1">
      <c r="A39" s="20"/>
      <c r="B39" s="20" t="s">
        <v>461</v>
      </c>
      <c r="C39" s="95" t="s">
        <v>462</v>
      </c>
      <c r="D39" s="24" t="s">
        <v>463</v>
      </c>
      <c r="E39" s="24" t="s">
        <v>66</v>
      </c>
      <c r="F39" s="25" t="s">
        <v>464</v>
      </c>
      <c r="G39" s="63" t="s">
        <v>68</v>
      </c>
      <c r="H39" s="26"/>
      <c r="I39" s="28">
        <v>2</v>
      </c>
      <c r="J39" s="28">
        <v>2</v>
      </c>
      <c r="K39" s="28" t="s">
        <v>442</v>
      </c>
      <c r="L39" s="28">
        <v>11</v>
      </c>
      <c r="M39" s="28"/>
      <c r="N39" s="28"/>
      <c r="O39" s="30">
        <v>12</v>
      </c>
      <c r="P39" s="31"/>
      <c r="Q39" s="429"/>
      <c r="R39" s="430">
        <f t="shared" si="3"/>
        <v>0</v>
      </c>
      <c r="S39" s="379">
        <v>1</v>
      </c>
      <c r="T39" s="96" t="s">
        <v>55</v>
      </c>
      <c r="U39" s="96" t="s">
        <v>59</v>
      </c>
      <c r="V39" s="96" t="s">
        <v>386</v>
      </c>
      <c r="W39" s="169">
        <v>1</v>
      </c>
      <c r="X39" s="97" t="s">
        <v>58</v>
      </c>
      <c r="Y39" s="97" t="s">
        <v>59</v>
      </c>
      <c r="Z39" s="252" t="s">
        <v>386</v>
      </c>
      <c r="AA39" s="429" t="s">
        <v>443</v>
      </c>
      <c r="AB39" s="580" t="str">
        <f>+AA39</f>
        <v>DM temps libre 15/06-19/06; sujet déposé sur célène 15/06 et remise des copies par e-mail à samantha.frenee@univ-orleans.fr</v>
      </c>
      <c r="AC39" s="633">
        <v>84</v>
      </c>
      <c r="AD39" s="98">
        <v>1</v>
      </c>
      <c r="AE39" s="96" t="s">
        <v>58</v>
      </c>
      <c r="AF39" s="252" t="s">
        <v>59</v>
      </c>
      <c r="AG39" s="252" t="s">
        <v>386</v>
      </c>
      <c r="AH39" s="99">
        <v>1</v>
      </c>
      <c r="AI39" s="97" t="s">
        <v>58</v>
      </c>
      <c r="AJ39" s="252" t="s">
        <v>59</v>
      </c>
      <c r="AK39" s="252" t="s">
        <v>386</v>
      </c>
      <c r="AL39" s="28"/>
    </row>
    <row r="40" spans="1:244" ht="104.25" customHeight="1">
      <c r="A40" s="20"/>
      <c r="B40" s="20" t="s">
        <v>492</v>
      </c>
      <c r="C40" s="95" t="s">
        <v>493</v>
      </c>
      <c r="D40" s="24"/>
      <c r="E40" s="24" t="s">
        <v>66</v>
      </c>
      <c r="F40" s="25" t="s">
        <v>67</v>
      </c>
      <c r="G40" s="63" t="s">
        <v>68</v>
      </c>
      <c r="H40" s="26"/>
      <c r="I40" s="28">
        <v>2</v>
      </c>
      <c r="J40" s="28">
        <v>2</v>
      </c>
      <c r="K40" s="63" t="s">
        <v>494</v>
      </c>
      <c r="L40" s="28">
        <v>14</v>
      </c>
      <c r="M40" s="28"/>
      <c r="N40" s="28"/>
      <c r="O40" s="30">
        <v>18</v>
      </c>
      <c r="P40" s="31"/>
      <c r="Q40" s="429"/>
      <c r="R40" s="430">
        <f t="shared" si="3"/>
        <v>0</v>
      </c>
      <c r="S40" s="379">
        <v>1</v>
      </c>
      <c r="T40" s="96" t="s">
        <v>55</v>
      </c>
      <c r="U40" s="96" t="s">
        <v>56</v>
      </c>
      <c r="V40" s="96" t="s">
        <v>57</v>
      </c>
      <c r="W40" s="169">
        <v>1</v>
      </c>
      <c r="X40" s="97" t="s">
        <v>58</v>
      </c>
      <c r="Y40" s="97" t="s">
        <v>62</v>
      </c>
      <c r="Z40" s="97"/>
      <c r="AA40" s="429" t="s">
        <v>495</v>
      </c>
      <c r="AB40" s="580" t="str">
        <f t="shared" ref="AB40:AB41" si="4">+AA40</f>
        <v>ORAL, à partir du 15 juin, 9h30 : durée de préparation: 30 mn, durée de l'oral: 30 mn, par Skype ou whats'App ou autre, selon étudiants, sujet donné le jour-même. C. GUILLAUME</v>
      </c>
      <c r="AC40" s="633">
        <v>58</v>
      </c>
      <c r="AD40" s="98">
        <v>1</v>
      </c>
      <c r="AE40" s="96" t="s">
        <v>58</v>
      </c>
      <c r="AF40" s="96" t="s">
        <v>62</v>
      </c>
      <c r="AG40" s="96"/>
      <c r="AH40" s="99">
        <v>1</v>
      </c>
      <c r="AI40" s="97" t="s">
        <v>58</v>
      </c>
      <c r="AJ40" s="97" t="s">
        <v>62</v>
      </c>
      <c r="AK40" s="97"/>
      <c r="AL40" s="28"/>
    </row>
    <row r="41" spans="1:244" ht="95.25" customHeight="1">
      <c r="A41" s="20"/>
      <c r="B41" s="20" t="s">
        <v>496</v>
      </c>
      <c r="C41" s="95" t="s">
        <v>497</v>
      </c>
      <c r="D41" s="24"/>
      <c r="E41" s="24" t="s">
        <v>66</v>
      </c>
      <c r="F41" s="25" t="s">
        <v>464</v>
      </c>
      <c r="G41" s="63" t="s">
        <v>68</v>
      </c>
      <c r="H41" s="26"/>
      <c r="I41" s="28">
        <v>2</v>
      </c>
      <c r="J41" s="28">
        <v>2</v>
      </c>
      <c r="K41" s="63" t="s">
        <v>75</v>
      </c>
      <c r="L41" s="28">
        <v>14</v>
      </c>
      <c r="M41" s="28"/>
      <c r="N41" s="28"/>
      <c r="O41" s="30">
        <v>12</v>
      </c>
      <c r="P41" s="31"/>
      <c r="Q41" s="429"/>
      <c r="R41" s="430">
        <f t="shared" si="3"/>
        <v>0</v>
      </c>
      <c r="S41" s="379">
        <v>1</v>
      </c>
      <c r="T41" s="252" t="s">
        <v>498</v>
      </c>
      <c r="U41" s="252" t="s">
        <v>59</v>
      </c>
      <c r="V41" s="252" t="s">
        <v>60</v>
      </c>
      <c r="W41" s="169">
        <v>1</v>
      </c>
      <c r="X41" s="97" t="s">
        <v>58</v>
      </c>
      <c r="Y41" s="97" t="s">
        <v>59</v>
      </c>
      <c r="Z41" s="97" t="s">
        <v>60</v>
      </c>
      <c r="AA41" s="429" t="s">
        <v>499</v>
      </c>
      <c r="AB41" s="580" t="str">
        <f t="shared" si="4"/>
        <v>Devoir maison.  Sujet transmis le 15 juin par l'enseignant via la messagerie électronique. Copie à rendre le 20 juin par mail à Samuel Fasquel.</v>
      </c>
      <c r="AC41" s="633">
        <v>45</v>
      </c>
      <c r="AD41" s="98">
        <v>1</v>
      </c>
      <c r="AE41" s="96" t="s">
        <v>58</v>
      </c>
      <c r="AF41" s="252" t="s">
        <v>59</v>
      </c>
      <c r="AG41" s="252" t="s">
        <v>60</v>
      </c>
      <c r="AH41" s="99">
        <v>1</v>
      </c>
      <c r="AI41" s="97" t="s">
        <v>58</v>
      </c>
      <c r="AJ41" s="252" t="s">
        <v>59</v>
      </c>
      <c r="AK41" s="252" t="s">
        <v>60</v>
      </c>
      <c r="AL41" s="28"/>
    </row>
    <row r="42" spans="1:244" s="161" customFormat="1" ht="26.25" hidden="1" customHeight="1">
      <c r="A42" s="159" t="s">
        <v>500</v>
      </c>
      <c r="B42" s="159" t="s">
        <v>501</v>
      </c>
      <c r="C42" s="160" t="s">
        <v>502</v>
      </c>
      <c r="D42" s="241"/>
      <c r="E42" s="241"/>
      <c r="F42" s="241"/>
      <c r="G42" s="241" t="s">
        <v>68</v>
      </c>
      <c r="H42" s="242" t="s">
        <v>48</v>
      </c>
      <c r="I42" s="243">
        <v>2</v>
      </c>
      <c r="J42" s="242">
        <v>2</v>
      </c>
      <c r="K42" s="243"/>
      <c r="L42" s="242"/>
      <c r="M42" s="243"/>
      <c r="N42" s="242"/>
      <c r="O42" s="244"/>
      <c r="P42" s="238"/>
      <c r="Q42" s="480"/>
      <c r="R42" s="481"/>
      <c r="S42" s="245">
        <v>1</v>
      </c>
      <c r="T42" s="244" t="s">
        <v>55</v>
      </c>
      <c r="U42" s="244"/>
      <c r="V42" s="244"/>
      <c r="W42" s="245">
        <v>1</v>
      </c>
      <c r="X42" s="56" t="s">
        <v>58</v>
      </c>
      <c r="Y42" s="56" t="s">
        <v>88</v>
      </c>
      <c r="Z42" s="56"/>
      <c r="AA42" s="566"/>
      <c r="AB42" s="567"/>
      <c r="AC42" s="238"/>
      <c r="AD42" s="60">
        <v>1</v>
      </c>
      <c r="AE42" s="56" t="s">
        <v>58</v>
      </c>
      <c r="AF42" s="56" t="s">
        <v>88</v>
      </c>
      <c r="AG42" s="56"/>
      <c r="AH42" s="246">
        <v>1</v>
      </c>
      <c r="AI42" s="56" t="s">
        <v>58</v>
      </c>
      <c r="AJ42" s="56" t="s">
        <v>88</v>
      </c>
      <c r="AK42" s="56"/>
      <c r="AL42" s="247"/>
    </row>
    <row r="43" spans="1:244" s="161" customFormat="1" ht="42.75" hidden="1" customHeight="1">
      <c r="A43" s="52" t="str">
        <f t="shared" ref="A43:G43" si="5">IF(A27="","",A27)</f>
        <v/>
      </c>
      <c r="B43" s="52" t="str">
        <f t="shared" si="5"/>
        <v>LLA1L1A</v>
      </c>
      <c r="C43" s="53" t="str">
        <f t="shared" si="5"/>
        <v xml:space="preserve">Liste de lecture S1 Anglais (non présentiel - 1hTD pour 8 étudiants)  </v>
      </c>
      <c r="D43" s="54" t="str">
        <f t="shared" si="5"/>
        <v/>
      </c>
      <c r="E43" s="54" t="str">
        <f t="shared" si="5"/>
        <v>CHOIX TRONC COMMUN</v>
      </c>
      <c r="F43" s="55" t="str">
        <f t="shared" si="5"/>
        <v>Portails 1 (SDL-LLCER), 4 (LANGUES) et 5 (LETTRES-LLCER)</v>
      </c>
      <c r="G43" s="56" t="str">
        <f t="shared" si="5"/>
        <v>LLCER</v>
      </c>
      <c r="H43" s="57"/>
      <c r="I43" s="58">
        <v>2</v>
      </c>
      <c r="J43" s="58">
        <v>2</v>
      </c>
      <c r="K43" s="58" t="str">
        <f t="shared" ref="K43:AL43" si="6">IF(K27="","",K27)</f>
        <v>CLOISEAU Gilles</v>
      </c>
      <c r="L43" s="58">
        <f t="shared" si="6"/>
        <v>11</v>
      </c>
      <c r="M43" s="58" t="str">
        <f t="shared" si="6"/>
        <v/>
      </c>
      <c r="N43" s="58" t="str">
        <f t="shared" si="6"/>
        <v/>
      </c>
      <c r="O43" s="58" t="str">
        <f t="shared" si="6"/>
        <v/>
      </c>
      <c r="P43" s="59" t="str">
        <f t="shared" si="6"/>
        <v/>
      </c>
      <c r="Q43" s="480"/>
      <c r="R43" s="481"/>
      <c r="S43" s="383" t="str">
        <f t="shared" si="6"/>
        <v/>
      </c>
      <c r="T43" s="54" t="str">
        <f t="shared" si="6"/>
        <v>CC</v>
      </c>
      <c r="U43" s="54" t="str">
        <f t="shared" si="6"/>
        <v/>
      </c>
      <c r="V43" s="54" t="str">
        <f t="shared" si="6"/>
        <v/>
      </c>
      <c r="W43" s="188">
        <f t="shared" si="6"/>
        <v>1</v>
      </c>
      <c r="X43" s="54" t="str">
        <f t="shared" si="6"/>
        <v>CT</v>
      </c>
      <c r="Y43" s="54" t="str">
        <f t="shared" si="6"/>
        <v>dossier</v>
      </c>
      <c r="Z43" s="54" t="str">
        <f t="shared" si="6"/>
        <v/>
      </c>
      <c r="AA43" s="246" t="str">
        <f t="shared" ref="AA43:AB43" si="7">IF(AA27="","",AA27)</f>
        <v/>
      </c>
      <c r="AB43" s="246" t="str">
        <f t="shared" si="7"/>
        <v/>
      </c>
      <c r="AC43" s="246"/>
      <c r="AD43" s="246">
        <f t="shared" si="6"/>
        <v>1</v>
      </c>
      <c r="AE43" s="54" t="str">
        <f t="shared" si="6"/>
        <v>CT</v>
      </c>
      <c r="AF43" s="54" t="str">
        <f t="shared" si="6"/>
        <v>dossier</v>
      </c>
      <c r="AG43" s="54" t="str">
        <f t="shared" si="6"/>
        <v/>
      </c>
      <c r="AH43" s="246">
        <f t="shared" si="6"/>
        <v>1</v>
      </c>
      <c r="AI43" s="54" t="str">
        <f t="shared" si="6"/>
        <v>CT</v>
      </c>
      <c r="AJ43" s="54" t="str">
        <f t="shared" si="6"/>
        <v>dossier</v>
      </c>
      <c r="AK43" s="54" t="str">
        <f t="shared" si="6"/>
        <v/>
      </c>
      <c r="AL43" s="58" t="str">
        <f t="shared" si="6"/>
        <v/>
      </c>
    </row>
    <row r="44" spans="1:244" s="161" customFormat="1" ht="42.75" hidden="1" customHeight="1">
      <c r="A44" s="52"/>
      <c r="B44" s="52" t="s">
        <v>85</v>
      </c>
      <c r="C44" s="53" t="s">
        <v>86</v>
      </c>
      <c r="D44" s="54"/>
      <c r="E44" s="54" t="s">
        <v>66</v>
      </c>
      <c r="F44" s="55" t="s">
        <v>67</v>
      </c>
      <c r="G44" s="56" t="s">
        <v>68</v>
      </c>
      <c r="H44" s="57"/>
      <c r="I44" s="58">
        <v>2</v>
      </c>
      <c r="J44" s="58">
        <v>2</v>
      </c>
      <c r="K44" s="58" t="s">
        <v>87</v>
      </c>
      <c r="L44" s="58">
        <v>14</v>
      </c>
      <c r="M44" s="58"/>
      <c r="N44" s="58"/>
      <c r="O44" s="58"/>
      <c r="P44" s="59"/>
      <c r="Q44" s="480"/>
      <c r="R44" s="481"/>
      <c r="S44" s="383">
        <v>1</v>
      </c>
      <c r="T44" s="54" t="s">
        <v>55</v>
      </c>
      <c r="U44" s="54"/>
      <c r="V44" s="54"/>
      <c r="W44" s="188">
        <v>1</v>
      </c>
      <c r="X44" s="54" t="s">
        <v>58</v>
      </c>
      <c r="Y44" s="54" t="s">
        <v>88</v>
      </c>
      <c r="Z44" s="54"/>
      <c r="AA44" s="246">
        <v>-1</v>
      </c>
      <c r="AB44" s="246">
        <v>0</v>
      </c>
      <c r="AC44" s="246"/>
      <c r="AD44" s="246">
        <v>1</v>
      </c>
      <c r="AE44" s="54" t="s">
        <v>58</v>
      </c>
      <c r="AF44" s="54" t="s">
        <v>88</v>
      </c>
      <c r="AG44" s="54"/>
      <c r="AH44" s="246">
        <v>1</v>
      </c>
      <c r="AI44" s="54" t="s">
        <v>58</v>
      </c>
      <c r="AJ44" s="54" t="s">
        <v>88</v>
      </c>
      <c r="AK44" s="54"/>
      <c r="AL44" s="58"/>
    </row>
    <row r="45" spans="1:244" s="93" customFormat="1" ht="26.25" customHeight="1">
      <c r="A45" s="83" t="s">
        <v>503</v>
      </c>
      <c r="B45" s="83" t="s">
        <v>504</v>
      </c>
      <c r="C45" s="84" t="s">
        <v>505</v>
      </c>
      <c r="D45" s="85" t="s">
        <v>506</v>
      </c>
      <c r="E45" s="85" t="s">
        <v>112</v>
      </c>
      <c r="F45" s="85"/>
      <c r="G45" s="85"/>
      <c r="H45" s="86"/>
      <c r="I45" s="87">
        <f>+I47+I46++I48</f>
        <v>6</v>
      </c>
      <c r="J45" s="87">
        <f>+J47+J46++J48</f>
        <v>6</v>
      </c>
      <c r="K45" s="87"/>
      <c r="L45" s="86"/>
      <c r="M45" s="87"/>
      <c r="N45" s="86"/>
      <c r="O45" s="88"/>
      <c r="P45" s="373"/>
      <c r="Q45" s="373"/>
      <c r="R45" s="373"/>
      <c r="S45" s="373"/>
      <c r="T45" s="88"/>
      <c r="U45" s="88"/>
      <c r="V45" s="88"/>
      <c r="W45" s="89"/>
      <c r="X45" s="90"/>
      <c r="Y45" s="90"/>
      <c r="Z45" s="91"/>
      <c r="AA45" s="91"/>
      <c r="AB45" s="91"/>
      <c r="AC45" s="91"/>
      <c r="AD45" s="91"/>
      <c r="AE45" s="90"/>
      <c r="AF45" s="90"/>
      <c r="AG45" s="90"/>
      <c r="AH45" s="91"/>
      <c r="AI45" s="90"/>
      <c r="AJ45" s="90"/>
      <c r="AK45" s="90"/>
      <c r="AL45" s="92"/>
    </row>
    <row r="46" spans="1:244" ht="163.5" customHeight="1">
      <c r="A46" s="20"/>
      <c r="B46" s="20" t="s">
        <v>507</v>
      </c>
      <c r="C46" s="95" t="s">
        <v>508</v>
      </c>
      <c r="D46" s="24" t="s">
        <v>509</v>
      </c>
      <c r="E46" s="24" t="s">
        <v>66</v>
      </c>
      <c r="F46" s="25" t="s">
        <v>400</v>
      </c>
      <c r="G46" s="63" t="s">
        <v>68</v>
      </c>
      <c r="H46" s="26"/>
      <c r="I46" s="28">
        <v>2</v>
      </c>
      <c r="J46" s="28">
        <v>2</v>
      </c>
      <c r="K46" s="337" t="s">
        <v>510</v>
      </c>
      <c r="L46" s="28">
        <v>14</v>
      </c>
      <c r="M46" s="28"/>
      <c r="N46" s="28"/>
      <c r="O46" s="30">
        <v>18</v>
      </c>
      <c r="P46" s="31"/>
      <c r="Q46" s="429"/>
      <c r="R46" s="430">
        <f t="shared" ref="R46:R48" si="8">+Q46</f>
        <v>0</v>
      </c>
      <c r="S46" s="379">
        <v>1</v>
      </c>
      <c r="T46" s="96" t="s">
        <v>55</v>
      </c>
      <c r="U46" s="96" t="s">
        <v>59</v>
      </c>
      <c r="V46" s="96" t="s">
        <v>386</v>
      </c>
      <c r="W46" s="169">
        <v>1</v>
      </c>
      <c r="X46" s="97" t="s">
        <v>58</v>
      </c>
      <c r="Y46" s="97" t="s">
        <v>59</v>
      </c>
      <c r="Z46" s="97" t="s">
        <v>57</v>
      </c>
      <c r="AA46" s="429" t="s">
        <v>511</v>
      </c>
      <c r="AB46" s="580" t="str">
        <f t="shared" ref="AB46:AB50" si="9">+AA46</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46" s="633">
        <v>164</v>
      </c>
      <c r="AD46" s="98">
        <v>1</v>
      </c>
      <c r="AE46" s="96" t="s">
        <v>58</v>
      </c>
      <c r="AF46" s="96" t="s">
        <v>59</v>
      </c>
      <c r="AG46" s="96" t="s">
        <v>57</v>
      </c>
      <c r="AH46" s="99">
        <v>1</v>
      </c>
      <c r="AI46" s="97" t="s">
        <v>58</v>
      </c>
      <c r="AJ46" s="97" t="s">
        <v>59</v>
      </c>
      <c r="AK46" s="97" t="s">
        <v>57</v>
      </c>
      <c r="AL46" s="28"/>
    </row>
    <row r="47" spans="1:244" ht="163.5" customHeight="1">
      <c r="A47" s="20"/>
      <c r="B47" s="20" t="s">
        <v>512</v>
      </c>
      <c r="C47" s="95" t="s">
        <v>513</v>
      </c>
      <c r="D47" s="24" t="s">
        <v>514</v>
      </c>
      <c r="E47" s="24" t="s">
        <v>66</v>
      </c>
      <c r="F47" s="25" t="s">
        <v>400</v>
      </c>
      <c r="G47" s="63" t="s">
        <v>68</v>
      </c>
      <c r="H47" s="26"/>
      <c r="I47" s="28">
        <v>2</v>
      </c>
      <c r="J47" s="28">
        <v>2</v>
      </c>
      <c r="K47" s="63" t="s">
        <v>515</v>
      </c>
      <c r="L47" s="28">
        <v>14</v>
      </c>
      <c r="M47" s="28"/>
      <c r="N47" s="28"/>
      <c r="O47" s="28">
        <v>18</v>
      </c>
      <c r="P47" s="31"/>
      <c r="Q47" s="429"/>
      <c r="R47" s="430">
        <f t="shared" si="8"/>
        <v>0</v>
      </c>
      <c r="S47" s="379">
        <v>1</v>
      </c>
      <c r="T47" s="96" t="s">
        <v>55</v>
      </c>
      <c r="U47" s="96" t="s">
        <v>59</v>
      </c>
      <c r="V47" s="96" t="s">
        <v>57</v>
      </c>
      <c r="W47" s="169">
        <v>1</v>
      </c>
      <c r="X47" s="97" t="s">
        <v>58</v>
      </c>
      <c r="Y47" s="97" t="s">
        <v>59</v>
      </c>
      <c r="Z47" s="97" t="s">
        <v>57</v>
      </c>
      <c r="AA47" s="429" t="s">
        <v>511</v>
      </c>
      <c r="AB47" s="580" t="str">
        <f t="shared" si="9"/>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47" s="633">
        <v>170</v>
      </c>
      <c r="AD47" s="98">
        <v>1</v>
      </c>
      <c r="AE47" s="96" t="s">
        <v>58</v>
      </c>
      <c r="AF47" s="96" t="s">
        <v>59</v>
      </c>
      <c r="AG47" s="96" t="s">
        <v>57</v>
      </c>
      <c r="AH47" s="99">
        <v>1</v>
      </c>
      <c r="AI47" s="97" t="s">
        <v>58</v>
      </c>
      <c r="AJ47" s="97" t="s">
        <v>59</v>
      </c>
      <c r="AK47" s="97" t="s">
        <v>57</v>
      </c>
      <c r="AL47" s="28"/>
    </row>
    <row r="48" spans="1:244" ht="163.5" customHeight="1">
      <c r="A48" s="20"/>
      <c r="B48" s="20" t="s">
        <v>516</v>
      </c>
      <c r="C48" s="95" t="s">
        <v>517</v>
      </c>
      <c r="D48" s="253" t="s">
        <v>518</v>
      </c>
      <c r="E48" s="24" t="s">
        <v>66</v>
      </c>
      <c r="F48" s="25" t="s">
        <v>400</v>
      </c>
      <c r="G48" s="63" t="s">
        <v>68</v>
      </c>
      <c r="H48" s="26"/>
      <c r="I48" s="28">
        <v>2</v>
      </c>
      <c r="J48" s="28">
        <v>2</v>
      </c>
      <c r="K48" s="28" t="s">
        <v>519</v>
      </c>
      <c r="L48" s="28">
        <v>14</v>
      </c>
      <c r="M48" s="28"/>
      <c r="N48" s="28"/>
      <c r="O48" s="30"/>
      <c r="P48" s="31">
        <v>18</v>
      </c>
      <c r="Q48" s="429"/>
      <c r="R48" s="430">
        <f t="shared" si="8"/>
        <v>0</v>
      </c>
      <c r="S48" s="379">
        <v>1</v>
      </c>
      <c r="T48" s="96" t="s">
        <v>55</v>
      </c>
      <c r="U48" s="96" t="s">
        <v>62</v>
      </c>
      <c r="V48" s="96"/>
      <c r="W48" s="169">
        <v>1</v>
      </c>
      <c r="X48" s="97" t="s">
        <v>55</v>
      </c>
      <c r="Y48" s="97" t="s">
        <v>62</v>
      </c>
      <c r="Z48" s="97" t="s">
        <v>63</v>
      </c>
      <c r="AA48" s="429" t="s">
        <v>520</v>
      </c>
      <c r="AB48" s="580" t="str">
        <f t="shared" si="9"/>
        <v>Jeudi 18 juin,  entretien de 10 minutes (présentation du parcours académique et de l'expérience professionnelle), par Skype ou Whatsapp de 09h à 18h. écrire à david_arbulu@hotmail.com pour déterminer l'heure de passage et le choix du support. David ARBULU.</v>
      </c>
      <c r="AC48" s="633">
        <v>115</v>
      </c>
      <c r="AD48" s="98">
        <v>1</v>
      </c>
      <c r="AE48" s="96" t="s">
        <v>58</v>
      </c>
      <c r="AF48" s="96" t="s">
        <v>62</v>
      </c>
      <c r="AG48" s="96" t="s">
        <v>63</v>
      </c>
      <c r="AH48" s="99">
        <v>1</v>
      </c>
      <c r="AI48" s="97" t="s">
        <v>58</v>
      </c>
      <c r="AJ48" s="97" t="s">
        <v>62</v>
      </c>
      <c r="AK48" s="97" t="s">
        <v>63</v>
      </c>
      <c r="AL48" s="28"/>
    </row>
    <row r="49" spans="1:244" ht="26.25" customHeight="1">
      <c r="A49" s="83"/>
      <c r="B49" s="83"/>
      <c r="C49" s="84" t="s">
        <v>257</v>
      </c>
      <c r="D49" s="85"/>
      <c r="E49" s="85"/>
      <c r="F49" s="85"/>
      <c r="G49" s="85"/>
      <c r="H49" s="86"/>
      <c r="I49" s="87"/>
      <c r="J49" s="86"/>
      <c r="K49" s="87"/>
      <c r="L49" s="86"/>
      <c r="M49" s="87"/>
      <c r="N49" s="86"/>
      <c r="O49" s="88"/>
      <c r="P49" s="373"/>
      <c r="Q49" s="373"/>
      <c r="R49" s="373"/>
      <c r="S49" s="373"/>
      <c r="T49" s="373"/>
      <c r="U49" s="88"/>
      <c r="V49" s="88"/>
      <c r="W49" s="89"/>
      <c r="X49" s="90"/>
      <c r="Y49" s="90"/>
      <c r="Z49" s="91"/>
      <c r="AA49" s="91"/>
      <c r="AB49" s="91"/>
      <c r="AC49" s="91"/>
      <c r="AD49" s="91"/>
      <c r="AE49" s="90"/>
      <c r="AF49" s="90"/>
      <c r="AG49" s="90"/>
      <c r="AH49" s="91"/>
      <c r="AI49" s="90"/>
      <c r="AJ49" s="90"/>
      <c r="AK49" s="90"/>
      <c r="AL49" s="92"/>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c r="EI49" s="229"/>
      <c r="EJ49" s="229"/>
      <c r="EK49" s="229"/>
      <c r="EL49" s="229"/>
      <c r="EM49" s="229"/>
      <c r="EN49" s="229"/>
      <c r="EO49" s="229"/>
      <c r="EP49" s="229"/>
      <c r="EQ49" s="229"/>
      <c r="ER49" s="229"/>
      <c r="ES49" s="229"/>
      <c r="ET49" s="229"/>
      <c r="EU49" s="229"/>
      <c r="EV49" s="229"/>
      <c r="EW49" s="229"/>
      <c r="EX49" s="229"/>
      <c r="EY49" s="229"/>
      <c r="EZ49" s="229"/>
      <c r="FA49" s="229"/>
      <c r="FB49" s="229"/>
      <c r="FC49" s="229"/>
      <c r="FD49" s="229"/>
      <c r="FE49" s="229"/>
      <c r="FF49" s="229"/>
      <c r="FG49" s="229"/>
      <c r="FH49" s="229"/>
      <c r="FI49" s="229"/>
      <c r="FJ49" s="229"/>
      <c r="FK49" s="229"/>
      <c r="FL49" s="229"/>
      <c r="FM49" s="229"/>
      <c r="FN49" s="229"/>
      <c r="FO49" s="229"/>
      <c r="FP49" s="229"/>
      <c r="FQ49" s="229"/>
      <c r="FR49" s="229"/>
      <c r="FS49" s="229"/>
      <c r="FT49" s="229"/>
      <c r="FU49" s="229"/>
      <c r="FV49" s="229"/>
      <c r="FW49" s="229"/>
      <c r="FX49" s="229"/>
      <c r="FY49" s="229"/>
      <c r="FZ49" s="229"/>
      <c r="GA49" s="229"/>
      <c r="GB49" s="229"/>
      <c r="GC49" s="229"/>
      <c r="GD49" s="229"/>
      <c r="GE49" s="229"/>
      <c r="GF49" s="229"/>
      <c r="GG49" s="229"/>
      <c r="GH49" s="229"/>
      <c r="GI49" s="229"/>
      <c r="GJ49" s="229"/>
      <c r="GK49" s="229"/>
      <c r="GL49" s="229"/>
      <c r="GM49" s="229"/>
      <c r="GN49" s="229"/>
      <c r="GO49" s="229"/>
      <c r="GP49" s="229"/>
      <c r="GQ49" s="229"/>
      <c r="GR49" s="229"/>
      <c r="GS49" s="229"/>
      <c r="GT49" s="229"/>
      <c r="GU49" s="229"/>
      <c r="GV49" s="229"/>
      <c r="GW49" s="229"/>
      <c r="GX49" s="229"/>
      <c r="GY49" s="229"/>
      <c r="GZ49" s="229"/>
      <c r="HA49" s="229"/>
      <c r="HB49" s="229"/>
      <c r="HC49" s="229"/>
      <c r="HD49" s="229"/>
      <c r="HE49" s="229"/>
      <c r="HF49" s="229"/>
      <c r="HG49" s="229"/>
      <c r="HH49" s="229"/>
      <c r="HI49" s="229"/>
      <c r="HJ49" s="229"/>
      <c r="HK49" s="229"/>
      <c r="HL49" s="229"/>
      <c r="HM49" s="229"/>
      <c r="HN49" s="229"/>
      <c r="HO49" s="229"/>
      <c r="HP49" s="229"/>
      <c r="HQ49" s="229"/>
      <c r="HR49" s="229"/>
      <c r="HS49" s="229"/>
      <c r="HT49" s="229"/>
      <c r="HU49" s="229"/>
      <c r="HV49" s="229"/>
      <c r="HW49" s="229"/>
      <c r="HX49" s="229"/>
      <c r="HY49" s="229"/>
      <c r="HZ49" s="229"/>
      <c r="IA49" s="229"/>
      <c r="IB49" s="229"/>
      <c r="IC49" s="229"/>
      <c r="ID49" s="229"/>
      <c r="IE49" s="229"/>
      <c r="IF49" s="229"/>
      <c r="IG49" s="229"/>
      <c r="IH49" s="229"/>
      <c r="II49" s="229"/>
      <c r="IJ49" s="229"/>
    </row>
    <row r="50" spans="1:244" ht="98.25" customHeight="1">
      <c r="A50" s="20"/>
      <c r="B50" s="20" t="s">
        <v>521</v>
      </c>
      <c r="C50" s="95" t="s">
        <v>522</v>
      </c>
      <c r="D50" s="24" t="s">
        <v>523</v>
      </c>
      <c r="E50" s="24" t="s">
        <v>66</v>
      </c>
      <c r="F50" s="25" t="s">
        <v>67</v>
      </c>
      <c r="G50" s="63" t="s">
        <v>68</v>
      </c>
      <c r="H50" s="26"/>
      <c r="I50" s="28">
        <v>3</v>
      </c>
      <c r="J50" s="28">
        <v>3</v>
      </c>
      <c r="K50" s="63" t="s">
        <v>447</v>
      </c>
      <c r="L50" s="28">
        <v>14</v>
      </c>
      <c r="M50" s="28"/>
      <c r="N50" s="28"/>
      <c r="O50" s="30">
        <v>18</v>
      </c>
      <c r="P50" s="31"/>
      <c r="Q50" s="429"/>
      <c r="R50" s="430"/>
      <c r="S50" s="379">
        <v>1</v>
      </c>
      <c r="T50" s="41" t="s">
        <v>58</v>
      </c>
      <c r="U50" s="96" t="s">
        <v>59</v>
      </c>
      <c r="V50" s="41" t="s">
        <v>57</v>
      </c>
      <c r="W50" s="169">
        <v>1</v>
      </c>
      <c r="X50" s="97" t="s">
        <v>58</v>
      </c>
      <c r="Y50" s="97" t="s">
        <v>59</v>
      </c>
      <c r="Z50" s="41" t="s">
        <v>57</v>
      </c>
      <c r="AA50" s="429" t="s">
        <v>524</v>
      </c>
      <c r="AB50" s="580" t="str">
        <f t="shared" si="9"/>
        <v>Devoir maison.  Sujet transmis le 15 juin par mail. Copie à renvoyer par mail  le 22 juin à l'enseignant ayant assuré le TD au premier semestre : catherine.pelage@univ-orleans.fr ou david_arbulu@hotmail.com</v>
      </c>
      <c r="AC50" s="633">
        <v>120</v>
      </c>
      <c r="AD50" s="98">
        <v>1</v>
      </c>
      <c r="AE50" s="96" t="s">
        <v>58</v>
      </c>
      <c r="AF50" s="96" t="s">
        <v>59</v>
      </c>
      <c r="AG50" s="254" t="s">
        <v>57</v>
      </c>
      <c r="AH50" s="99">
        <v>1</v>
      </c>
      <c r="AI50" s="97" t="s">
        <v>58</v>
      </c>
      <c r="AJ50" s="97" t="s">
        <v>59</v>
      </c>
      <c r="AK50" s="254" t="s">
        <v>57</v>
      </c>
      <c r="AL50" s="28"/>
    </row>
    <row r="51" spans="1:244" ht="12.75" customHeight="1">
      <c r="A51" s="249"/>
      <c r="B51" s="249"/>
      <c r="C51" s="22"/>
      <c r="D51" s="220"/>
      <c r="E51" s="220"/>
      <c r="F51" s="250"/>
      <c r="G51" s="220"/>
      <c r="H51" s="20"/>
      <c r="I51" s="129"/>
      <c r="J51" s="129"/>
      <c r="K51" s="129"/>
      <c r="L51" s="129"/>
      <c r="M51" s="129"/>
      <c r="N51" s="129"/>
      <c r="O51" s="129"/>
      <c r="P51" s="222"/>
      <c r="Q51" s="222"/>
      <c r="R51" s="222"/>
      <c r="S51" s="222"/>
      <c r="T51" s="63"/>
      <c r="U51" s="63"/>
      <c r="V51" s="63"/>
      <c r="W51" s="230"/>
      <c r="X51" s="63"/>
      <c r="Y51" s="63"/>
      <c r="Z51" s="209"/>
      <c r="AA51" s="209"/>
      <c r="AB51" s="209"/>
      <c r="AC51" s="209"/>
      <c r="AD51" s="209"/>
      <c r="AE51" s="63"/>
      <c r="AF51" s="63"/>
      <c r="AG51" s="63"/>
      <c r="AH51" s="209"/>
      <c r="AI51" s="63"/>
      <c r="AJ51" s="63"/>
      <c r="AK51" s="63"/>
      <c r="AL51" s="129"/>
    </row>
    <row r="52" spans="1:244" ht="26.25" customHeight="1">
      <c r="A52" s="77" t="s">
        <v>525</v>
      </c>
      <c r="B52" s="77" t="s">
        <v>526</v>
      </c>
      <c r="C52" s="78" t="s">
        <v>527</v>
      </c>
      <c r="D52" s="79" t="s">
        <v>528</v>
      </c>
      <c r="E52" s="79" t="s">
        <v>42</v>
      </c>
      <c r="F52" s="79"/>
      <c r="G52" s="79"/>
      <c r="H52" s="80"/>
      <c r="I52" s="80">
        <f>+I53+I57+I59+I61+I62+I$6</f>
        <v>41</v>
      </c>
      <c r="J52" s="80">
        <f>+J53+J57+J59+J61+J62+J$6</f>
        <v>30</v>
      </c>
      <c r="K52" s="79"/>
      <c r="L52" s="79"/>
      <c r="M52" s="79"/>
      <c r="N52" s="79"/>
      <c r="O52" s="79"/>
      <c r="P52" s="81"/>
      <c r="Q52" s="81"/>
      <c r="R52" s="81"/>
      <c r="S52" s="81"/>
      <c r="T52" s="82"/>
      <c r="U52" s="82"/>
      <c r="V52" s="82"/>
      <c r="W52" s="251"/>
      <c r="X52" s="82"/>
      <c r="Y52" s="82"/>
      <c r="Z52" s="82"/>
      <c r="AA52" s="82"/>
      <c r="AB52" s="82"/>
      <c r="AC52" s="82"/>
      <c r="AD52" s="82"/>
      <c r="AE52" s="82"/>
      <c r="AF52" s="82"/>
      <c r="AG52" s="82"/>
      <c r="AH52" s="82"/>
      <c r="AI52" s="82"/>
      <c r="AJ52" s="82"/>
      <c r="AK52" s="79"/>
      <c r="AL52" s="79"/>
    </row>
    <row r="53" spans="1:244" s="93" customFormat="1" ht="26.25" customHeight="1">
      <c r="A53" s="83" t="s">
        <v>529</v>
      </c>
      <c r="B53" s="83" t="s">
        <v>530</v>
      </c>
      <c r="C53" s="84" t="s">
        <v>531</v>
      </c>
      <c r="D53" s="85"/>
      <c r="E53" s="85" t="s">
        <v>112</v>
      </c>
      <c r="F53" s="85"/>
      <c r="G53" s="85"/>
      <c r="H53" s="86"/>
      <c r="I53" s="87">
        <f>+I54+I55</f>
        <v>8</v>
      </c>
      <c r="J53" s="87">
        <f>+J54+J55</f>
        <v>4</v>
      </c>
      <c r="K53" s="87"/>
      <c r="L53" s="86"/>
      <c r="M53" s="87"/>
      <c r="N53" s="86"/>
      <c r="O53" s="88"/>
      <c r="P53" s="373"/>
      <c r="Q53" s="373"/>
      <c r="R53" s="373"/>
      <c r="S53" s="373"/>
      <c r="T53" s="88"/>
      <c r="U53" s="88"/>
      <c r="V53" s="88"/>
      <c r="W53" s="89"/>
      <c r="X53" s="90"/>
      <c r="Y53" s="90"/>
      <c r="Z53" s="91"/>
      <c r="AA53" s="91"/>
      <c r="AB53" s="91"/>
      <c r="AC53" s="91"/>
      <c r="AD53" s="91"/>
      <c r="AE53" s="90"/>
      <c r="AF53" s="90"/>
      <c r="AG53" s="90"/>
      <c r="AH53" s="91"/>
      <c r="AI53" s="90"/>
      <c r="AJ53" s="90"/>
      <c r="AK53" s="90"/>
      <c r="AL53" s="92"/>
    </row>
    <row r="54" spans="1:244" ht="140.25" customHeight="1">
      <c r="A54" s="20"/>
      <c r="B54" s="20" t="s">
        <v>532</v>
      </c>
      <c r="C54" s="95" t="s">
        <v>533</v>
      </c>
      <c r="D54" s="24" t="s">
        <v>534</v>
      </c>
      <c r="E54" s="24" t="s">
        <v>66</v>
      </c>
      <c r="F54" s="25" t="s">
        <v>535</v>
      </c>
      <c r="G54" s="63" t="s">
        <v>53</v>
      </c>
      <c r="H54" s="26"/>
      <c r="I54" s="28">
        <v>4</v>
      </c>
      <c r="J54" s="28">
        <v>2</v>
      </c>
      <c r="K54" s="63" t="s">
        <v>536</v>
      </c>
      <c r="L54" s="28">
        <v>15</v>
      </c>
      <c r="M54" s="28"/>
      <c r="N54" s="28"/>
      <c r="O54" s="30">
        <v>18</v>
      </c>
      <c r="P54" s="31"/>
      <c r="Q54" s="429"/>
      <c r="R54" s="430"/>
      <c r="S54" s="379">
        <v>1</v>
      </c>
      <c r="T54" s="96" t="s">
        <v>58</v>
      </c>
      <c r="U54" s="96" t="s">
        <v>59</v>
      </c>
      <c r="V54" s="96" t="s">
        <v>386</v>
      </c>
      <c r="W54" s="169">
        <v>1</v>
      </c>
      <c r="X54" s="97" t="s">
        <v>58</v>
      </c>
      <c r="Y54" s="97" t="s">
        <v>59</v>
      </c>
      <c r="Z54" s="97" t="s">
        <v>386</v>
      </c>
      <c r="AA54" s="429" t="s">
        <v>537</v>
      </c>
      <c r="AB54" s="580" t="str">
        <f t="shared" ref="AB54:AB55" si="10">+AA54</f>
        <v>Mardi 16 juin, "grammaire japonaise", "lexique et kanji", "renforcement japonais 1", "renforcement japonais 2", "civilisation japonaise".  Epreuve unique à distance en temps limité  (5 épreuves de 30 minutes), de 14h à 16h30 (F. Durringer, A. Henninger, C. Kawai, M. Shimosakai)</v>
      </c>
      <c r="AC54" s="633">
        <v>81</v>
      </c>
      <c r="AD54" s="98">
        <v>1</v>
      </c>
      <c r="AE54" s="96" t="s">
        <v>58</v>
      </c>
      <c r="AF54" s="96" t="s">
        <v>59</v>
      </c>
      <c r="AG54" s="96" t="s">
        <v>386</v>
      </c>
      <c r="AH54" s="99">
        <v>1</v>
      </c>
      <c r="AI54" s="97" t="s">
        <v>58</v>
      </c>
      <c r="AJ54" s="97" t="s">
        <v>59</v>
      </c>
      <c r="AK54" s="97" t="s">
        <v>386</v>
      </c>
      <c r="AL54" s="28"/>
    </row>
    <row r="55" spans="1:244" ht="140.25" customHeight="1">
      <c r="A55" s="20"/>
      <c r="B55" s="20" t="s">
        <v>538</v>
      </c>
      <c r="C55" s="95" t="s">
        <v>539</v>
      </c>
      <c r="D55" s="24" t="s">
        <v>540</v>
      </c>
      <c r="E55" s="24" t="s">
        <v>66</v>
      </c>
      <c r="F55" s="25" t="s">
        <v>535</v>
      </c>
      <c r="G55" s="63" t="s">
        <v>53</v>
      </c>
      <c r="H55" s="26"/>
      <c r="I55" s="28">
        <v>4</v>
      </c>
      <c r="J55" s="28">
        <v>2</v>
      </c>
      <c r="K55" s="63" t="s">
        <v>541</v>
      </c>
      <c r="L55" s="28">
        <v>15</v>
      </c>
      <c r="M55" s="28"/>
      <c r="N55" s="28"/>
      <c r="O55" s="30">
        <v>24</v>
      </c>
      <c r="P55" s="31"/>
      <c r="Q55" s="429"/>
      <c r="R55" s="430"/>
      <c r="S55" s="385" t="s">
        <v>542</v>
      </c>
      <c r="T55" s="96" t="s">
        <v>543</v>
      </c>
      <c r="U55" s="96" t="s">
        <v>59</v>
      </c>
      <c r="V55" s="41" t="s">
        <v>544</v>
      </c>
      <c r="W55" s="169">
        <v>1</v>
      </c>
      <c r="X55" s="97" t="s">
        <v>58</v>
      </c>
      <c r="Y55" s="97" t="s">
        <v>59</v>
      </c>
      <c r="Z55" s="97" t="s">
        <v>386</v>
      </c>
      <c r="AA55" s="429" t="s">
        <v>537</v>
      </c>
      <c r="AB55" s="580" t="str">
        <f t="shared" si="10"/>
        <v>Mardi 16 juin, "grammaire japonaise", "lexique et kanji", "renforcement japonais 1", "renforcement japonais 2", "civilisation japonaise".  Epreuve unique à distance en temps limité  (5 épreuves de 30 minutes), de 14h à 16h30 (F. Durringer, A. Henninger, C. Kawai, M. Shimosakai)</v>
      </c>
      <c r="AC55" s="633">
        <v>110</v>
      </c>
      <c r="AD55" s="98">
        <v>1</v>
      </c>
      <c r="AE55" s="96" t="s">
        <v>58</v>
      </c>
      <c r="AF55" s="96" t="s">
        <v>59</v>
      </c>
      <c r="AG55" s="96" t="s">
        <v>386</v>
      </c>
      <c r="AH55" s="99">
        <v>1</v>
      </c>
      <c r="AI55" s="97" t="s">
        <v>58</v>
      </c>
      <c r="AJ55" s="97" t="s">
        <v>59</v>
      </c>
      <c r="AK55" s="97" t="s">
        <v>386</v>
      </c>
      <c r="AL55" s="28"/>
    </row>
    <row r="56" spans="1:244" ht="12.75" customHeight="1">
      <c r="A56" s="249"/>
      <c r="B56" s="249"/>
      <c r="C56" s="22"/>
      <c r="D56" s="63"/>
      <c r="E56" s="63"/>
      <c r="F56" s="168"/>
      <c r="G56" s="63" t="s">
        <v>53</v>
      </c>
      <c r="H56" s="66"/>
      <c r="I56" s="129"/>
      <c r="J56" s="129"/>
      <c r="K56" s="129"/>
      <c r="L56" s="129"/>
      <c r="M56" s="129"/>
      <c r="N56" s="129"/>
      <c r="O56" s="129"/>
      <c r="P56" s="69"/>
      <c r="Q56" s="69"/>
      <c r="R56" s="69"/>
      <c r="S56" s="69"/>
      <c r="T56" s="63"/>
      <c r="U56" s="63"/>
      <c r="V56" s="63"/>
      <c r="W56" s="230"/>
      <c r="X56" s="63"/>
      <c r="Y56" s="63"/>
      <c r="Z56" s="209"/>
      <c r="AA56" s="209"/>
      <c r="AB56" s="209"/>
      <c r="AC56" s="209"/>
      <c r="AD56" s="209"/>
      <c r="AE56" s="63"/>
      <c r="AF56" s="63"/>
      <c r="AG56" s="63"/>
      <c r="AH56" s="209"/>
      <c r="AI56" s="63"/>
      <c r="AJ56" s="63"/>
      <c r="AK56" s="63"/>
      <c r="AL56" s="129"/>
    </row>
    <row r="57" spans="1:244" ht="80.25" customHeight="1">
      <c r="A57" s="20"/>
      <c r="B57" s="20" t="s">
        <v>545</v>
      </c>
      <c r="C57" s="95" t="s">
        <v>546</v>
      </c>
      <c r="D57" s="24" t="s">
        <v>547</v>
      </c>
      <c r="E57" s="24" t="s">
        <v>66</v>
      </c>
      <c r="F57" s="25" t="s">
        <v>535</v>
      </c>
      <c r="G57" s="63" t="s">
        <v>53</v>
      </c>
      <c r="H57" s="26"/>
      <c r="I57" s="28">
        <v>4</v>
      </c>
      <c r="J57" s="28">
        <v>2</v>
      </c>
      <c r="K57" s="28" t="s">
        <v>548</v>
      </c>
      <c r="L57" s="28">
        <v>15</v>
      </c>
      <c r="M57" s="28"/>
      <c r="N57" s="28"/>
      <c r="O57" s="30">
        <v>18</v>
      </c>
      <c r="P57" s="31"/>
      <c r="Q57" s="429"/>
      <c r="R57" s="430"/>
      <c r="S57" s="379">
        <v>1</v>
      </c>
      <c r="T57" s="96" t="s">
        <v>58</v>
      </c>
      <c r="U57" s="96" t="s">
        <v>62</v>
      </c>
      <c r="V57" s="96" t="s">
        <v>549</v>
      </c>
      <c r="W57" s="169">
        <v>1</v>
      </c>
      <c r="X57" s="97" t="s">
        <v>58</v>
      </c>
      <c r="Y57" s="97" t="s">
        <v>62</v>
      </c>
      <c r="Z57" s="97" t="s">
        <v>549</v>
      </c>
      <c r="AA57" s="429" t="s">
        <v>550</v>
      </c>
      <c r="AB57" s="580" t="str">
        <f t="shared" ref="AB57:AB62" si="11">+AA57</f>
        <v>Mercredi 17 juin, japonais "écoute et oral", épreuve orale en ligne, de 9h à 18h. Yasui et Kawai</v>
      </c>
      <c r="AC57" s="633">
        <v>109</v>
      </c>
      <c r="AD57" s="98">
        <v>1</v>
      </c>
      <c r="AE57" s="96" t="s">
        <v>58</v>
      </c>
      <c r="AF57" s="96" t="s">
        <v>62</v>
      </c>
      <c r="AG57" s="96" t="s">
        <v>549</v>
      </c>
      <c r="AH57" s="99">
        <v>1</v>
      </c>
      <c r="AI57" s="97" t="s">
        <v>58</v>
      </c>
      <c r="AJ57" s="97" t="s">
        <v>62</v>
      </c>
      <c r="AK57" s="97" t="s">
        <v>549</v>
      </c>
      <c r="AL57" s="28"/>
    </row>
    <row r="58" spans="1:244" ht="26.25" customHeight="1">
      <c r="A58" s="83"/>
      <c r="B58" s="83"/>
      <c r="C58" s="84" t="s">
        <v>257</v>
      </c>
      <c r="D58" s="85"/>
      <c r="E58" s="85"/>
      <c r="F58" s="85"/>
      <c r="G58" s="85"/>
      <c r="H58" s="86"/>
      <c r="I58" s="87"/>
      <c r="J58" s="86"/>
      <c r="K58" s="87"/>
      <c r="L58" s="86"/>
      <c r="M58" s="87"/>
      <c r="N58" s="86"/>
      <c r="O58" s="88"/>
      <c r="P58" s="373"/>
      <c r="Q58" s="373"/>
      <c r="R58" s="373"/>
      <c r="S58" s="373"/>
      <c r="T58" s="373"/>
      <c r="U58" s="88"/>
      <c r="V58" s="88"/>
      <c r="W58" s="89"/>
      <c r="X58" s="90"/>
      <c r="Y58" s="90"/>
      <c r="Z58" s="91"/>
      <c r="AA58" s="91"/>
      <c r="AB58" s="91"/>
      <c r="AC58" s="91"/>
      <c r="AD58" s="91"/>
      <c r="AE58" s="90"/>
      <c r="AF58" s="90"/>
      <c r="AG58" s="90"/>
      <c r="AH58" s="91"/>
      <c r="AI58" s="90"/>
      <c r="AJ58" s="90"/>
      <c r="AK58" s="90"/>
      <c r="AL58" s="92"/>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9"/>
      <c r="FV58" s="229"/>
      <c r="FW58" s="229"/>
      <c r="FX58" s="229"/>
      <c r="FY58" s="229"/>
      <c r="FZ58" s="229"/>
      <c r="GA58" s="229"/>
      <c r="GB58" s="229"/>
      <c r="GC58" s="229"/>
      <c r="GD58" s="229"/>
      <c r="GE58" s="229"/>
      <c r="GF58" s="229"/>
      <c r="GG58" s="229"/>
      <c r="GH58" s="229"/>
      <c r="GI58" s="229"/>
      <c r="GJ58" s="229"/>
      <c r="GK58" s="229"/>
      <c r="GL58" s="229"/>
      <c r="GM58" s="229"/>
      <c r="GN58" s="229"/>
      <c r="GO58" s="229"/>
      <c r="GP58" s="229"/>
      <c r="GQ58" s="229"/>
      <c r="GR58" s="229"/>
      <c r="GS58" s="229"/>
      <c r="GT58" s="229"/>
      <c r="GU58" s="229"/>
      <c r="GV58" s="229"/>
      <c r="GW58" s="229"/>
      <c r="GX58" s="229"/>
      <c r="GY58" s="229"/>
      <c r="GZ58" s="229"/>
      <c r="HA58" s="229"/>
      <c r="HB58" s="229"/>
      <c r="HC58" s="229"/>
      <c r="HD58" s="229"/>
      <c r="HE58" s="229"/>
      <c r="HF58" s="229"/>
      <c r="HG58" s="229"/>
      <c r="HH58" s="229"/>
      <c r="HI58" s="229"/>
      <c r="HJ58" s="229"/>
      <c r="HK58" s="229"/>
      <c r="HL58" s="229"/>
      <c r="HM58" s="229"/>
      <c r="HN58" s="229"/>
      <c r="HO58" s="229"/>
      <c r="HP58" s="229"/>
      <c r="HQ58" s="229"/>
      <c r="HR58" s="229"/>
      <c r="HS58" s="229"/>
      <c r="HT58" s="229"/>
      <c r="HU58" s="229"/>
      <c r="HV58" s="229"/>
      <c r="HW58" s="229"/>
      <c r="HX58" s="229"/>
      <c r="HY58" s="229"/>
      <c r="HZ58" s="229"/>
      <c r="IA58" s="229"/>
      <c r="IB58" s="229"/>
      <c r="IC58" s="229"/>
      <c r="ID58" s="229"/>
      <c r="IE58" s="229"/>
      <c r="IF58" s="229"/>
      <c r="IG58" s="229"/>
      <c r="IH58" s="229"/>
      <c r="II58" s="229"/>
      <c r="IJ58" s="229"/>
    </row>
    <row r="59" spans="1:244" ht="153.75" customHeight="1">
      <c r="A59" s="20"/>
      <c r="B59" s="20" t="s">
        <v>551</v>
      </c>
      <c r="C59" s="95" t="s">
        <v>552</v>
      </c>
      <c r="D59" s="24" t="s">
        <v>553</v>
      </c>
      <c r="E59" s="24" t="s">
        <v>66</v>
      </c>
      <c r="F59" s="25" t="s">
        <v>535</v>
      </c>
      <c r="G59" s="63" t="s">
        <v>53</v>
      </c>
      <c r="H59" s="26"/>
      <c r="I59" s="28">
        <v>4</v>
      </c>
      <c r="J59" s="28">
        <v>3</v>
      </c>
      <c r="K59" s="63" t="s">
        <v>541</v>
      </c>
      <c r="L59" s="28">
        <v>15</v>
      </c>
      <c r="M59" s="28"/>
      <c r="N59" s="28">
        <v>18</v>
      </c>
      <c r="O59" s="30"/>
      <c r="P59" s="31"/>
      <c r="Q59" s="429"/>
      <c r="R59" s="430"/>
      <c r="S59" s="379">
        <v>1</v>
      </c>
      <c r="T59" s="96" t="s">
        <v>58</v>
      </c>
      <c r="U59" s="96" t="s">
        <v>59</v>
      </c>
      <c r="V59" s="96" t="s">
        <v>60</v>
      </c>
      <c r="W59" s="169">
        <v>1</v>
      </c>
      <c r="X59" s="97" t="s">
        <v>58</v>
      </c>
      <c r="Y59" s="97" t="s">
        <v>59</v>
      </c>
      <c r="Z59" s="97" t="s">
        <v>60</v>
      </c>
      <c r="AA59" s="429" t="s">
        <v>537</v>
      </c>
      <c r="AB59" s="580" t="str">
        <f t="shared" si="11"/>
        <v>Mardi 16 juin, "grammaire japonaise", "lexique et kanji", "renforcement japonais 1", "renforcement japonais 2", "civilisation japonaise".  Epreuve unique à distance en temps limité  (5 épreuves de 30 minutes), de 14h à 16h30 (F. Durringer, A. Henninger, C. Kawai, M. Shimosakai)</v>
      </c>
      <c r="AC59" s="633">
        <v>121</v>
      </c>
      <c r="AD59" s="98">
        <v>1</v>
      </c>
      <c r="AE59" s="96" t="s">
        <v>58</v>
      </c>
      <c r="AF59" s="96" t="s">
        <v>59</v>
      </c>
      <c r="AG59" s="96" t="s">
        <v>60</v>
      </c>
      <c r="AH59" s="99">
        <v>1</v>
      </c>
      <c r="AI59" s="97" t="s">
        <v>58</v>
      </c>
      <c r="AJ59" s="97" t="s">
        <v>59</v>
      </c>
      <c r="AK59" s="97" t="s">
        <v>60</v>
      </c>
      <c r="AL59" s="28"/>
    </row>
    <row r="60" spans="1:244" ht="26.25" customHeight="1">
      <c r="A60" s="83"/>
      <c r="B60" s="83"/>
      <c r="C60" s="84" t="s">
        <v>554</v>
      </c>
      <c r="D60" s="85"/>
      <c r="E60" s="85" t="s">
        <v>112</v>
      </c>
      <c r="F60" s="85"/>
      <c r="G60" s="85"/>
      <c r="H60" s="86"/>
      <c r="I60" s="87"/>
      <c r="J60" s="86"/>
      <c r="K60" s="87"/>
      <c r="L60" s="86"/>
      <c r="M60" s="87"/>
      <c r="N60" s="86"/>
      <c r="O60" s="88"/>
      <c r="P60" s="373"/>
      <c r="Q60" s="373"/>
      <c r="R60" s="373"/>
      <c r="S60" s="373"/>
      <c r="T60" s="88"/>
      <c r="U60" s="88"/>
      <c r="V60" s="88"/>
      <c r="W60" s="89"/>
      <c r="X60" s="90"/>
      <c r="Y60" s="91"/>
      <c r="Z60" s="91"/>
      <c r="AA60" s="91"/>
      <c r="AB60" s="91"/>
      <c r="AC60" s="91"/>
      <c r="AD60" s="91"/>
      <c r="AE60" s="90"/>
      <c r="AF60" s="90"/>
      <c r="AG60" s="90"/>
      <c r="AH60" s="91"/>
      <c r="AI60" s="90"/>
      <c r="AJ60" s="90"/>
      <c r="AK60" s="90"/>
      <c r="AL60" s="92"/>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row>
    <row r="61" spans="1:244" ht="148.5" customHeight="1">
      <c r="A61" s="20"/>
      <c r="B61" s="20" t="s">
        <v>555</v>
      </c>
      <c r="C61" s="95" t="s">
        <v>556</v>
      </c>
      <c r="D61" s="24"/>
      <c r="E61" s="24" t="s">
        <v>66</v>
      </c>
      <c r="F61" s="25" t="s">
        <v>535</v>
      </c>
      <c r="G61" s="63" t="s">
        <v>53</v>
      </c>
      <c r="H61" s="26"/>
      <c r="I61" s="28">
        <v>4</v>
      </c>
      <c r="J61" s="28">
        <v>2</v>
      </c>
      <c r="K61" s="63" t="s">
        <v>557</v>
      </c>
      <c r="L61" s="28">
        <v>15</v>
      </c>
      <c r="M61" s="28"/>
      <c r="N61" s="28"/>
      <c r="O61" s="30">
        <v>18</v>
      </c>
      <c r="P61" s="31"/>
      <c r="Q61" s="429"/>
      <c r="R61" s="430"/>
      <c r="S61" s="385" t="s">
        <v>542</v>
      </c>
      <c r="T61" s="41" t="s">
        <v>543</v>
      </c>
      <c r="U61" s="96" t="s">
        <v>59</v>
      </c>
      <c r="V61" s="41" t="s">
        <v>544</v>
      </c>
      <c r="W61" s="169">
        <v>1</v>
      </c>
      <c r="X61" s="97" t="s">
        <v>58</v>
      </c>
      <c r="Y61" s="97" t="s">
        <v>59</v>
      </c>
      <c r="Z61" s="97" t="s">
        <v>386</v>
      </c>
      <c r="AA61" s="429" t="s">
        <v>537</v>
      </c>
      <c r="AB61" s="580" t="str">
        <f t="shared" si="11"/>
        <v>Mardi 16 juin, "grammaire japonaise", "lexique et kanji", "renforcement japonais 1", "renforcement japonais 2", "civilisation japonaise".  Epreuve unique à distance en temps limité  (5 épreuves de 30 minutes), de 14h à 16h30 (F. Durringer, A. Henninger, C. Kawai, M. Shimosakai)</v>
      </c>
      <c r="AC61" s="633">
        <v>111</v>
      </c>
      <c r="AD61" s="98">
        <v>1</v>
      </c>
      <c r="AE61" s="96" t="s">
        <v>58</v>
      </c>
      <c r="AF61" s="96" t="s">
        <v>59</v>
      </c>
      <c r="AG61" s="96" t="s">
        <v>386</v>
      </c>
      <c r="AH61" s="99">
        <v>1</v>
      </c>
      <c r="AI61" s="97" t="s">
        <v>58</v>
      </c>
      <c r="AJ61" s="97" t="s">
        <v>59</v>
      </c>
      <c r="AK61" s="97" t="s">
        <v>386</v>
      </c>
      <c r="AL61" s="28"/>
    </row>
    <row r="62" spans="1:244" ht="148.5" customHeight="1">
      <c r="A62" s="20"/>
      <c r="B62" s="20" t="s">
        <v>558</v>
      </c>
      <c r="C62" s="95" t="s">
        <v>559</v>
      </c>
      <c r="D62" s="24"/>
      <c r="E62" s="24" t="s">
        <v>66</v>
      </c>
      <c r="F62" s="25" t="s">
        <v>535</v>
      </c>
      <c r="G62" s="63" t="s">
        <v>53</v>
      </c>
      <c r="H62" s="26"/>
      <c r="I62" s="28">
        <v>4</v>
      </c>
      <c r="J62" s="28">
        <v>2</v>
      </c>
      <c r="K62" s="63" t="s">
        <v>541</v>
      </c>
      <c r="L62" s="28">
        <v>15</v>
      </c>
      <c r="M62" s="28"/>
      <c r="N62" s="28"/>
      <c r="O62" s="30">
        <v>18</v>
      </c>
      <c r="P62" s="31"/>
      <c r="Q62" s="429"/>
      <c r="R62" s="430"/>
      <c r="S62" s="385" t="s">
        <v>542</v>
      </c>
      <c r="T62" s="41" t="s">
        <v>543</v>
      </c>
      <c r="U62" s="96" t="s">
        <v>59</v>
      </c>
      <c r="V62" s="41" t="s">
        <v>544</v>
      </c>
      <c r="W62" s="169">
        <v>1</v>
      </c>
      <c r="X62" s="97" t="s">
        <v>58</v>
      </c>
      <c r="Y62" s="97" t="s">
        <v>59</v>
      </c>
      <c r="Z62" s="97" t="s">
        <v>386</v>
      </c>
      <c r="AA62" s="429" t="s">
        <v>537</v>
      </c>
      <c r="AB62" s="580" t="str">
        <f t="shared" si="11"/>
        <v>Mardi 16 juin, "grammaire japonaise", "lexique et kanji", "renforcement japonais 1", "renforcement japonais 2", "civilisation japonaise".  Epreuve unique à distance en temps limité  (5 épreuves de 30 minutes), de 14h à 16h30 (F. Durringer, A. Henninger, C. Kawai, M. Shimosakai)</v>
      </c>
      <c r="AC62" s="633">
        <v>120</v>
      </c>
      <c r="AD62" s="98">
        <v>1</v>
      </c>
      <c r="AE62" s="96" t="s">
        <v>58</v>
      </c>
      <c r="AF62" s="96" t="s">
        <v>59</v>
      </c>
      <c r="AG62" s="96" t="s">
        <v>386</v>
      </c>
      <c r="AH62" s="99">
        <v>1</v>
      </c>
      <c r="AI62" s="97" t="s">
        <v>58</v>
      </c>
      <c r="AJ62" s="97" t="s">
        <v>59</v>
      </c>
      <c r="AK62" s="97" t="s">
        <v>386</v>
      </c>
      <c r="AL62" s="28"/>
    </row>
    <row r="63" spans="1:244" s="345" customFormat="1" ht="26.25" customHeight="1">
      <c r="A63" s="338" t="s">
        <v>560</v>
      </c>
      <c r="B63" s="338" t="s">
        <v>561</v>
      </c>
      <c r="C63" s="339" t="s">
        <v>562</v>
      </c>
      <c r="D63" s="340" t="s">
        <v>563</v>
      </c>
      <c r="E63" s="340" t="s">
        <v>42</v>
      </c>
      <c r="F63" s="340"/>
      <c r="G63" s="340"/>
      <c r="H63" s="341"/>
      <c r="I63" s="341">
        <f>+I64+I69+I70+I$6</f>
        <v>30</v>
      </c>
      <c r="J63" s="341">
        <f>+J64+J69+J70+J$6</f>
        <v>30</v>
      </c>
      <c r="K63" s="340"/>
      <c r="L63" s="340"/>
      <c r="M63" s="340"/>
      <c r="N63" s="340"/>
      <c r="O63" s="340"/>
      <c r="P63" s="342"/>
      <c r="Q63" s="342"/>
      <c r="R63" s="342"/>
      <c r="S63" s="342"/>
      <c r="T63" s="343"/>
      <c r="U63" s="343"/>
      <c r="V63" s="343"/>
      <c r="W63" s="343"/>
      <c r="X63" s="343"/>
      <c r="Y63" s="343"/>
      <c r="Z63" s="343"/>
      <c r="AA63" s="343"/>
      <c r="AB63" s="343"/>
      <c r="AC63" s="343"/>
      <c r="AD63" s="343"/>
      <c r="AE63" s="343"/>
      <c r="AF63" s="343"/>
      <c r="AG63" s="343"/>
      <c r="AH63" s="343"/>
      <c r="AI63" s="343"/>
      <c r="AJ63" s="343"/>
      <c r="AK63" s="340"/>
      <c r="AL63" s="340"/>
    </row>
    <row r="64" spans="1:244" s="345" customFormat="1" ht="26.25" customHeight="1">
      <c r="A64" s="346"/>
      <c r="B64" s="346" t="s">
        <v>564</v>
      </c>
      <c r="C64" s="347" t="s">
        <v>565</v>
      </c>
      <c r="D64" s="348"/>
      <c r="E64" s="348" t="s">
        <v>112</v>
      </c>
      <c r="F64" s="348"/>
      <c r="G64" s="348"/>
      <c r="H64" s="349"/>
      <c r="I64" s="350">
        <v>6</v>
      </c>
      <c r="J64" s="349">
        <v>6</v>
      </c>
      <c r="K64" s="350"/>
      <c r="L64" s="349"/>
      <c r="M64" s="350"/>
      <c r="N64" s="349"/>
      <c r="O64" s="351"/>
      <c r="P64" s="374"/>
      <c r="Q64" s="374"/>
      <c r="R64" s="374"/>
      <c r="S64" s="374"/>
      <c r="T64" s="351"/>
      <c r="U64" s="351"/>
      <c r="V64" s="351"/>
      <c r="W64" s="354"/>
      <c r="X64" s="354"/>
      <c r="Y64" s="354"/>
      <c r="Z64" s="354"/>
      <c r="AA64" s="354"/>
      <c r="AB64" s="354"/>
      <c r="AC64" s="354"/>
      <c r="AD64" s="354"/>
      <c r="AE64" s="353"/>
      <c r="AF64" s="353"/>
      <c r="AG64" s="353"/>
      <c r="AH64" s="354"/>
      <c r="AI64" s="353"/>
      <c r="AJ64" s="353"/>
      <c r="AK64" s="353"/>
      <c r="AL64" s="355"/>
    </row>
    <row r="65" spans="1:1030" s="345" customFormat="1" ht="93.75" customHeight="1">
      <c r="A65" s="356"/>
      <c r="B65" s="356" t="s">
        <v>566</v>
      </c>
      <c r="C65" s="357" t="s">
        <v>567</v>
      </c>
      <c r="D65" s="358" t="s">
        <v>568</v>
      </c>
      <c r="E65" s="358" t="s">
        <v>66</v>
      </c>
      <c r="F65" s="359"/>
      <c r="G65" s="360" t="s">
        <v>53</v>
      </c>
      <c r="H65" s="361"/>
      <c r="I65" s="362">
        <v>2</v>
      </c>
      <c r="J65" s="362">
        <v>2</v>
      </c>
      <c r="K65" s="362"/>
      <c r="L65" s="362">
        <v>15</v>
      </c>
      <c r="M65" s="362"/>
      <c r="N65" s="362"/>
      <c r="O65" s="363">
        <v>18</v>
      </c>
      <c r="P65" s="364"/>
      <c r="Q65" s="501"/>
      <c r="R65" s="502"/>
      <c r="S65" s="388">
        <v>1</v>
      </c>
      <c r="T65" s="366" t="s">
        <v>58</v>
      </c>
      <c r="U65" s="366" t="s">
        <v>59</v>
      </c>
      <c r="V65" s="366" t="s">
        <v>386</v>
      </c>
      <c r="W65" s="367">
        <v>1</v>
      </c>
      <c r="X65" s="368" t="s">
        <v>58</v>
      </c>
      <c r="Y65" s="368" t="s">
        <v>59</v>
      </c>
      <c r="Z65" s="368" t="s">
        <v>386</v>
      </c>
      <c r="AA65" s="501" t="s">
        <v>569</v>
      </c>
      <c r="AB65" s="580" t="str">
        <f t="shared" ref="AB65:AB67" si="12">+AA65</f>
        <v>A partir du lundi 15 juin, DM, à déposer sur CELENE au plus tard mercredi le 17 juin à 23H59. X. LUO</v>
      </c>
      <c r="AC65" s="633">
        <v>7</v>
      </c>
      <c r="AD65" s="365">
        <v>1</v>
      </c>
      <c r="AE65" s="366" t="s">
        <v>58</v>
      </c>
      <c r="AF65" s="366" t="s">
        <v>59</v>
      </c>
      <c r="AG65" s="366" t="s">
        <v>386</v>
      </c>
      <c r="AH65" s="369">
        <v>1</v>
      </c>
      <c r="AI65" s="368" t="s">
        <v>58</v>
      </c>
      <c r="AJ65" s="368" t="s">
        <v>59</v>
      </c>
      <c r="AK65" s="368" t="s">
        <v>386</v>
      </c>
      <c r="AL65" s="362"/>
    </row>
    <row r="66" spans="1:1030" s="345" customFormat="1" ht="93.75" customHeight="1">
      <c r="A66" s="356"/>
      <c r="B66" s="356" t="s">
        <v>570</v>
      </c>
      <c r="C66" s="357" t="s">
        <v>571</v>
      </c>
      <c r="D66" s="358" t="s">
        <v>572</v>
      </c>
      <c r="E66" s="358" t="s">
        <v>66</v>
      </c>
      <c r="F66" s="359"/>
      <c r="G66" s="360" t="s">
        <v>53</v>
      </c>
      <c r="H66" s="361"/>
      <c r="I66" s="362">
        <v>2</v>
      </c>
      <c r="J66" s="362">
        <v>2</v>
      </c>
      <c r="K66" s="362"/>
      <c r="L66" s="362">
        <v>15</v>
      </c>
      <c r="M66" s="362"/>
      <c r="N66" s="362"/>
      <c r="O66" s="363">
        <v>24</v>
      </c>
      <c r="P66" s="364"/>
      <c r="Q66" s="501"/>
      <c r="R66" s="502"/>
      <c r="S66" s="389">
        <v>1</v>
      </c>
      <c r="T66" s="370" t="s">
        <v>58</v>
      </c>
      <c r="U66" s="366" t="s">
        <v>59</v>
      </c>
      <c r="V66" s="366" t="s">
        <v>386</v>
      </c>
      <c r="W66" s="367">
        <v>1</v>
      </c>
      <c r="X66" s="368" t="s">
        <v>58</v>
      </c>
      <c r="Y66" s="368" t="s">
        <v>59</v>
      </c>
      <c r="Z66" s="368" t="s">
        <v>386</v>
      </c>
      <c r="AA66" s="501" t="s">
        <v>573</v>
      </c>
      <c r="AB66" s="580" t="str">
        <f t="shared" si="12"/>
        <v xml:space="preserve">A partir du jeudi 18, DM, à déposer sur CELENE au plus tard vendredi 19 à 23H59 . GILETSUN </v>
      </c>
      <c r="AC66" s="633">
        <v>6</v>
      </c>
      <c r="AD66" s="365">
        <v>1</v>
      </c>
      <c r="AE66" s="366" t="s">
        <v>58</v>
      </c>
      <c r="AF66" s="366" t="s">
        <v>59</v>
      </c>
      <c r="AG66" s="366" t="s">
        <v>386</v>
      </c>
      <c r="AH66" s="369">
        <v>1</v>
      </c>
      <c r="AI66" s="368" t="s">
        <v>58</v>
      </c>
      <c r="AJ66" s="368" t="s">
        <v>59</v>
      </c>
      <c r="AK66" s="368" t="s">
        <v>386</v>
      </c>
      <c r="AL66" s="362"/>
    </row>
    <row r="67" spans="1:1030" s="345" customFormat="1" ht="93.75" customHeight="1">
      <c r="A67" s="356"/>
      <c r="B67" s="356" t="s">
        <v>574</v>
      </c>
      <c r="C67" s="357" t="s">
        <v>575</v>
      </c>
      <c r="D67" s="358" t="s">
        <v>576</v>
      </c>
      <c r="E67" s="358" t="s">
        <v>66</v>
      </c>
      <c r="F67" s="359"/>
      <c r="G67" s="360" t="s">
        <v>53</v>
      </c>
      <c r="H67" s="361"/>
      <c r="I67" s="362">
        <v>2</v>
      </c>
      <c r="J67" s="362">
        <v>2</v>
      </c>
      <c r="K67" s="362"/>
      <c r="L67" s="362">
        <v>15</v>
      </c>
      <c r="M67" s="362"/>
      <c r="N67" s="362"/>
      <c r="O67" s="363">
        <v>18</v>
      </c>
      <c r="P67" s="364"/>
      <c r="Q67" s="501"/>
      <c r="R67" s="502"/>
      <c r="S67" s="388">
        <v>1</v>
      </c>
      <c r="T67" s="366" t="s">
        <v>58</v>
      </c>
      <c r="U67" s="366" t="s">
        <v>62</v>
      </c>
      <c r="V67" s="366" t="s">
        <v>549</v>
      </c>
      <c r="W67" s="367">
        <v>1</v>
      </c>
      <c r="X67" s="368" t="s">
        <v>58</v>
      </c>
      <c r="Y67" s="368" t="s">
        <v>62</v>
      </c>
      <c r="Z67" s="368" t="s">
        <v>549</v>
      </c>
      <c r="AA67" s="501" t="s">
        <v>577</v>
      </c>
      <c r="AB67" s="580" t="str">
        <f t="shared" si="12"/>
        <v>A partir du mardi 16 juin,  DM, à déposer sur CELENE au plus tard jeudi le 18 juin à 23H59. X. LUO</v>
      </c>
      <c r="AC67" s="633">
        <v>5</v>
      </c>
      <c r="AD67" s="365">
        <v>1</v>
      </c>
      <c r="AE67" s="366" t="s">
        <v>58</v>
      </c>
      <c r="AF67" s="366" t="s">
        <v>62</v>
      </c>
      <c r="AG67" s="366" t="s">
        <v>549</v>
      </c>
      <c r="AH67" s="369">
        <v>1</v>
      </c>
      <c r="AI67" s="368" t="s">
        <v>58</v>
      </c>
      <c r="AJ67" s="368" t="s">
        <v>578</v>
      </c>
      <c r="AK67" s="368" t="s">
        <v>549</v>
      </c>
      <c r="AL67" s="362"/>
    </row>
    <row r="68" spans="1:1030" s="372" customFormat="1" ht="26.25" customHeight="1">
      <c r="A68" s="346"/>
      <c r="B68" s="346"/>
      <c r="C68" s="347" t="s">
        <v>257</v>
      </c>
      <c r="D68" s="348"/>
      <c r="E68" s="348"/>
      <c r="F68" s="348"/>
      <c r="G68" s="348"/>
      <c r="H68" s="349"/>
      <c r="I68" s="350"/>
      <c r="J68" s="349"/>
      <c r="K68" s="350"/>
      <c r="L68" s="349"/>
      <c r="M68" s="350"/>
      <c r="N68" s="349"/>
      <c r="O68" s="351"/>
      <c r="P68" s="374"/>
      <c r="Q68" s="499"/>
      <c r="R68" s="500"/>
      <c r="S68" s="387"/>
      <c r="T68" s="351"/>
      <c r="U68" s="351"/>
      <c r="V68" s="354"/>
      <c r="W68" s="354"/>
      <c r="X68" s="354"/>
      <c r="Y68" s="354"/>
      <c r="Z68" s="354"/>
      <c r="AA68" s="354"/>
      <c r="AB68" s="354"/>
      <c r="AC68" s="354"/>
      <c r="AD68" s="354"/>
      <c r="AE68" s="353"/>
      <c r="AF68" s="353"/>
      <c r="AG68" s="353"/>
      <c r="AH68" s="354"/>
      <c r="AI68" s="353"/>
      <c r="AJ68" s="353"/>
      <c r="AK68" s="353"/>
      <c r="AL68" s="355"/>
      <c r="AM68" s="371"/>
      <c r="AN68" s="371"/>
      <c r="AO68" s="371"/>
      <c r="AP68" s="371"/>
      <c r="AQ68" s="371"/>
      <c r="AR68" s="371"/>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371"/>
      <c r="BS68" s="371"/>
      <c r="BT68" s="371"/>
      <c r="BU68" s="371"/>
      <c r="BV68" s="371"/>
      <c r="BW68" s="371"/>
      <c r="BX68" s="371"/>
      <c r="BY68" s="371"/>
      <c r="BZ68" s="371"/>
      <c r="CA68" s="371"/>
      <c r="CB68" s="371"/>
      <c r="CC68" s="371"/>
      <c r="CD68" s="371"/>
      <c r="CE68" s="371"/>
      <c r="CF68" s="371"/>
      <c r="CG68" s="371"/>
      <c r="CH68" s="371"/>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c r="DE68" s="371"/>
      <c r="DF68" s="371"/>
      <c r="DG68" s="371"/>
      <c r="DH68" s="371"/>
      <c r="DI68" s="371"/>
      <c r="DJ68" s="371"/>
      <c r="DK68" s="371"/>
      <c r="DL68" s="371"/>
      <c r="DM68" s="371"/>
      <c r="DN68" s="371"/>
      <c r="DO68" s="371"/>
      <c r="DP68" s="371"/>
      <c r="DQ68" s="371"/>
      <c r="DR68" s="371"/>
      <c r="DS68" s="371"/>
      <c r="DT68" s="371"/>
      <c r="DU68" s="371"/>
      <c r="DV68" s="371"/>
      <c r="DW68" s="371"/>
      <c r="DX68" s="371"/>
      <c r="DY68" s="371"/>
      <c r="DZ68" s="371"/>
      <c r="EA68" s="371"/>
      <c r="EB68" s="371"/>
      <c r="EC68" s="371"/>
      <c r="ED68" s="371"/>
      <c r="EE68" s="371"/>
      <c r="EF68" s="371"/>
      <c r="EG68" s="371"/>
      <c r="EH68" s="371"/>
      <c r="EI68" s="371"/>
      <c r="EJ68" s="371"/>
      <c r="EK68" s="371"/>
      <c r="EL68" s="371"/>
      <c r="EM68" s="371"/>
      <c r="EN68" s="371"/>
      <c r="EO68" s="371"/>
      <c r="EP68" s="371"/>
      <c r="EQ68" s="371"/>
      <c r="ER68" s="371"/>
      <c r="ES68" s="371"/>
      <c r="ET68" s="371"/>
      <c r="EU68" s="371"/>
      <c r="EV68" s="371"/>
      <c r="EW68" s="371"/>
      <c r="EX68" s="371"/>
      <c r="EY68" s="371"/>
      <c r="EZ68" s="371"/>
      <c r="FA68" s="371"/>
      <c r="FB68" s="371"/>
      <c r="FC68" s="371"/>
      <c r="FD68" s="371"/>
      <c r="FE68" s="371"/>
      <c r="FF68" s="371"/>
      <c r="FG68" s="371"/>
      <c r="FH68" s="371"/>
      <c r="FI68" s="371"/>
      <c r="FJ68" s="371"/>
      <c r="FK68" s="371"/>
      <c r="FL68" s="371"/>
      <c r="FM68" s="371"/>
      <c r="FN68" s="371"/>
      <c r="FO68" s="371"/>
      <c r="FP68" s="371"/>
      <c r="FQ68" s="371"/>
      <c r="FR68" s="371"/>
      <c r="FS68" s="371"/>
      <c r="FT68" s="371"/>
      <c r="FU68" s="371"/>
      <c r="FV68" s="371"/>
      <c r="FW68" s="371"/>
      <c r="FX68" s="371"/>
      <c r="FY68" s="371"/>
      <c r="FZ68" s="371"/>
      <c r="GA68" s="371"/>
      <c r="GB68" s="371"/>
      <c r="GC68" s="371"/>
      <c r="GD68" s="371"/>
      <c r="GE68" s="371"/>
      <c r="GF68" s="371"/>
      <c r="GG68" s="371"/>
      <c r="GH68" s="371"/>
      <c r="GI68" s="371"/>
      <c r="GJ68" s="371"/>
      <c r="GK68" s="371"/>
      <c r="GL68" s="371"/>
      <c r="GM68" s="371"/>
      <c r="GN68" s="371"/>
      <c r="GO68" s="371"/>
      <c r="GP68" s="371"/>
      <c r="GQ68" s="371"/>
      <c r="GR68" s="371"/>
      <c r="GS68" s="371"/>
      <c r="GT68" s="371"/>
      <c r="GU68" s="371"/>
      <c r="GV68" s="371"/>
      <c r="GW68" s="371"/>
      <c r="GX68" s="371"/>
      <c r="GY68" s="371"/>
      <c r="GZ68" s="371"/>
      <c r="HA68" s="371"/>
      <c r="HB68" s="371"/>
      <c r="HC68" s="371"/>
      <c r="HD68" s="371"/>
      <c r="HE68" s="371"/>
      <c r="HF68" s="371"/>
      <c r="HG68" s="371"/>
      <c r="HH68" s="371"/>
      <c r="HI68" s="371"/>
      <c r="HJ68" s="371"/>
      <c r="HK68" s="371"/>
      <c r="HL68" s="371"/>
      <c r="HM68" s="371"/>
      <c r="HN68" s="371"/>
      <c r="HO68" s="371"/>
      <c r="HP68" s="371"/>
      <c r="HQ68" s="371"/>
      <c r="HR68" s="371"/>
      <c r="HS68" s="371"/>
      <c r="HT68" s="371"/>
      <c r="HU68" s="371"/>
      <c r="HV68" s="371"/>
      <c r="HW68" s="371"/>
      <c r="HX68" s="371"/>
      <c r="HY68" s="371"/>
      <c r="HZ68" s="371"/>
      <c r="IA68" s="371"/>
      <c r="IB68" s="371"/>
      <c r="IC68" s="371"/>
      <c r="ID68" s="371"/>
      <c r="IE68" s="371"/>
      <c r="IF68" s="371"/>
      <c r="IG68" s="371"/>
      <c r="IH68" s="371"/>
      <c r="II68" s="371"/>
      <c r="IJ68" s="371"/>
      <c r="IK68" s="345"/>
      <c r="IL68" s="345"/>
      <c r="IM68" s="345"/>
      <c r="IN68" s="345"/>
      <c r="IO68" s="345"/>
      <c r="IP68" s="345"/>
      <c r="IQ68" s="345"/>
      <c r="IR68" s="345"/>
      <c r="IS68" s="345"/>
      <c r="IT68" s="345"/>
      <c r="IU68" s="345"/>
      <c r="IV68" s="345"/>
      <c r="IW68" s="345"/>
      <c r="IX68" s="345"/>
      <c r="IY68" s="345"/>
      <c r="IZ68" s="345"/>
      <c r="JA68" s="345"/>
      <c r="JB68" s="345"/>
      <c r="JC68" s="345"/>
      <c r="JD68" s="345"/>
      <c r="JE68" s="345"/>
      <c r="JF68" s="345"/>
      <c r="JG68" s="345"/>
      <c r="JH68" s="345"/>
      <c r="JI68" s="345"/>
      <c r="JJ68" s="345"/>
      <c r="JK68" s="345"/>
      <c r="JL68" s="345"/>
      <c r="JM68" s="345"/>
      <c r="JN68" s="345"/>
      <c r="JO68" s="345"/>
      <c r="JP68" s="345"/>
      <c r="JQ68" s="345"/>
      <c r="JR68" s="345"/>
      <c r="JS68" s="345"/>
      <c r="JT68" s="345"/>
      <c r="JU68" s="345"/>
      <c r="JV68" s="345"/>
      <c r="JW68" s="345"/>
      <c r="JX68" s="345"/>
      <c r="JY68" s="345"/>
      <c r="JZ68" s="345"/>
      <c r="KA68" s="345"/>
      <c r="KB68" s="345"/>
      <c r="KC68" s="345"/>
      <c r="KD68" s="345"/>
      <c r="KE68" s="345"/>
      <c r="KF68" s="345"/>
      <c r="KG68" s="345"/>
      <c r="KH68" s="345"/>
      <c r="KI68" s="345"/>
      <c r="KJ68" s="345"/>
      <c r="KK68" s="345"/>
      <c r="KL68" s="345"/>
      <c r="KM68" s="345"/>
      <c r="KN68" s="345"/>
      <c r="KO68" s="345"/>
      <c r="KP68" s="345"/>
      <c r="KQ68" s="345"/>
      <c r="KR68" s="345"/>
      <c r="KS68" s="345"/>
      <c r="KT68" s="345"/>
      <c r="KU68" s="345"/>
      <c r="KV68" s="345"/>
      <c r="KW68" s="345"/>
      <c r="KX68" s="345"/>
      <c r="KY68" s="345"/>
      <c r="KZ68" s="345"/>
      <c r="LA68" s="345"/>
      <c r="LB68" s="345"/>
      <c r="LC68" s="345"/>
      <c r="LD68" s="345"/>
      <c r="LE68" s="345"/>
      <c r="LF68" s="345"/>
      <c r="LG68" s="345"/>
      <c r="LH68" s="345"/>
      <c r="LI68" s="345"/>
      <c r="LJ68" s="345"/>
      <c r="LK68" s="345"/>
      <c r="LL68" s="345"/>
      <c r="LM68" s="345"/>
      <c r="LN68" s="345"/>
      <c r="LO68" s="345"/>
      <c r="LP68" s="345"/>
      <c r="LQ68" s="345"/>
      <c r="LR68" s="345"/>
      <c r="LS68" s="345"/>
      <c r="LT68" s="345"/>
      <c r="LU68" s="345"/>
      <c r="LV68" s="345"/>
      <c r="LW68" s="345"/>
      <c r="LX68" s="345"/>
      <c r="LY68" s="345"/>
      <c r="LZ68" s="345"/>
      <c r="MA68" s="345"/>
      <c r="MB68" s="345"/>
      <c r="MC68" s="345"/>
      <c r="MD68" s="345"/>
      <c r="ME68" s="345"/>
      <c r="MF68" s="345"/>
      <c r="MG68" s="345"/>
      <c r="MH68" s="345"/>
      <c r="MI68" s="345"/>
      <c r="MJ68" s="345"/>
      <c r="MK68" s="345"/>
      <c r="ML68" s="345"/>
      <c r="MM68" s="345"/>
      <c r="MN68" s="345"/>
      <c r="MO68" s="345"/>
      <c r="MP68" s="345"/>
      <c r="MQ68" s="345"/>
      <c r="MR68" s="345"/>
      <c r="MS68" s="345"/>
      <c r="MT68" s="345"/>
      <c r="MU68" s="345"/>
      <c r="MV68" s="345"/>
      <c r="MW68" s="345"/>
      <c r="MX68" s="345"/>
      <c r="MY68" s="345"/>
      <c r="MZ68" s="345"/>
      <c r="NA68" s="345"/>
      <c r="NB68" s="345"/>
      <c r="NC68" s="345"/>
      <c r="ND68" s="345"/>
      <c r="NE68" s="345"/>
      <c r="NF68" s="345"/>
      <c r="NG68" s="345"/>
      <c r="NH68" s="345"/>
      <c r="NI68" s="345"/>
      <c r="NJ68" s="345"/>
      <c r="NK68" s="345"/>
      <c r="NL68" s="345"/>
      <c r="NM68" s="345"/>
      <c r="NN68" s="345"/>
      <c r="NO68" s="345"/>
      <c r="NP68" s="345"/>
      <c r="NQ68" s="345"/>
      <c r="NR68" s="345"/>
      <c r="NS68" s="345"/>
      <c r="NT68" s="345"/>
      <c r="NU68" s="345"/>
      <c r="NV68" s="345"/>
      <c r="NW68" s="345"/>
      <c r="NX68" s="345"/>
      <c r="NY68" s="345"/>
      <c r="NZ68" s="345"/>
      <c r="OA68" s="345"/>
      <c r="OB68" s="345"/>
      <c r="OC68" s="345"/>
      <c r="OD68" s="345"/>
      <c r="OE68" s="345"/>
      <c r="OF68" s="345"/>
      <c r="OG68" s="345"/>
      <c r="OH68" s="345"/>
      <c r="OI68" s="345"/>
      <c r="OJ68" s="345"/>
      <c r="OK68" s="345"/>
      <c r="OL68" s="345"/>
      <c r="OM68" s="345"/>
      <c r="ON68" s="345"/>
      <c r="OO68" s="345"/>
      <c r="OP68" s="345"/>
      <c r="OQ68" s="345"/>
      <c r="OR68" s="345"/>
      <c r="OS68" s="345"/>
      <c r="OT68" s="345"/>
      <c r="OU68" s="345"/>
      <c r="OV68" s="345"/>
      <c r="OW68" s="345"/>
      <c r="OX68" s="345"/>
      <c r="OY68" s="345"/>
      <c r="OZ68" s="345"/>
      <c r="PA68" s="345"/>
      <c r="PB68" s="345"/>
      <c r="PC68" s="345"/>
      <c r="PD68" s="345"/>
      <c r="PE68" s="345"/>
      <c r="PF68" s="345"/>
      <c r="PG68" s="345"/>
      <c r="PH68" s="345"/>
      <c r="PI68" s="345"/>
      <c r="PJ68" s="345"/>
      <c r="PK68" s="345"/>
      <c r="PL68" s="345"/>
      <c r="PM68" s="345"/>
      <c r="PN68" s="345"/>
      <c r="PO68" s="345"/>
      <c r="PP68" s="345"/>
      <c r="PQ68" s="345"/>
      <c r="PR68" s="345"/>
      <c r="PS68" s="345"/>
      <c r="PT68" s="345"/>
      <c r="PU68" s="345"/>
      <c r="PV68" s="345"/>
      <c r="PW68" s="345"/>
      <c r="PX68" s="345"/>
      <c r="PY68" s="345"/>
      <c r="PZ68" s="345"/>
      <c r="QA68" s="345"/>
      <c r="QB68" s="345"/>
      <c r="QC68" s="345"/>
      <c r="QD68" s="345"/>
      <c r="QE68" s="345"/>
      <c r="QF68" s="345"/>
      <c r="QG68" s="345"/>
      <c r="QH68" s="345"/>
      <c r="QI68" s="345"/>
      <c r="QJ68" s="345"/>
      <c r="QK68" s="345"/>
      <c r="QL68" s="345"/>
      <c r="QM68" s="345"/>
      <c r="QN68" s="345"/>
      <c r="QO68" s="345"/>
      <c r="QP68" s="345"/>
      <c r="QQ68" s="345"/>
      <c r="QR68" s="345"/>
      <c r="QS68" s="345"/>
      <c r="QT68" s="345"/>
      <c r="QU68" s="345"/>
      <c r="QV68" s="345"/>
      <c r="QW68" s="345"/>
      <c r="QX68" s="345"/>
      <c r="QY68" s="345"/>
      <c r="QZ68" s="345"/>
      <c r="RA68" s="345"/>
      <c r="RB68" s="345"/>
      <c r="RC68" s="345"/>
      <c r="RD68" s="345"/>
      <c r="RE68" s="345"/>
      <c r="RF68" s="345"/>
      <c r="RG68" s="345"/>
      <c r="RH68" s="345"/>
      <c r="RI68" s="345"/>
      <c r="RJ68" s="345"/>
      <c r="RK68" s="345"/>
      <c r="RL68" s="345"/>
      <c r="RM68" s="345"/>
      <c r="RN68" s="345"/>
      <c r="RO68" s="345"/>
      <c r="RP68" s="345"/>
      <c r="RQ68" s="345"/>
      <c r="RR68" s="345"/>
      <c r="RS68" s="345"/>
      <c r="RT68" s="345"/>
      <c r="RU68" s="345"/>
      <c r="RV68" s="345"/>
      <c r="RW68" s="345"/>
      <c r="RX68" s="345"/>
      <c r="RY68" s="345"/>
      <c r="RZ68" s="345"/>
      <c r="SA68" s="345"/>
      <c r="SB68" s="345"/>
      <c r="SC68" s="345"/>
      <c r="SD68" s="345"/>
      <c r="SE68" s="345"/>
      <c r="SF68" s="345"/>
      <c r="SG68" s="345"/>
      <c r="SH68" s="345"/>
      <c r="SI68" s="345"/>
      <c r="SJ68" s="345"/>
      <c r="SK68" s="345"/>
      <c r="SL68" s="345"/>
      <c r="SM68" s="345"/>
      <c r="SN68" s="345"/>
      <c r="SO68" s="345"/>
      <c r="SP68" s="345"/>
      <c r="SQ68" s="345"/>
      <c r="SR68" s="345"/>
      <c r="SS68" s="345"/>
      <c r="ST68" s="345"/>
      <c r="SU68" s="345"/>
      <c r="SV68" s="345"/>
      <c r="SW68" s="345"/>
      <c r="SX68" s="345"/>
      <c r="SY68" s="345"/>
      <c r="SZ68" s="345"/>
      <c r="TA68" s="345"/>
      <c r="TB68" s="345"/>
      <c r="TC68" s="345"/>
      <c r="TD68" s="345"/>
      <c r="TE68" s="345"/>
      <c r="TF68" s="345"/>
      <c r="TG68" s="345"/>
      <c r="TH68" s="345"/>
      <c r="TI68" s="345"/>
      <c r="TJ68" s="345"/>
      <c r="TK68" s="345"/>
      <c r="TL68" s="345"/>
      <c r="TM68" s="345"/>
      <c r="TN68" s="345"/>
      <c r="TO68" s="345"/>
      <c r="TP68" s="345"/>
      <c r="TQ68" s="345"/>
      <c r="TR68" s="345"/>
      <c r="TS68" s="345"/>
      <c r="TT68" s="345"/>
      <c r="TU68" s="345"/>
      <c r="TV68" s="345"/>
      <c r="TW68" s="345"/>
      <c r="TX68" s="345"/>
      <c r="TY68" s="345"/>
      <c r="TZ68" s="345"/>
      <c r="UA68" s="345"/>
      <c r="UB68" s="345"/>
      <c r="UC68" s="345"/>
      <c r="UD68" s="345"/>
      <c r="UE68" s="345"/>
      <c r="UF68" s="345"/>
      <c r="UG68" s="345"/>
      <c r="UH68" s="345"/>
      <c r="UI68" s="345"/>
      <c r="UJ68" s="345"/>
      <c r="UK68" s="345"/>
      <c r="UL68" s="345"/>
      <c r="UM68" s="345"/>
      <c r="UN68" s="345"/>
      <c r="UO68" s="345"/>
      <c r="UP68" s="345"/>
      <c r="UQ68" s="345"/>
      <c r="UR68" s="345"/>
      <c r="US68" s="345"/>
      <c r="UT68" s="345"/>
      <c r="UU68" s="345"/>
      <c r="UV68" s="345"/>
      <c r="UW68" s="345"/>
      <c r="UX68" s="345"/>
      <c r="UY68" s="345"/>
      <c r="UZ68" s="345"/>
      <c r="VA68" s="345"/>
      <c r="VB68" s="345"/>
      <c r="VC68" s="345"/>
      <c r="VD68" s="345"/>
      <c r="VE68" s="345"/>
      <c r="VF68" s="345"/>
      <c r="VG68" s="345"/>
      <c r="VH68" s="345"/>
      <c r="VI68" s="345"/>
      <c r="VJ68" s="345"/>
      <c r="VK68" s="345"/>
      <c r="VL68" s="345"/>
      <c r="VM68" s="345"/>
      <c r="VN68" s="345"/>
      <c r="VO68" s="345"/>
      <c r="VP68" s="345"/>
      <c r="VQ68" s="345"/>
      <c r="VR68" s="345"/>
      <c r="VS68" s="345"/>
      <c r="VT68" s="345"/>
      <c r="VU68" s="345"/>
      <c r="VV68" s="345"/>
      <c r="VW68" s="345"/>
      <c r="VX68" s="345"/>
      <c r="VY68" s="345"/>
      <c r="VZ68" s="345"/>
      <c r="WA68" s="345"/>
      <c r="WB68" s="345"/>
      <c r="WC68" s="345"/>
      <c r="WD68" s="345"/>
      <c r="WE68" s="345"/>
      <c r="WF68" s="345"/>
      <c r="WG68" s="345"/>
      <c r="WH68" s="345"/>
      <c r="WI68" s="345"/>
      <c r="WJ68" s="345"/>
      <c r="WK68" s="345"/>
      <c r="WL68" s="345"/>
      <c r="WM68" s="345"/>
      <c r="WN68" s="345"/>
      <c r="WO68" s="345"/>
      <c r="WP68" s="345"/>
      <c r="WQ68" s="345"/>
      <c r="WR68" s="345"/>
      <c r="WS68" s="345"/>
      <c r="WT68" s="345"/>
      <c r="WU68" s="345"/>
      <c r="WV68" s="345"/>
      <c r="WW68" s="345"/>
      <c r="WX68" s="345"/>
      <c r="WY68" s="345"/>
      <c r="WZ68" s="345"/>
      <c r="XA68" s="345"/>
      <c r="XB68" s="345"/>
      <c r="XC68" s="345"/>
      <c r="XD68" s="345"/>
      <c r="XE68" s="345"/>
      <c r="XF68" s="345"/>
      <c r="XG68" s="345"/>
      <c r="XH68" s="345"/>
      <c r="XI68" s="345"/>
      <c r="XJ68" s="345"/>
      <c r="XK68" s="345"/>
      <c r="XL68" s="345"/>
      <c r="XM68" s="345"/>
      <c r="XN68" s="345"/>
      <c r="XO68" s="345"/>
      <c r="XP68" s="345"/>
      <c r="XQ68" s="345"/>
      <c r="XR68" s="345"/>
      <c r="XS68" s="345"/>
      <c r="XT68" s="345"/>
      <c r="XU68" s="345"/>
      <c r="XV68" s="345"/>
      <c r="XW68" s="345"/>
      <c r="XX68" s="345"/>
      <c r="XY68" s="345"/>
      <c r="XZ68" s="345"/>
      <c r="YA68" s="345"/>
      <c r="YB68" s="345"/>
      <c r="YC68" s="345"/>
      <c r="YD68" s="345"/>
      <c r="YE68" s="345"/>
      <c r="YF68" s="345"/>
      <c r="YG68" s="345"/>
      <c r="YH68" s="345"/>
      <c r="YI68" s="345"/>
      <c r="YJ68" s="345"/>
      <c r="YK68" s="345"/>
      <c r="YL68" s="345"/>
      <c r="YM68" s="345"/>
      <c r="YN68" s="345"/>
      <c r="YO68" s="345"/>
      <c r="YP68" s="345"/>
      <c r="YQ68" s="345"/>
      <c r="YR68" s="345"/>
      <c r="YS68" s="345"/>
      <c r="YT68" s="345"/>
      <c r="YU68" s="345"/>
      <c r="YV68" s="345"/>
      <c r="YW68" s="345"/>
      <c r="YX68" s="345"/>
      <c r="YY68" s="345"/>
      <c r="YZ68" s="345"/>
      <c r="ZA68" s="345"/>
      <c r="ZB68" s="345"/>
      <c r="ZC68" s="345"/>
      <c r="ZD68" s="345"/>
      <c r="ZE68" s="345"/>
      <c r="ZF68" s="345"/>
      <c r="ZG68" s="345"/>
      <c r="ZH68" s="345"/>
      <c r="ZI68" s="345"/>
      <c r="ZJ68" s="345"/>
      <c r="ZK68" s="345"/>
      <c r="ZL68" s="345"/>
      <c r="ZM68" s="345"/>
      <c r="ZN68" s="345"/>
      <c r="ZO68" s="345"/>
      <c r="ZP68" s="345"/>
      <c r="ZQ68" s="345"/>
      <c r="ZR68" s="345"/>
      <c r="ZS68" s="345"/>
      <c r="ZT68" s="345"/>
      <c r="ZU68" s="345"/>
      <c r="ZV68" s="345"/>
      <c r="ZW68" s="345"/>
      <c r="ZX68" s="345"/>
      <c r="ZY68" s="345"/>
      <c r="ZZ68" s="345"/>
      <c r="AAA68" s="345"/>
      <c r="AAB68" s="345"/>
      <c r="AAC68" s="345"/>
      <c r="AAD68" s="345"/>
      <c r="AAE68" s="345"/>
      <c r="AAF68" s="345"/>
      <c r="AAG68" s="345"/>
      <c r="AAH68" s="345"/>
      <c r="AAI68" s="345"/>
      <c r="AAJ68" s="345"/>
      <c r="AAK68" s="345"/>
      <c r="AAL68" s="345"/>
      <c r="AAM68" s="345"/>
      <c r="AAN68" s="345"/>
      <c r="AAO68" s="345"/>
      <c r="AAP68" s="345"/>
      <c r="AAQ68" s="345"/>
      <c r="AAR68" s="345"/>
      <c r="AAS68" s="345"/>
      <c r="AAT68" s="345"/>
      <c r="AAU68" s="345"/>
      <c r="AAV68" s="345"/>
      <c r="AAW68" s="345"/>
      <c r="AAX68" s="345"/>
      <c r="AAY68" s="345"/>
      <c r="AAZ68" s="345"/>
      <c r="ABA68" s="345"/>
      <c r="ABB68" s="345"/>
      <c r="ABC68" s="345"/>
      <c r="ABD68" s="345"/>
      <c r="ABE68" s="345"/>
      <c r="ABF68" s="345"/>
      <c r="ABG68" s="345"/>
      <c r="ABH68" s="345"/>
      <c r="ABI68" s="345"/>
      <c r="ABJ68" s="345"/>
      <c r="ABK68" s="345"/>
      <c r="ABL68" s="345"/>
      <c r="ABM68" s="345"/>
      <c r="ABN68" s="345"/>
      <c r="ABO68" s="345"/>
      <c r="ABP68" s="345"/>
      <c r="ABQ68" s="345"/>
      <c r="ABR68" s="345"/>
      <c r="ABS68" s="345"/>
      <c r="ABT68" s="345"/>
      <c r="ABU68" s="345"/>
      <c r="ABV68" s="345"/>
      <c r="ABW68" s="345"/>
      <c r="ABX68" s="345"/>
      <c r="ABY68" s="345"/>
      <c r="ABZ68" s="345"/>
      <c r="ACA68" s="345"/>
      <c r="ACB68" s="345"/>
      <c r="ACC68" s="345"/>
      <c r="ACD68" s="345"/>
      <c r="ACE68" s="345"/>
      <c r="ACF68" s="345"/>
      <c r="ACG68" s="345"/>
      <c r="ACH68" s="345"/>
      <c r="ACI68" s="345"/>
      <c r="ACJ68" s="345"/>
      <c r="ACK68" s="345"/>
      <c r="ACL68" s="345"/>
      <c r="ACM68" s="345"/>
      <c r="ACN68" s="345"/>
      <c r="ACO68" s="345"/>
      <c r="ACP68" s="345"/>
      <c r="ACQ68" s="345"/>
      <c r="ACR68" s="345"/>
      <c r="ACS68" s="345"/>
      <c r="ACT68" s="345"/>
      <c r="ACU68" s="345"/>
      <c r="ACV68" s="345"/>
      <c r="ACW68" s="345"/>
      <c r="ACX68" s="345"/>
      <c r="ACY68" s="345"/>
      <c r="ACZ68" s="345"/>
      <c r="ADA68" s="345"/>
      <c r="ADB68" s="345"/>
      <c r="ADC68" s="345"/>
      <c r="ADD68" s="345"/>
      <c r="ADE68" s="345"/>
      <c r="ADF68" s="345"/>
      <c r="ADG68" s="345"/>
      <c r="ADH68" s="345"/>
      <c r="ADI68" s="345"/>
      <c r="ADJ68" s="345"/>
      <c r="ADK68" s="345"/>
      <c r="ADL68" s="345"/>
      <c r="ADM68" s="345"/>
      <c r="ADN68" s="345"/>
      <c r="ADO68" s="345"/>
      <c r="ADP68" s="345"/>
      <c r="ADQ68" s="345"/>
      <c r="ADR68" s="345"/>
      <c r="ADS68" s="345"/>
      <c r="ADT68" s="345"/>
      <c r="ADU68" s="345"/>
      <c r="ADV68" s="345"/>
      <c r="ADW68" s="345"/>
      <c r="ADX68" s="345"/>
      <c r="ADY68" s="345"/>
      <c r="ADZ68" s="345"/>
      <c r="AEA68" s="345"/>
      <c r="AEB68" s="345"/>
      <c r="AEC68" s="345"/>
      <c r="AED68" s="345"/>
      <c r="AEE68" s="345"/>
      <c r="AEF68" s="345"/>
      <c r="AEG68" s="345"/>
      <c r="AEH68" s="345"/>
      <c r="AEI68" s="345"/>
      <c r="AEJ68" s="345"/>
      <c r="AEK68" s="345"/>
      <c r="AEL68" s="345"/>
      <c r="AEM68" s="345"/>
      <c r="AEN68" s="345"/>
      <c r="AEO68" s="345"/>
      <c r="AEP68" s="345"/>
      <c r="AEQ68" s="345"/>
      <c r="AER68" s="345"/>
      <c r="AES68" s="345"/>
      <c r="AET68" s="345"/>
      <c r="AEU68" s="345"/>
      <c r="AEV68" s="345"/>
      <c r="AEW68" s="345"/>
      <c r="AEX68" s="345"/>
      <c r="AEY68" s="345"/>
      <c r="AEZ68" s="345"/>
      <c r="AFA68" s="345"/>
      <c r="AFB68" s="345"/>
      <c r="AFC68" s="345"/>
      <c r="AFD68" s="345"/>
      <c r="AFE68" s="345"/>
      <c r="AFF68" s="345"/>
      <c r="AFG68" s="345"/>
      <c r="AFH68" s="345"/>
      <c r="AFI68" s="345"/>
      <c r="AFJ68" s="345"/>
      <c r="AFK68" s="345"/>
      <c r="AFL68" s="345"/>
      <c r="AFM68" s="345"/>
      <c r="AFN68" s="345"/>
      <c r="AFO68" s="345"/>
      <c r="AFP68" s="345"/>
      <c r="AFQ68" s="345"/>
      <c r="AFR68" s="345"/>
      <c r="AFS68" s="345"/>
      <c r="AFT68" s="345"/>
      <c r="AFU68" s="345"/>
      <c r="AFV68" s="345"/>
      <c r="AFW68" s="345"/>
      <c r="AFX68" s="345"/>
      <c r="AFY68" s="345"/>
      <c r="AFZ68" s="345"/>
      <c r="AGA68" s="345"/>
      <c r="AGB68" s="345"/>
      <c r="AGC68" s="345"/>
      <c r="AGD68" s="345"/>
      <c r="AGE68" s="345"/>
      <c r="AGF68" s="345"/>
      <c r="AGG68" s="345"/>
      <c r="AGH68" s="345"/>
      <c r="AGI68" s="345"/>
      <c r="AGJ68" s="345"/>
      <c r="AGK68" s="345"/>
      <c r="AGL68" s="345"/>
      <c r="AGM68" s="345"/>
      <c r="AGN68" s="345"/>
      <c r="AGO68" s="345"/>
      <c r="AGP68" s="345"/>
      <c r="AGQ68" s="345"/>
      <c r="AGR68" s="345"/>
      <c r="AGS68" s="345"/>
      <c r="AGT68" s="345"/>
      <c r="AGU68" s="345"/>
      <c r="AGV68" s="345"/>
      <c r="AGW68" s="345"/>
      <c r="AGX68" s="345"/>
      <c r="AGY68" s="345"/>
      <c r="AGZ68" s="345"/>
      <c r="AHA68" s="345"/>
      <c r="AHB68" s="345"/>
      <c r="AHC68" s="345"/>
      <c r="AHD68" s="345"/>
      <c r="AHE68" s="345"/>
      <c r="AHF68" s="345"/>
      <c r="AHG68" s="345"/>
      <c r="AHH68" s="345"/>
      <c r="AHI68" s="345"/>
      <c r="AHJ68" s="345"/>
      <c r="AHK68" s="345"/>
      <c r="AHL68" s="345"/>
      <c r="AHM68" s="345"/>
      <c r="AHN68" s="345"/>
      <c r="AHO68" s="345"/>
      <c r="AHP68" s="345"/>
      <c r="AHQ68" s="345"/>
      <c r="AHR68" s="345"/>
      <c r="AHS68" s="345"/>
      <c r="AHT68" s="345"/>
      <c r="AHU68" s="345"/>
      <c r="AHV68" s="345"/>
      <c r="AHW68" s="345"/>
      <c r="AHX68" s="345"/>
      <c r="AHY68" s="345"/>
      <c r="AHZ68" s="345"/>
      <c r="AIA68" s="345"/>
      <c r="AIB68" s="345"/>
      <c r="AIC68" s="345"/>
      <c r="AID68" s="345"/>
      <c r="AIE68" s="345"/>
      <c r="AIF68" s="345"/>
      <c r="AIG68" s="345"/>
      <c r="AIH68" s="345"/>
      <c r="AII68" s="345"/>
      <c r="AIJ68" s="345"/>
      <c r="AIK68" s="345"/>
      <c r="AIL68" s="345"/>
      <c r="AIM68" s="345"/>
      <c r="AIN68" s="345"/>
      <c r="AIO68" s="345"/>
      <c r="AIP68" s="345"/>
      <c r="AIQ68" s="345"/>
      <c r="AIR68" s="345"/>
      <c r="AIS68" s="345"/>
      <c r="AIT68" s="345"/>
      <c r="AIU68" s="345"/>
      <c r="AIV68" s="345"/>
      <c r="AIW68" s="345"/>
      <c r="AIX68" s="345"/>
      <c r="AIY68" s="345"/>
      <c r="AIZ68" s="345"/>
      <c r="AJA68" s="345"/>
      <c r="AJB68" s="345"/>
      <c r="AJC68" s="345"/>
      <c r="AJD68" s="345"/>
      <c r="AJE68" s="345"/>
      <c r="AJF68" s="345"/>
      <c r="AJG68" s="345"/>
      <c r="AJH68" s="345"/>
      <c r="AJI68" s="345"/>
      <c r="AJJ68" s="345"/>
      <c r="AJK68" s="345"/>
      <c r="AJL68" s="345"/>
      <c r="AJM68" s="345"/>
      <c r="AJN68" s="345"/>
      <c r="AJO68" s="345"/>
      <c r="AJP68" s="345"/>
      <c r="AJQ68" s="345"/>
      <c r="AJR68" s="345"/>
      <c r="AJS68" s="345"/>
      <c r="AJT68" s="345"/>
      <c r="AJU68" s="345"/>
      <c r="AJV68" s="345"/>
      <c r="AJW68" s="345"/>
      <c r="AJX68" s="345"/>
      <c r="AJY68" s="345"/>
      <c r="AJZ68" s="345"/>
      <c r="AKA68" s="345"/>
      <c r="AKB68" s="345"/>
      <c r="AKC68" s="345"/>
      <c r="AKD68" s="345"/>
      <c r="AKE68" s="345"/>
      <c r="AKF68" s="345"/>
      <c r="AKG68" s="345"/>
      <c r="AKH68" s="345"/>
      <c r="AKI68" s="345"/>
      <c r="AKJ68" s="345"/>
      <c r="AKK68" s="345"/>
      <c r="AKL68" s="345"/>
      <c r="AKM68" s="345"/>
      <c r="AKN68" s="345"/>
      <c r="AKO68" s="345"/>
      <c r="AKP68" s="345"/>
      <c r="AKQ68" s="345"/>
      <c r="AKR68" s="345"/>
      <c r="AKS68" s="345"/>
      <c r="AKT68" s="345"/>
      <c r="AKU68" s="345"/>
      <c r="AKV68" s="345"/>
      <c r="AKW68" s="345"/>
      <c r="AKX68" s="345"/>
      <c r="AKY68" s="345"/>
      <c r="AKZ68" s="345"/>
      <c r="ALA68" s="345"/>
      <c r="ALB68" s="345"/>
      <c r="ALC68" s="345"/>
      <c r="ALD68" s="345"/>
      <c r="ALE68" s="345"/>
      <c r="ALF68" s="345"/>
      <c r="ALG68" s="345"/>
      <c r="ALH68" s="345"/>
      <c r="ALI68" s="345"/>
      <c r="ALJ68" s="345"/>
      <c r="ALK68" s="345"/>
      <c r="ALL68" s="345"/>
      <c r="ALM68" s="345"/>
      <c r="ALN68" s="345"/>
      <c r="ALO68" s="345"/>
      <c r="ALP68" s="345"/>
      <c r="ALQ68" s="345"/>
      <c r="ALR68" s="345"/>
      <c r="ALS68" s="345"/>
      <c r="ALT68" s="345"/>
      <c r="ALU68" s="345"/>
      <c r="ALV68" s="345"/>
      <c r="ALW68" s="345"/>
      <c r="ALX68" s="345"/>
      <c r="ALY68" s="345"/>
      <c r="ALZ68" s="345"/>
      <c r="AMA68" s="345"/>
      <c r="AMB68" s="345"/>
      <c r="AMC68" s="345"/>
      <c r="AMD68" s="345"/>
      <c r="AME68" s="345"/>
      <c r="AMF68" s="345"/>
      <c r="AMG68" s="345"/>
      <c r="AMH68" s="345"/>
      <c r="AMI68" s="345"/>
      <c r="AMJ68" s="345"/>
      <c r="AMK68" s="345"/>
      <c r="AML68" s="345"/>
      <c r="AMM68" s="345"/>
      <c r="AMN68" s="345"/>
      <c r="AMO68" s="345"/>
      <c r="AMP68" s="345"/>
    </row>
    <row r="69" spans="1:1030" s="345" customFormat="1" ht="106.5" customHeight="1">
      <c r="A69" s="356"/>
      <c r="B69" s="356" t="s">
        <v>579</v>
      </c>
      <c r="C69" s="357" t="s">
        <v>580</v>
      </c>
      <c r="D69" s="358" t="s">
        <v>581</v>
      </c>
      <c r="E69" s="358" t="s">
        <v>66</v>
      </c>
      <c r="F69" s="359"/>
      <c r="G69" s="360" t="s">
        <v>53</v>
      </c>
      <c r="H69" s="361"/>
      <c r="I69" s="362">
        <v>3</v>
      </c>
      <c r="J69" s="362">
        <v>3</v>
      </c>
      <c r="K69" s="362"/>
      <c r="L69" s="362">
        <v>15</v>
      </c>
      <c r="M69" s="362"/>
      <c r="N69" s="362"/>
      <c r="O69" s="363">
        <v>18</v>
      </c>
      <c r="P69" s="364"/>
      <c r="Q69" s="501"/>
      <c r="R69" s="502"/>
      <c r="S69" s="388">
        <v>1</v>
      </c>
      <c r="T69" s="366" t="s">
        <v>58</v>
      </c>
      <c r="U69" s="366" t="s">
        <v>59</v>
      </c>
      <c r="V69" s="366" t="s">
        <v>60</v>
      </c>
      <c r="W69" s="367">
        <v>1</v>
      </c>
      <c r="X69" s="368" t="s">
        <v>58</v>
      </c>
      <c r="Y69" s="368" t="s">
        <v>59</v>
      </c>
      <c r="Z69" s="368" t="s">
        <v>60</v>
      </c>
      <c r="AA69" s="501" t="s">
        <v>582</v>
      </c>
      <c r="AB69" s="580" t="str">
        <f t="shared" ref="AB69" si="13">+AA69</f>
        <v xml:space="preserve">A partir du lundi 15 Juin,  DM à déposer sur CELENE   au plus tard le Mardi 23 Juin à 23H59  à X.LUO </v>
      </c>
      <c r="AC69" s="633">
        <v>4</v>
      </c>
      <c r="AD69" s="365">
        <v>1</v>
      </c>
      <c r="AE69" s="366" t="s">
        <v>58</v>
      </c>
      <c r="AF69" s="366" t="s">
        <v>59</v>
      </c>
      <c r="AG69" s="366" t="s">
        <v>60</v>
      </c>
      <c r="AH69" s="369">
        <v>1</v>
      </c>
      <c r="AI69" s="368" t="s">
        <v>58</v>
      </c>
      <c r="AJ69" s="368" t="s">
        <v>59</v>
      </c>
      <c r="AK69" s="368" t="s">
        <v>60</v>
      </c>
      <c r="AL69" s="362"/>
    </row>
    <row r="70" spans="1:1030" ht="26.25" customHeight="1">
      <c r="A70" s="83"/>
      <c r="B70" s="83" t="s">
        <v>583</v>
      </c>
      <c r="C70" s="84" t="s">
        <v>584</v>
      </c>
      <c r="D70" s="85"/>
      <c r="E70" s="85" t="s">
        <v>112</v>
      </c>
      <c r="F70" s="85"/>
      <c r="G70" s="85"/>
      <c r="H70" s="86"/>
      <c r="I70" s="87">
        <v>4</v>
      </c>
      <c r="J70" s="86">
        <v>4</v>
      </c>
      <c r="K70" s="87"/>
      <c r="L70" s="86"/>
      <c r="M70" s="87"/>
      <c r="N70" s="86"/>
      <c r="O70" s="88"/>
      <c r="P70" s="373"/>
      <c r="Q70" s="437"/>
      <c r="R70" s="438"/>
      <c r="S70" s="378"/>
      <c r="T70" s="88"/>
      <c r="U70" s="88"/>
      <c r="V70" s="88"/>
      <c r="W70" s="91"/>
      <c r="X70" s="91"/>
      <c r="Y70" s="91"/>
      <c r="Z70" s="91"/>
      <c r="AA70" s="91"/>
      <c r="AB70" s="91"/>
      <c r="AC70" s="91"/>
      <c r="AD70" s="91"/>
      <c r="AE70" s="90"/>
      <c r="AF70" s="90"/>
      <c r="AG70" s="90"/>
      <c r="AH70" s="91"/>
      <c r="AI70" s="90"/>
      <c r="AJ70" s="90"/>
      <c r="AK70" s="90"/>
      <c r="AL70" s="92"/>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c r="DP70" s="229"/>
      <c r="DQ70" s="229"/>
      <c r="DR70" s="229"/>
      <c r="DS70" s="229"/>
      <c r="DT70" s="229"/>
      <c r="DU70" s="229"/>
      <c r="DV70" s="229"/>
      <c r="DW70" s="229"/>
      <c r="DX70" s="229"/>
      <c r="DY70" s="229"/>
      <c r="DZ70" s="229"/>
      <c r="EA70" s="229"/>
      <c r="EB70" s="229"/>
      <c r="EC70" s="229"/>
      <c r="ED70" s="229"/>
      <c r="EE70" s="229"/>
      <c r="EF70" s="229"/>
      <c r="EG70" s="229"/>
      <c r="EH70" s="229"/>
      <c r="EI70" s="229"/>
      <c r="EJ70" s="229"/>
      <c r="EK70" s="229"/>
      <c r="EL70" s="229"/>
      <c r="EM70" s="229"/>
      <c r="EN70" s="229"/>
      <c r="EO70" s="229"/>
      <c r="EP70" s="229"/>
      <c r="EQ70" s="229"/>
      <c r="ER70" s="229"/>
      <c r="ES70" s="229"/>
      <c r="ET70" s="229"/>
      <c r="EU70" s="229"/>
      <c r="EV70" s="229"/>
      <c r="EW70" s="229"/>
      <c r="EX70" s="229"/>
      <c r="EY70" s="229"/>
      <c r="EZ70" s="229"/>
      <c r="FA70" s="229"/>
      <c r="FB70" s="229"/>
      <c r="FC70" s="229"/>
      <c r="FD70" s="229"/>
      <c r="FE70" s="229"/>
      <c r="FF70" s="229"/>
      <c r="FG70" s="229"/>
      <c r="FH70" s="229"/>
      <c r="FI70" s="229"/>
      <c r="FJ70" s="229"/>
      <c r="FK70" s="229"/>
      <c r="FL70" s="229"/>
      <c r="FM70" s="229"/>
      <c r="FN70" s="229"/>
      <c r="FO70" s="229"/>
      <c r="FP70" s="229"/>
      <c r="FQ70" s="229"/>
      <c r="FR70" s="229"/>
      <c r="FS70" s="229"/>
      <c r="FT70" s="229"/>
      <c r="FU70" s="229"/>
      <c r="FV70" s="229"/>
      <c r="FW70" s="229"/>
      <c r="FX70" s="229"/>
      <c r="FY70" s="229"/>
      <c r="FZ70" s="229"/>
      <c r="GA70" s="229"/>
      <c r="GB70" s="229"/>
      <c r="GC70" s="229"/>
      <c r="GD70" s="229"/>
      <c r="GE70" s="229"/>
      <c r="GF70" s="229"/>
      <c r="GG70" s="229"/>
      <c r="GH70" s="229"/>
      <c r="GI70" s="229"/>
      <c r="GJ70" s="229"/>
      <c r="GK70" s="229"/>
      <c r="GL70" s="229"/>
      <c r="GM70" s="229"/>
      <c r="GN70" s="229"/>
      <c r="GO70" s="229"/>
      <c r="GP70" s="229"/>
      <c r="GQ70" s="229"/>
      <c r="GR70" s="229"/>
      <c r="GS70" s="229"/>
      <c r="GT70" s="229"/>
      <c r="GU70" s="229"/>
      <c r="GV70" s="229"/>
      <c r="GW70" s="229"/>
      <c r="GX70" s="229"/>
      <c r="GY70" s="229"/>
      <c r="GZ70" s="229"/>
      <c r="HA70" s="229"/>
      <c r="HB70" s="229"/>
      <c r="HC70" s="229"/>
      <c r="HD70" s="229"/>
      <c r="HE70" s="229"/>
      <c r="HF70" s="229"/>
      <c r="HG70" s="229"/>
      <c r="HH70" s="229"/>
      <c r="HI70" s="229"/>
      <c r="HJ70" s="229"/>
      <c r="HK70" s="229"/>
      <c r="HL70" s="229"/>
      <c r="HM70" s="229"/>
      <c r="HN70" s="229"/>
      <c r="HO70" s="229"/>
      <c r="HP70" s="229"/>
      <c r="HQ70" s="229"/>
      <c r="HR70" s="229"/>
      <c r="HS70" s="229"/>
      <c r="HT70" s="229"/>
      <c r="HU70" s="229"/>
      <c r="HV70" s="229"/>
      <c r="HW70" s="229"/>
      <c r="HX70" s="229"/>
      <c r="HY70" s="229"/>
      <c r="HZ70" s="229"/>
      <c r="IA70" s="229"/>
      <c r="IB70" s="229"/>
      <c r="IC70" s="229"/>
      <c r="ID70" s="229"/>
      <c r="IE70" s="229"/>
      <c r="IF70" s="229"/>
      <c r="IG70" s="229"/>
      <c r="IH70" s="229"/>
      <c r="II70" s="229"/>
      <c r="IJ70" s="229"/>
    </row>
    <row r="71" spans="1:1030" s="345" customFormat="1" ht="92.25" customHeight="1">
      <c r="A71" s="356"/>
      <c r="B71" s="356" t="s">
        <v>585</v>
      </c>
      <c r="C71" s="357" t="s">
        <v>586</v>
      </c>
      <c r="D71" s="358"/>
      <c r="E71" s="358" t="s">
        <v>66</v>
      </c>
      <c r="F71" s="359"/>
      <c r="G71" s="360" t="s">
        <v>53</v>
      </c>
      <c r="H71" s="361"/>
      <c r="I71" s="362">
        <v>2</v>
      </c>
      <c r="J71" s="362">
        <v>2</v>
      </c>
      <c r="K71" s="362"/>
      <c r="L71" s="362">
        <v>15</v>
      </c>
      <c r="M71" s="362"/>
      <c r="N71" s="362"/>
      <c r="O71" s="363">
        <v>18</v>
      </c>
      <c r="P71" s="364"/>
      <c r="Q71" s="501"/>
      <c r="R71" s="502"/>
      <c r="S71" s="388">
        <v>1</v>
      </c>
      <c r="T71" s="366" t="s">
        <v>58</v>
      </c>
      <c r="U71" s="366" t="s">
        <v>59</v>
      </c>
      <c r="V71" s="366" t="s">
        <v>386</v>
      </c>
      <c r="W71" s="367">
        <v>1</v>
      </c>
      <c r="X71" s="368" t="s">
        <v>58</v>
      </c>
      <c r="Y71" s="368" t="s">
        <v>59</v>
      </c>
      <c r="Z71" s="368" t="s">
        <v>386</v>
      </c>
      <c r="AA71" s="501" t="s">
        <v>587</v>
      </c>
      <c r="AB71" s="580" t="str">
        <f t="shared" ref="AB71:AB72" si="14">+AA71</f>
        <v>A partir du mercredi 17/06, DM, à déposer sur CELENE au plus tard vendredi le 19 à 23H59. X. LUO</v>
      </c>
      <c r="AC71" s="633">
        <v>6</v>
      </c>
      <c r="AD71" s="365">
        <v>1</v>
      </c>
      <c r="AE71" s="366" t="s">
        <v>58</v>
      </c>
      <c r="AF71" s="366" t="s">
        <v>59</v>
      </c>
      <c r="AG71" s="366" t="s">
        <v>386</v>
      </c>
      <c r="AH71" s="369">
        <v>1</v>
      </c>
      <c r="AI71" s="368" t="s">
        <v>58</v>
      </c>
      <c r="AJ71" s="368" t="s">
        <v>59</v>
      </c>
      <c r="AK71" s="368" t="s">
        <v>386</v>
      </c>
      <c r="AL71" s="362"/>
    </row>
    <row r="72" spans="1:1030" s="345" customFormat="1" ht="92.25" customHeight="1">
      <c r="A72" s="356"/>
      <c r="B72" s="356" t="s">
        <v>588</v>
      </c>
      <c r="C72" s="357" t="s">
        <v>589</v>
      </c>
      <c r="D72" s="358"/>
      <c r="E72" s="358" t="s">
        <v>66</v>
      </c>
      <c r="F72" s="359"/>
      <c r="G72" s="360" t="s">
        <v>53</v>
      </c>
      <c r="H72" s="361"/>
      <c r="I72" s="362">
        <v>2</v>
      </c>
      <c r="J72" s="362">
        <v>2</v>
      </c>
      <c r="K72" s="362"/>
      <c r="L72" s="362">
        <v>15</v>
      </c>
      <c r="M72" s="362"/>
      <c r="N72" s="362"/>
      <c r="O72" s="363">
        <v>15</v>
      </c>
      <c r="P72" s="364"/>
      <c r="Q72" s="501"/>
      <c r="R72" s="502"/>
      <c r="S72" s="388">
        <v>1</v>
      </c>
      <c r="T72" s="366" t="s">
        <v>58</v>
      </c>
      <c r="U72" s="366" t="s">
        <v>59</v>
      </c>
      <c r="V72" s="366" t="s">
        <v>386</v>
      </c>
      <c r="W72" s="367">
        <v>1</v>
      </c>
      <c r="X72" s="368" t="s">
        <v>58</v>
      </c>
      <c r="Y72" s="368" t="s">
        <v>59</v>
      </c>
      <c r="Z72" s="368" t="s">
        <v>386</v>
      </c>
      <c r="AA72" s="501" t="s">
        <v>590</v>
      </c>
      <c r="AB72" s="580" t="str">
        <f t="shared" si="14"/>
        <v>A partir du 15 juin, à renvoyer à toussaintwangdan@gmail.com au plus tard le 16 juin à 23h00 D.TOUSSAINT</v>
      </c>
      <c r="AC72" s="633">
        <v>6</v>
      </c>
      <c r="AD72" s="365">
        <v>1</v>
      </c>
      <c r="AE72" s="366" t="s">
        <v>58</v>
      </c>
      <c r="AF72" s="366" t="s">
        <v>59</v>
      </c>
      <c r="AG72" s="366" t="s">
        <v>386</v>
      </c>
      <c r="AH72" s="369">
        <v>1</v>
      </c>
      <c r="AI72" s="368" t="s">
        <v>58</v>
      </c>
      <c r="AJ72" s="368" t="s">
        <v>59</v>
      </c>
      <c r="AK72" s="368" t="s">
        <v>386</v>
      </c>
      <c r="AL72" s="362"/>
    </row>
    <row r="73" spans="1:1030" s="3" customFormat="1" ht="26.25" customHeight="1">
      <c r="A73" s="121"/>
      <c r="B73" s="121"/>
      <c r="C73" s="257"/>
      <c r="D73" s="757"/>
      <c r="E73" s="757"/>
      <c r="F73" s="757"/>
      <c r="G73" s="757"/>
      <c r="H73" s="757"/>
      <c r="I73" s="757"/>
      <c r="J73" s="757"/>
      <c r="K73" s="148"/>
      <c r="L73" s="148"/>
      <c r="M73" s="148"/>
      <c r="N73" s="148"/>
      <c r="O73" s="148"/>
      <c r="P73" s="148"/>
      <c r="Q73" s="458"/>
      <c r="R73" s="459"/>
      <c r="S73" s="123"/>
      <c r="T73" s="123"/>
      <c r="U73" s="123"/>
      <c r="V73" s="123"/>
      <c r="W73" s="258"/>
      <c r="X73" s="123"/>
      <c r="Y73" s="123"/>
      <c r="Z73" s="123"/>
      <c r="AA73" s="123"/>
      <c r="AB73" s="123"/>
      <c r="AC73" s="123"/>
      <c r="AD73" s="123"/>
      <c r="AE73" s="123"/>
      <c r="AF73" s="123"/>
      <c r="AG73" s="123"/>
      <c r="AH73" s="123"/>
      <c r="AI73" s="123"/>
      <c r="AJ73" s="123"/>
      <c r="AK73" s="124"/>
    </row>
    <row r="74" spans="1:1030" ht="72.75" customHeight="1">
      <c r="A74" s="4" t="s">
        <v>591</v>
      </c>
      <c r="B74" s="4" t="s">
        <v>592</v>
      </c>
      <c r="C74" s="5" t="s">
        <v>593</v>
      </c>
      <c r="D74" s="125" t="s">
        <v>594</v>
      </c>
      <c r="E74" s="4" t="s">
        <v>36</v>
      </c>
      <c r="F74" s="12"/>
      <c r="G74" s="12"/>
      <c r="H74" s="4"/>
      <c r="I74" s="12"/>
      <c r="J74" s="12"/>
      <c r="K74" s="12"/>
      <c r="L74" s="12"/>
      <c r="M74" s="12"/>
      <c r="N74" s="12"/>
      <c r="O74" s="12"/>
      <c r="P74" s="8"/>
      <c r="Q74" s="425"/>
      <c r="R74" s="426"/>
      <c r="S74" s="377"/>
      <c r="T74" s="8"/>
      <c r="U74" s="8"/>
      <c r="V74" s="8"/>
      <c r="W74" s="171"/>
      <c r="X74" s="8"/>
      <c r="Y74" s="8"/>
      <c r="Z74" s="8"/>
      <c r="AA74" s="8"/>
      <c r="AB74" s="8"/>
      <c r="AC74" s="8"/>
      <c r="AD74" s="8"/>
      <c r="AE74" s="8"/>
      <c r="AF74" s="8"/>
      <c r="AG74" s="8"/>
      <c r="AH74" s="8"/>
      <c r="AI74" s="8"/>
      <c r="AJ74" s="8"/>
      <c r="AK74" s="12"/>
      <c r="AL74" s="12"/>
    </row>
    <row r="75" spans="1:1030" ht="26.25" customHeight="1">
      <c r="A75" s="126"/>
      <c r="B75" s="126"/>
      <c r="C75" s="72" t="s">
        <v>595</v>
      </c>
      <c r="D75" s="73"/>
      <c r="E75" s="73"/>
      <c r="F75" s="73"/>
      <c r="G75" s="73"/>
      <c r="H75" s="126"/>
      <c r="I75" s="73"/>
      <c r="J75" s="73"/>
      <c r="K75" s="73"/>
      <c r="L75" s="73"/>
      <c r="M75" s="73"/>
      <c r="N75" s="73"/>
      <c r="O75" s="73"/>
      <c r="P75" s="76"/>
      <c r="Q75" s="433"/>
      <c r="R75" s="434"/>
      <c r="S75" s="135"/>
      <c r="T75" s="76"/>
      <c r="U75" s="76"/>
      <c r="V75" s="76"/>
      <c r="W75" s="233"/>
      <c r="X75" s="76"/>
      <c r="Y75" s="76"/>
      <c r="Z75" s="76"/>
      <c r="AA75" s="76"/>
      <c r="AB75" s="76"/>
      <c r="AC75" s="76"/>
      <c r="AD75" s="76"/>
      <c r="AE75" s="76"/>
      <c r="AF75" s="76"/>
      <c r="AG75" s="76"/>
      <c r="AH75" s="76"/>
      <c r="AI75" s="76"/>
      <c r="AJ75" s="76"/>
      <c r="AK75" s="73"/>
      <c r="AL75" s="73"/>
    </row>
    <row r="76" spans="1:1030" ht="26.25" customHeight="1">
      <c r="A76" s="194"/>
      <c r="B76" s="194"/>
      <c r="C76" s="195" t="s">
        <v>37</v>
      </c>
      <c r="D76" s="19"/>
      <c r="E76" s="19"/>
      <c r="F76" s="19"/>
      <c r="G76" s="19"/>
      <c r="H76" s="194"/>
      <c r="I76" s="194">
        <f>+I77</f>
        <v>2</v>
      </c>
      <c r="J76" s="194">
        <f>+J77</f>
        <v>2</v>
      </c>
      <c r="K76" s="19"/>
      <c r="L76" s="19"/>
      <c r="M76" s="19"/>
      <c r="N76" s="19"/>
      <c r="O76" s="19"/>
      <c r="P76" s="18"/>
      <c r="Q76" s="427"/>
      <c r="R76" s="428"/>
      <c r="S76" s="17"/>
      <c r="T76" s="18"/>
      <c r="U76" s="18"/>
      <c r="V76" s="18"/>
      <c r="W76" s="228"/>
      <c r="X76" s="18"/>
      <c r="Y76" s="18"/>
      <c r="Z76" s="18"/>
      <c r="AA76" s="18"/>
      <c r="AB76" s="18"/>
      <c r="AC76" s="18"/>
      <c r="AD76" s="18"/>
      <c r="AE76" s="18"/>
      <c r="AF76" s="18"/>
      <c r="AG76" s="18"/>
      <c r="AH76" s="18"/>
      <c r="AI76" s="18"/>
      <c r="AJ76" s="18"/>
      <c r="AK76" s="19"/>
      <c r="AL76" s="19"/>
    </row>
    <row r="77" spans="1:1030" ht="105" customHeight="1">
      <c r="A77" s="20"/>
      <c r="B77" s="20" t="s">
        <v>596</v>
      </c>
      <c r="C77" s="22" t="s">
        <v>597</v>
      </c>
      <c r="D77" s="63" t="s">
        <v>598</v>
      </c>
      <c r="E77" s="63" t="s">
        <v>37</v>
      </c>
      <c r="F77" s="168" t="s">
        <v>599</v>
      </c>
      <c r="G77" s="63" t="s">
        <v>53</v>
      </c>
      <c r="H77" s="66"/>
      <c r="I77" s="67">
        <v>2</v>
      </c>
      <c r="J77" s="67">
        <v>2</v>
      </c>
      <c r="K77" s="67" t="s">
        <v>600</v>
      </c>
      <c r="L77" s="213" t="s">
        <v>215</v>
      </c>
      <c r="M77" s="67"/>
      <c r="N77" s="67">
        <v>12</v>
      </c>
      <c r="O77" s="129">
        <v>18</v>
      </c>
      <c r="P77" s="222"/>
      <c r="Q77" s="429" t="s">
        <v>89</v>
      </c>
      <c r="R77" s="430" t="s">
        <v>601</v>
      </c>
      <c r="S77" s="149">
        <v>1</v>
      </c>
      <c r="T77" s="33" t="s">
        <v>55</v>
      </c>
      <c r="U77" s="33" t="s">
        <v>59</v>
      </c>
      <c r="V77" s="33"/>
      <c r="W77" s="34">
        <v>1</v>
      </c>
      <c r="X77" s="35" t="s">
        <v>58</v>
      </c>
      <c r="Y77" s="35" t="s">
        <v>59</v>
      </c>
      <c r="Z77" s="35" t="s">
        <v>60</v>
      </c>
      <c r="AA77" s="429" t="s">
        <v>602</v>
      </c>
      <c r="AB77" s="580" t="str">
        <f>+AA77</f>
        <v>À partir du 25 juin et jusqu'au mercredi 01 juillet : sujet de Grammaire et expression françaises déposé sur CELENE ; le rendu de devoir se fera également sur CELENE uniquement (Sonia TESSON).</v>
      </c>
      <c r="AC77" s="633"/>
      <c r="AD77" s="36">
        <v>1</v>
      </c>
      <c r="AE77" s="33" t="s">
        <v>58</v>
      </c>
      <c r="AF77" s="33" t="s">
        <v>59</v>
      </c>
      <c r="AG77" s="33" t="s">
        <v>60</v>
      </c>
      <c r="AH77" s="37">
        <v>1</v>
      </c>
      <c r="AI77" s="35" t="s">
        <v>58</v>
      </c>
      <c r="AJ77" s="35" t="s">
        <v>59</v>
      </c>
      <c r="AK77" s="35" t="s">
        <v>60</v>
      </c>
      <c r="AL77" s="28"/>
    </row>
    <row r="78" spans="1:1030" ht="47.25" customHeight="1">
      <c r="A78" s="77" t="s">
        <v>603</v>
      </c>
      <c r="B78" s="77" t="s">
        <v>604</v>
      </c>
      <c r="C78" s="78" t="s">
        <v>605</v>
      </c>
      <c r="D78" s="79" t="s">
        <v>606</v>
      </c>
      <c r="E78" s="79" t="s">
        <v>42</v>
      </c>
      <c r="F78" s="79"/>
      <c r="G78" s="79"/>
      <c r="H78" s="80"/>
      <c r="I78" s="80">
        <f>+I$76+I79+I86+I87+I95+I98</f>
        <v>30</v>
      </c>
      <c r="J78" s="80">
        <f>+J$76+J79+J86+J87+J95+J98</f>
        <v>30</v>
      </c>
      <c r="K78" s="79"/>
      <c r="L78" s="79"/>
      <c r="M78" s="79"/>
      <c r="N78" s="79"/>
      <c r="O78" s="79"/>
      <c r="P78" s="81"/>
      <c r="Q78" s="435"/>
      <c r="R78" s="436"/>
      <c r="S78" s="284"/>
      <c r="T78" s="82"/>
      <c r="U78" s="82"/>
      <c r="V78" s="82"/>
      <c r="W78" s="251"/>
      <c r="X78" s="82"/>
      <c r="Y78" s="82"/>
      <c r="Z78" s="82"/>
      <c r="AA78" s="82"/>
      <c r="AB78" s="82"/>
      <c r="AC78" s="82"/>
      <c r="AD78" s="82"/>
      <c r="AE78" s="82"/>
      <c r="AF78" s="82"/>
      <c r="AG78" s="82"/>
      <c r="AH78" s="82"/>
      <c r="AI78" s="82"/>
      <c r="AJ78" s="82"/>
      <c r="AK78" s="79"/>
      <c r="AL78" s="79"/>
    </row>
    <row r="79" spans="1:1030" s="93" customFormat="1" ht="26.25" customHeight="1">
      <c r="A79" s="83" t="s">
        <v>607</v>
      </c>
      <c r="B79" s="83" t="s">
        <v>608</v>
      </c>
      <c r="C79" s="84" t="s">
        <v>609</v>
      </c>
      <c r="D79" s="85"/>
      <c r="E79" s="85" t="s">
        <v>112</v>
      </c>
      <c r="F79" s="85"/>
      <c r="G79" s="85"/>
      <c r="H79" s="86"/>
      <c r="I79" s="87">
        <f>+I80+I81+I82+I83+I84</f>
        <v>11</v>
      </c>
      <c r="J79" s="87">
        <f>+J80+J81+J82+J83+J84</f>
        <v>11</v>
      </c>
      <c r="K79" s="87"/>
      <c r="L79" s="86"/>
      <c r="M79" s="87"/>
      <c r="N79" s="86"/>
      <c r="O79" s="88"/>
      <c r="P79" s="373"/>
      <c r="Q79" s="437"/>
      <c r="R79" s="438"/>
      <c r="S79" s="378"/>
      <c r="T79" s="88"/>
      <c r="U79" s="88"/>
      <c r="V79" s="88"/>
      <c r="W79" s="89"/>
      <c r="X79" s="90"/>
      <c r="Y79" s="91"/>
      <c r="Z79" s="91"/>
      <c r="AA79" s="91"/>
      <c r="AB79" s="91"/>
      <c r="AC79" s="91"/>
      <c r="AD79" s="91"/>
      <c r="AE79" s="90"/>
      <c r="AF79" s="90"/>
      <c r="AG79" s="90"/>
      <c r="AH79" s="91"/>
      <c r="AI79" s="90"/>
      <c r="AJ79" s="90"/>
      <c r="AK79" s="90"/>
      <c r="AL79" s="92"/>
    </row>
    <row r="80" spans="1:1030" ht="66" customHeight="1">
      <c r="A80" s="20"/>
      <c r="B80" s="20" t="s">
        <v>610</v>
      </c>
      <c r="C80" s="95" t="s">
        <v>611</v>
      </c>
      <c r="D80" s="253" t="s">
        <v>612</v>
      </c>
      <c r="E80" s="63" t="s">
        <v>37</v>
      </c>
      <c r="F80" s="25" t="s">
        <v>67</v>
      </c>
      <c r="G80" s="63" t="s">
        <v>68</v>
      </c>
      <c r="H80" s="26"/>
      <c r="I80" s="28">
        <v>3</v>
      </c>
      <c r="J80" s="28">
        <v>3</v>
      </c>
      <c r="K80" s="63" t="s">
        <v>401</v>
      </c>
      <c r="L80" s="28">
        <v>11</v>
      </c>
      <c r="M80" s="28"/>
      <c r="N80" s="28">
        <v>6</v>
      </c>
      <c r="O80" s="30">
        <v>12</v>
      </c>
      <c r="P80" s="31"/>
      <c r="Q80" s="429" t="s">
        <v>89</v>
      </c>
      <c r="R80" s="430" t="s">
        <v>613</v>
      </c>
      <c r="S80" s="379">
        <v>1</v>
      </c>
      <c r="T80" s="96" t="s">
        <v>55</v>
      </c>
      <c r="U80" s="96" t="s">
        <v>59</v>
      </c>
      <c r="V80" s="96" t="s">
        <v>386</v>
      </c>
      <c r="W80" s="169">
        <v>1</v>
      </c>
      <c r="X80" s="97" t="s">
        <v>58</v>
      </c>
      <c r="Y80" s="97" t="s">
        <v>59</v>
      </c>
      <c r="Z80" s="97" t="s">
        <v>386</v>
      </c>
      <c r="AA80" s="429" t="s">
        <v>614</v>
      </c>
      <c r="AB80" s="580" t="str">
        <f t="shared" ref="AB80:AB84" si="15">+AA80</f>
        <v>DM temps libre 26/06-30/06; sujet déposé sue Célène 26/06 9h et envoi des copies par e-mail jusqu'au 30/06 23h</v>
      </c>
      <c r="AC80" s="633"/>
      <c r="AD80" s="98">
        <v>1</v>
      </c>
      <c r="AE80" s="96" t="s">
        <v>58</v>
      </c>
      <c r="AF80" s="96" t="s">
        <v>59</v>
      </c>
      <c r="AG80" s="96" t="s">
        <v>386</v>
      </c>
      <c r="AH80" s="99">
        <v>1</v>
      </c>
      <c r="AI80" s="97" t="s">
        <v>58</v>
      </c>
      <c r="AJ80" s="97" t="s">
        <v>59</v>
      </c>
      <c r="AK80" s="97" t="s">
        <v>386</v>
      </c>
      <c r="AL80" s="28"/>
    </row>
    <row r="81" spans="1:38" ht="54.75" customHeight="1">
      <c r="A81" s="20"/>
      <c r="B81" s="20" t="s">
        <v>615</v>
      </c>
      <c r="C81" s="95" t="s">
        <v>616</v>
      </c>
      <c r="D81" s="24" t="s">
        <v>617</v>
      </c>
      <c r="E81" s="63" t="s">
        <v>37</v>
      </c>
      <c r="F81" s="25" t="s">
        <v>400</v>
      </c>
      <c r="G81" s="63" t="s">
        <v>68</v>
      </c>
      <c r="H81" s="26"/>
      <c r="I81" s="28">
        <v>2</v>
      </c>
      <c r="J81" s="28">
        <v>2</v>
      </c>
      <c r="K81" s="63" t="s">
        <v>401</v>
      </c>
      <c r="L81" s="28">
        <v>11</v>
      </c>
      <c r="M81" s="28"/>
      <c r="N81" s="28"/>
      <c r="O81" s="30"/>
      <c r="P81" s="31">
        <v>15</v>
      </c>
      <c r="Q81" s="429" t="s">
        <v>89</v>
      </c>
      <c r="R81" s="430" t="s">
        <v>618</v>
      </c>
      <c r="S81" s="380" t="s">
        <v>411</v>
      </c>
      <c r="T81" s="96" t="s">
        <v>55</v>
      </c>
      <c r="U81" s="96" t="s">
        <v>56</v>
      </c>
      <c r="V81" s="96" t="s">
        <v>412</v>
      </c>
      <c r="W81" s="169">
        <v>1</v>
      </c>
      <c r="X81" s="97" t="s">
        <v>58</v>
      </c>
      <c r="Y81" s="97" t="s">
        <v>62</v>
      </c>
      <c r="Z81" s="97" t="s">
        <v>63</v>
      </c>
      <c r="AA81" s="429" t="s">
        <v>619</v>
      </c>
      <c r="AB81" s="580" t="str">
        <f t="shared" si="15"/>
        <v>DM temps libre 22/06-25/06; envoi du sujet et remise des copies par mail</v>
      </c>
      <c r="AC81" s="633"/>
      <c r="AD81" s="98">
        <v>1</v>
      </c>
      <c r="AE81" s="96" t="s">
        <v>58</v>
      </c>
      <c r="AF81" s="96" t="s">
        <v>62</v>
      </c>
      <c r="AG81" s="96" t="s">
        <v>63</v>
      </c>
      <c r="AH81" s="99">
        <v>1</v>
      </c>
      <c r="AI81" s="97" t="s">
        <v>58</v>
      </c>
      <c r="AJ81" s="97" t="s">
        <v>62</v>
      </c>
      <c r="AK81" s="97" t="s">
        <v>63</v>
      </c>
      <c r="AL81" s="28"/>
    </row>
    <row r="82" spans="1:38" ht="42.75" customHeight="1">
      <c r="A82" s="20"/>
      <c r="B82" s="20" t="s">
        <v>620</v>
      </c>
      <c r="C82" s="95" t="s">
        <v>621</v>
      </c>
      <c r="D82" s="24" t="s">
        <v>622</v>
      </c>
      <c r="E82" s="63" t="s">
        <v>37</v>
      </c>
      <c r="F82" s="25" t="s">
        <v>67</v>
      </c>
      <c r="G82" s="63" t="s">
        <v>68</v>
      </c>
      <c r="H82" s="26"/>
      <c r="I82" s="28">
        <v>2</v>
      </c>
      <c r="J82" s="28">
        <v>2</v>
      </c>
      <c r="K82" s="63" t="s">
        <v>623</v>
      </c>
      <c r="L82" s="28">
        <v>11</v>
      </c>
      <c r="M82" s="28"/>
      <c r="N82" s="28"/>
      <c r="O82" s="30">
        <v>18</v>
      </c>
      <c r="P82" s="31"/>
      <c r="Q82" s="429" t="s">
        <v>89</v>
      </c>
      <c r="R82" s="430" t="s">
        <v>125</v>
      </c>
      <c r="S82" s="379">
        <v>1</v>
      </c>
      <c r="T82" s="96" t="s">
        <v>55</v>
      </c>
      <c r="U82" s="96" t="s">
        <v>59</v>
      </c>
      <c r="V82" s="96" t="s">
        <v>57</v>
      </c>
      <c r="W82" s="169">
        <v>1</v>
      </c>
      <c r="X82" s="97" t="s">
        <v>58</v>
      </c>
      <c r="Y82" s="97" t="s">
        <v>59</v>
      </c>
      <c r="Z82" s="97" t="s">
        <v>57</v>
      </c>
      <c r="AA82" s="429" t="s">
        <v>125</v>
      </c>
      <c r="AB82" s="580" t="str">
        <f t="shared" si="15"/>
        <v>CT/écrit à distance/temps libre</v>
      </c>
      <c r="AC82" s="633"/>
      <c r="AD82" s="98">
        <v>1</v>
      </c>
      <c r="AE82" s="96" t="s">
        <v>58</v>
      </c>
      <c r="AF82" s="96" t="s">
        <v>59</v>
      </c>
      <c r="AG82" s="96" t="s">
        <v>57</v>
      </c>
      <c r="AH82" s="99">
        <v>1</v>
      </c>
      <c r="AI82" s="97" t="s">
        <v>58</v>
      </c>
      <c r="AJ82" s="97" t="s">
        <v>59</v>
      </c>
      <c r="AK82" s="97" t="s">
        <v>57</v>
      </c>
      <c r="AL82" s="28"/>
    </row>
    <row r="83" spans="1:38" ht="66" customHeight="1">
      <c r="A83" s="20"/>
      <c r="B83" s="20" t="s">
        <v>624</v>
      </c>
      <c r="C83" s="95" t="s">
        <v>625</v>
      </c>
      <c r="D83" s="24" t="s">
        <v>626</v>
      </c>
      <c r="E83" s="63" t="s">
        <v>37</v>
      </c>
      <c r="F83" s="25" t="s">
        <v>67</v>
      </c>
      <c r="G83" s="63" t="s">
        <v>68</v>
      </c>
      <c r="H83" s="26"/>
      <c r="I83" s="28">
        <v>2</v>
      </c>
      <c r="J83" s="28">
        <v>2</v>
      </c>
      <c r="K83" s="63" t="s">
        <v>401</v>
      </c>
      <c r="L83" s="28">
        <v>11</v>
      </c>
      <c r="M83" s="28"/>
      <c r="N83" s="28"/>
      <c r="O83" s="30">
        <v>18</v>
      </c>
      <c r="P83" s="31"/>
      <c r="Q83" s="429" t="s">
        <v>89</v>
      </c>
      <c r="R83" s="430" t="s">
        <v>627</v>
      </c>
      <c r="S83" s="379">
        <v>1</v>
      </c>
      <c r="T83" s="96" t="s">
        <v>55</v>
      </c>
      <c r="U83" s="96" t="s">
        <v>59</v>
      </c>
      <c r="V83" s="96" t="s">
        <v>57</v>
      </c>
      <c r="W83" s="169">
        <v>1</v>
      </c>
      <c r="X83" s="97" t="s">
        <v>58</v>
      </c>
      <c r="Y83" s="97" t="s">
        <v>59</v>
      </c>
      <c r="Z83" s="97" t="s">
        <v>57</v>
      </c>
      <c r="AA83" s="429" t="s">
        <v>628</v>
      </c>
      <c r="AB83" s="580" t="str">
        <f t="shared" si="15"/>
        <v>DM temps libre 26/06-30/06; sujet déposé sue Célène 26/06 14h et envoi des copies par e-mail jusqu'au 30/06 23h</v>
      </c>
      <c r="AC83" s="633"/>
      <c r="AD83" s="98">
        <v>1</v>
      </c>
      <c r="AE83" s="96" t="s">
        <v>58</v>
      </c>
      <c r="AF83" s="96" t="s">
        <v>59</v>
      </c>
      <c r="AG83" s="96" t="s">
        <v>57</v>
      </c>
      <c r="AH83" s="99">
        <v>1</v>
      </c>
      <c r="AI83" s="97" t="s">
        <v>58</v>
      </c>
      <c r="AJ83" s="97" t="s">
        <v>59</v>
      </c>
      <c r="AK83" s="97" t="s">
        <v>57</v>
      </c>
      <c r="AL83" s="28"/>
    </row>
    <row r="84" spans="1:38" ht="82.5" customHeight="1">
      <c r="A84" s="20"/>
      <c r="B84" s="20" t="s">
        <v>629</v>
      </c>
      <c r="C84" s="95" t="s">
        <v>630</v>
      </c>
      <c r="D84" s="24" t="s">
        <v>631</v>
      </c>
      <c r="E84" s="63" t="s">
        <v>37</v>
      </c>
      <c r="F84" s="25" t="s">
        <v>67</v>
      </c>
      <c r="G84" s="63" t="s">
        <v>68</v>
      </c>
      <c r="H84" s="26"/>
      <c r="I84" s="28">
        <v>2</v>
      </c>
      <c r="J84" s="28">
        <v>2</v>
      </c>
      <c r="K84" s="63" t="s">
        <v>460</v>
      </c>
      <c r="L84" s="28">
        <v>11</v>
      </c>
      <c r="M84" s="28"/>
      <c r="N84" s="28"/>
      <c r="O84" s="30">
        <v>18</v>
      </c>
      <c r="P84" s="31"/>
      <c r="Q84" s="429" t="s">
        <v>89</v>
      </c>
      <c r="R84" s="430" t="s">
        <v>632</v>
      </c>
      <c r="S84" s="379">
        <v>1</v>
      </c>
      <c r="T84" s="96" t="s">
        <v>55</v>
      </c>
      <c r="U84" s="96" t="s">
        <v>59</v>
      </c>
      <c r="V84" s="96" t="s">
        <v>57</v>
      </c>
      <c r="W84" s="169">
        <v>1</v>
      </c>
      <c r="X84" s="97" t="s">
        <v>58</v>
      </c>
      <c r="Y84" s="97" t="s">
        <v>59</v>
      </c>
      <c r="Z84" s="97" t="s">
        <v>57</v>
      </c>
      <c r="AA84" s="429" t="s">
        <v>633</v>
      </c>
      <c r="AB84" s="580" t="str">
        <f t="shared" si="15"/>
        <v>DM temps limité 29/06 10h30-12h; envoi du sujet par mail 10h30 et remise des copies par mail 12h à agnes.scaillet@univ-orleans.fr OU agnes.scaillet@wanadoo.fr</v>
      </c>
      <c r="AC84" s="633"/>
      <c r="AD84" s="98">
        <v>1</v>
      </c>
      <c r="AE84" s="96" t="s">
        <v>58</v>
      </c>
      <c r="AF84" s="96" t="s">
        <v>59</v>
      </c>
      <c r="AG84" s="96" t="s">
        <v>57</v>
      </c>
      <c r="AH84" s="99">
        <v>1</v>
      </c>
      <c r="AI84" s="97" t="s">
        <v>58</v>
      </c>
      <c r="AJ84" s="97" t="s">
        <v>59</v>
      </c>
      <c r="AK84" s="97" t="s">
        <v>57</v>
      </c>
      <c r="AL84" s="28"/>
    </row>
    <row r="85" spans="1:38" ht="12.75" customHeight="1">
      <c r="A85" s="20"/>
      <c r="B85" s="20"/>
      <c r="C85" s="95"/>
      <c r="D85" s="24"/>
      <c r="E85" s="24"/>
      <c r="F85" s="25"/>
      <c r="G85" s="63"/>
      <c r="H85" s="26"/>
      <c r="I85" s="28"/>
      <c r="J85" s="28"/>
      <c r="K85" s="28"/>
      <c r="L85" s="28"/>
      <c r="M85" s="28"/>
      <c r="N85" s="28"/>
      <c r="O85" s="30"/>
      <c r="P85" s="31"/>
      <c r="Q85" s="549"/>
      <c r="R85" s="550"/>
      <c r="S85" s="379"/>
      <c r="T85" s="96"/>
      <c r="U85" s="96"/>
      <c r="V85" s="96"/>
      <c r="W85" s="169"/>
      <c r="X85" s="97"/>
      <c r="Y85" s="97"/>
      <c r="Z85" s="97"/>
      <c r="AA85" s="549"/>
      <c r="AB85" s="580"/>
      <c r="AC85" s="633"/>
      <c r="AD85" s="98"/>
      <c r="AE85" s="96"/>
      <c r="AF85" s="96"/>
      <c r="AG85" s="96"/>
      <c r="AH85" s="99"/>
      <c r="AI85" s="97"/>
      <c r="AJ85" s="97"/>
      <c r="AK85" s="97"/>
      <c r="AL85" s="28"/>
    </row>
    <row r="86" spans="1:38" ht="82.5" customHeight="1">
      <c r="A86" s="20"/>
      <c r="B86" s="20" t="s">
        <v>634</v>
      </c>
      <c r="C86" s="95" t="s">
        <v>635</v>
      </c>
      <c r="D86" s="24" t="s">
        <v>636</v>
      </c>
      <c r="E86" s="63" t="s">
        <v>37</v>
      </c>
      <c r="F86" s="25" t="s">
        <v>67</v>
      </c>
      <c r="G86" s="63" t="s">
        <v>68</v>
      </c>
      <c r="H86" s="26"/>
      <c r="I86" s="28">
        <v>2</v>
      </c>
      <c r="J86" s="28">
        <v>2</v>
      </c>
      <c r="K86" s="103" t="s">
        <v>442</v>
      </c>
      <c r="L86" s="28">
        <v>11</v>
      </c>
      <c r="M86" s="28"/>
      <c r="N86" s="28"/>
      <c r="O86" s="30">
        <v>18</v>
      </c>
      <c r="P86" s="31"/>
      <c r="Q86" s="429" t="s">
        <v>89</v>
      </c>
      <c r="R86" s="430" t="s">
        <v>125</v>
      </c>
      <c r="S86" s="379">
        <v>1</v>
      </c>
      <c r="T86" s="96" t="s">
        <v>55</v>
      </c>
      <c r="U86" s="96" t="s">
        <v>59</v>
      </c>
      <c r="V86" s="96" t="s">
        <v>386</v>
      </c>
      <c r="W86" s="169">
        <v>1</v>
      </c>
      <c r="X86" s="97" t="s">
        <v>58</v>
      </c>
      <c r="Y86" s="97" t="s">
        <v>59</v>
      </c>
      <c r="Z86" s="252" t="s">
        <v>386</v>
      </c>
      <c r="AA86" s="429" t="s">
        <v>637</v>
      </c>
      <c r="AB86" s="580" t="str">
        <f>+AA86</f>
        <v>DM temps libre 15/06-19/06; écrit commun à 1B4A2; sujet déposé sur célène 15/06 et remise des copies par mail à samantha.frenee@univ-orleans.fr</v>
      </c>
      <c r="AC86" s="633"/>
      <c r="AD86" s="98">
        <v>1</v>
      </c>
      <c r="AE86" s="96" t="s">
        <v>58</v>
      </c>
      <c r="AF86" s="252" t="s">
        <v>59</v>
      </c>
      <c r="AG86" s="252" t="s">
        <v>386</v>
      </c>
      <c r="AH86" s="99">
        <v>1</v>
      </c>
      <c r="AI86" s="97" t="s">
        <v>58</v>
      </c>
      <c r="AJ86" s="252" t="s">
        <v>59</v>
      </c>
      <c r="AK86" s="252" t="s">
        <v>386</v>
      </c>
      <c r="AL86" s="28"/>
    </row>
    <row r="87" spans="1:38" s="154" customFormat="1" ht="19.5" customHeight="1">
      <c r="A87" s="112" t="str">
        <f>IF('Portail 1 SDL-LLCER'!A74="","",'Portail 1 SDL-LLCER'!A74)</f>
        <v>LOLA2L16</v>
      </c>
      <c r="B87" s="112" t="str">
        <f>IF('Portail 1 SDL-LLCER'!B74="","",'Portail 1 SDL-LLCER'!B74)</f>
        <v>LLA2B31</v>
      </c>
      <c r="C87" s="152" t="str">
        <f>IF('Portail 1 SDL-LLCER'!C74="","",'Portail 1 SDL-LLCER'!C74)</f>
        <v>Civilisation et culture anglophones S2</v>
      </c>
      <c r="D87" s="153" t="str">
        <f>IF('Portail 1 SDL-LLCER'!D74="","",'Portail 1 SDL-LLCER'!D74)</f>
        <v/>
      </c>
      <c r="E87" s="153" t="str">
        <f>IF('Portail 1 SDL-LLCER'!E74="","",'Portail 1 SDL-LLCER'!E74)</f>
        <v>BLOC/CHAPEAU</v>
      </c>
      <c r="F87" s="153" t="str">
        <f>IF('Portail 1 SDL-LLCER'!F74="","",'Portail 1 SDL-LLCER'!F74)</f>
        <v/>
      </c>
      <c r="G87" s="153" t="str">
        <f>IF('Portail 1 SDL-LLCER'!G74="","",'Portail 1 SDL-LLCER'!G74)</f>
        <v/>
      </c>
      <c r="H87" s="153" t="str">
        <f>IF('Portail 1 SDL-LLCER'!H74="","",'Portail 1 SDL-LLCER'!H74)</f>
        <v/>
      </c>
      <c r="I87" s="153">
        <f>IF('Portail 1 SDL-LLCER'!I74="","",'Portail 1 SDL-LLCER'!I74)</f>
        <v>11</v>
      </c>
      <c r="J87" s="153">
        <f>IF('Portail 1 SDL-LLCER'!J74="","",'Portail 1 SDL-LLCER'!J74)</f>
        <v>11</v>
      </c>
      <c r="K87" s="153" t="str">
        <f>IF('Portail 1 SDL-LLCER'!K74="","",'Portail 1 SDL-LLCER'!K74)</f>
        <v/>
      </c>
      <c r="L87" s="153" t="str">
        <f>IF('Portail 1 SDL-LLCER'!L74="","",'Portail 1 SDL-LLCER'!L74)</f>
        <v/>
      </c>
      <c r="M87" s="153" t="str">
        <f>IF('Portail 1 SDL-LLCER'!M74="","",'Portail 1 SDL-LLCER'!M74)</f>
        <v/>
      </c>
      <c r="N87" s="153" t="str">
        <f>IF('Portail 1 SDL-LLCER'!N74="","",'Portail 1 SDL-LLCER'!N74)</f>
        <v/>
      </c>
      <c r="O87" s="153" t="str">
        <f>IF('Portail 1 SDL-LLCER'!O74="","",'Portail 1 SDL-LLCER'!O74)</f>
        <v/>
      </c>
      <c r="P87" s="375" t="str">
        <f>IF('Portail 1 SDL-LLCER'!P74="","",'Portail 1 SDL-LLCER'!P74)</f>
        <v/>
      </c>
      <c r="Q87" s="464"/>
      <c r="R87" s="465"/>
      <c r="S87" s="390" t="str">
        <f>IF('Portail 1 SDL-LLCER'!S74="","",'Portail 1 SDL-LLCER'!S74)</f>
        <v/>
      </c>
      <c r="T87" s="153" t="str">
        <f>IF('Portail 1 SDL-LLCER'!T74="","",'Portail 1 SDL-LLCER'!T74)</f>
        <v/>
      </c>
      <c r="U87" s="153" t="str">
        <f>IF('Portail 1 SDL-LLCER'!U74="","",'Portail 1 SDL-LLCER'!U74)</f>
        <v/>
      </c>
      <c r="V87" s="153" t="str">
        <f>IF('Portail 1 SDL-LLCER'!V74="","",'Portail 1 SDL-LLCER'!V74)</f>
        <v/>
      </c>
      <c r="W87" s="153" t="str">
        <f>IF('Portail 1 SDL-LLCER'!W74="","",'Portail 1 SDL-LLCER'!W74)</f>
        <v/>
      </c>
      <c r="X87" s="153" t="str">
        <f>IF('Portail 1 SDL-LLCER'!X74="","",'Portail 1 SDL-LLCER'!X74)</f>
        <v/>
      </c>
      <c r="Y87" s="153" t="str">
        <f>IF('Portail 1 SDL-LLCER'!Y74="","",'Portail 1 SDL-LLCER'!Y74)</f>
        <v/>
      </c>
      <c r="Z87" s="153" t="str">
        <f>IF('Portail 1 SDL-LLCER'!Z74="","",'Portail 1 SDL-LLCER'!Z74)</f>
        <v/>
      </c>
      <c r="AA87" s="153" t="s">
        <v>84</v>
      </c>
      <c r="AB87" s="153" t="str">
        <f>IF('Portail 1 SDL-LLCER'!AB74="","",'Portail 1 SDL-LLCER'!AB74)</f>
        <v/>
      </c>
      <c r="AC87" s="153"/>
      <c r="AD87" s="153" t="str">
        <f>IF('Portail 1 SDL-LLCER'!AD74="","",'Portail 1 SDL-LLCER'!AD74)</f>
        <v/>
      </c>
      <c r="AE87" s="153" t="str">
        <f>IF('Portail 1 SDL-LLCER'!AE74="","",'Portail 1 SDL-LLCER'!AE74)</f>
        <v/>
      </c>
      <c r="AF87" s="153" t="str">
        <f>IF('Portail 1 SDL-LLCER'!AF74="","",'Portail 1 SDL-LLCER'!AF74)</f>
        <v/>
      </c>
      <c r="AG87" s="153" t="str">
        <f>IF('Portail 1 SDL-LLCER'!AG74="","",'Portail 1 SDL-LLCER'!AG74)</f>
        <v/>
      </c>
      <c r="AH87" s="153" t="str">
        <f>IF('Portail 1 SDL-LLCER'!AH74="","",'Portail 1 SDL-LLCER'!AH74)</f>
        <v/>
      </c>
      <c r="AI87" s="153" t="str">
        <f>IF('Portail 1 SDL-LLCER'!AI74="","",'Portail 1 SDL-LLCER'!AI74)</f>
        <v/>
      </c>
      <c r="AJ87" s="153" t="str">
        <f>IF('Portail 1 SDL-LLCER'!AJ74="","",'Portail 1 SDL-LLCER'!AJ74)</f>
        <v/>
      </c>
      <c r="AK87" s="153" t="str">
        <f>IF('Portail 1 SDL-LLCER'!AK74="","",'Portail 1 SDL-LLCER'!AK74)</f>
        <v/>
      </c>
      <c r="AL87" s="153" t="str">
        <f>IF('Portail 1 SDL-LLCER'!AL74="","",'Portail 1 SDL-LLCER'!AL74)</f>
        <v/>
      </c>
    </row>
    <row r="88" spans="1:38" ht="66" customHeight="1">
      <c r="A88" s="20"/>
      <c r="B88" s="94" t="s">
        <v>638</v>
      </c>
      <c r="C88" s="95" t="s">
        <v>639</v>
      </c>
      <c r="D88" s="24" t="s">
        <v>640</v>
      </c>
      <c r="E88" s="24" t="s">
        <v>37</v>
      </c>
      <c r="F88" s="25" t="s">
        <v>67</v>
      </c>
      <c r="G88" s="63" t="s">
        <v>68</v>
      </c>
      <c r="H88" s="26"/>
      <c r="I88" s="27">
        <v>3</v>
      </c>
      <c r="J88" s="27">
        <v>3</v>
      </c>
      <c r="K88" s="28" t="s">
        <v>418</v>
      </c>
      <c r="L88" s="28">
        <v>11</v>
      </c>
      <c r="M88" s="28"/>
      <c r="N88" s="28"/>
      <c r="O88" s="30">
        <v>18</v>
      </c>
      <c r="P88" s="31"/>
      <c r="Q88" s="429" t="s">
        <v>89</v>
      </c>
      <c r="R88" s="430" t="s">
        <v>125</v>
      </c>
      <c r="S88" s="149">
        <v>1</v>
      </c>
      <c r="T88" s="33" t="s">
        <v>55</v>
      </c>
      <c r="U88" s="33" t="s">
        <v>59</v>
      </c>
      <c r="V88" s="33" t="s">
        <v>57</v>
      </c>
      <c r="W88" s="34">
        <v>1</v>
      </c>
      <c r="X88" s="35" t="s">
        <v>58</v>
      </c>
      <c r="Y88" s="35" t="s">
        <v>59</v>
      </c>
      <c r="Z88" s="35" t="s">
        <v>57</v>
      </c>
      <c r="AA88" s="429" t="s">
        <v>641</v>
      </c>
      <c r="AB88" s="580" t="str">
        <f t="shared" ref="AB88:AB93" si="16">+AA88</f>
        <v>DM temps libre 23/06-28/06; dépôt du sujet sur célène le 23/06 8h et remise des DM-PDF le 28/06 au plus tard</v>
      </c>
      <c r="AC88" s="633"/>
      <c r="AD88" s="36">
        <v>1</v>
      </c>
      <c r="AE88" s="33" t="s">
        <v>58</v>
      </c>
      <c r="AF88" s="33" t="s">
        <v>59</v>
      </c>
      <c r="AG88" s="33" t="s">
        <v>57</v>
      </c>
      <c r="AH88" s="37">
        <v>1</v>
      </c>
      <c r="AI88" s="35" t="s">
        <v>58</v>
      </c>
      <c r="AJ88" s="35" t="s">
        <v>59</v>
      </c>
      <c r="AK88" s="35" t="s">
        <v>57</v>
      </c>
      <c r="AL88" s="28"/>
    </row>
    <row r="89" spans="1:38" ht="63" customHeight="1">
      <c r="A89" s="20"/>
      <c r="B89" s="94" t="s">
        <v>642</v>
      </c>
      <c r="C89" s="95" t="s">
        <v>643</v>
      </c>
      <c r="D89" s="24"/>
      <c r="E89" s="24" t="s">
        <v>37</v>
      </c>
      <c r="F89" s="25" t="s">
        <v>67</v>
      </c>
      <c r="G89" s="63" t="s">
        <v>68</v>
      </c>
      <c r="H89" s="26"/>
      <c r="I89" s="27">
        <v>3</v>
      </c>
      <c r="J89" s="27">
        <v>3</v>
      </c>
      <c r="K89" s="28" t="s">
        <v>644</v>
      </c>
      <c r="L89" s="28">
        <v>11</v>
      </c>
      <c r="M89" s="28"/>
      <c r="N89" s="28"/>
      <c r="O89" s="30">
        <v>18</v>
      </c>
      <c r="P89" s="31"/>
      <c r="Q89" s="429" t="s">
        <v>89</v>
      </c>
      <c r="R89" s="430" t="s">
        <v>125</v>
      </c>
      <c r="S89" s="149">
        <v>1</v>
      </c>
      <c r="T89" s="33" t="s">
        <v>55</v>
      </c>
      <c r="U89" s="33" t="s">
        <v>59</v>
      </c>
      <c r="V89" s="33" t="s">
        <v>386</v>
      </c>
      <c r="W89" s="34">
        <v>1</v>
      </c>
      <c r="X89" s="35" t="s">
        <v>58</v>
      </c>
      <c r="Y89" s="35" t="s">
        <v>59</v>
      </c>
      <c r="Z89" s="35" t="s">
        <v>57</v>
      </c>
      <c r="AA89" s="429" t="s">
        <v>645</v>
      </c>
      <c r="AB89" s="580" t="str">
        <f t="shared" si="16"/>
        <v>DM temps libre; dépôt du sujet sur Célène 25/06 à 9h et remise des DM-PDF sur célène jusqu'au 03/07 20h</v>
      </c>
      <c r="AC89" s="633"/>
      <c r="AD89" s="36">
        <v>1</v>
      </c>
      <c r="AE89" s="33" t="s">
        <v>58</v>
      </c>
      <c r="AF89" s="33" t="s">
        <v>59</v>
      </c>
      <c r="AG89" s="33" t="s">
        <v>57</v>
      </c>
      <c r="AH89" s="37">
        <v>1</v>
      </c>
      <c r="AI89" s="35" t="s">
        <v>58</v>
      </c>
      <c r="AJ89" s="35" t="s">
        <v>59</v>
      </c>
      <c r="AK89" s="35" t="s">
        <v>57</v>
      </c>
      <c r="AL89" s="28"/>
    </row>
    <row r="90" spans="1:38" ht="63" customHeight="1">
      <c r="A90" s="20"/>
      <c r="B90" s="94" t="s">
        <v>646</v>
      </c>
      <c r="C90" s="95" t="s">
        <v>647</v>
      </c>
      <c r="D90" s="24" t="s">
        <v>648</v>
      </c>
      <c r="E90" s="24" t="s">
        <v>37</v>
      </c>
      <c r="F90" s="25" t="s">
        <v>67</v>
      </c>
      <c r="G90" s="63" t="s">
        <v>68</v>
      </c>
      <c r="H90" s="26"/>
      <c r="I90" s="28">
        <v>2</v>
      </c>
      <c r="J90" s="28">
        <v>2</v>
      </c>
      <c r="K90" s="28" t="s">
        <v>460</v>
      </c>
      <c r="L90" s="28">
        <v>11</v>
      </c>
      <c r="M90" s="28"/>
      <c r="N90" s="28"/>
      <c r="O90" s="30">
        <v>18</v>
      </c>
      <c r="P90" s="31"/>
      <c r="Q90" s="429" t="s">
        <v>89</v>
      </c>
      <c r="R90" s="430" t="s">
        <v>649</v>
      </c>
      <c r="S90" s="149">
        <v>1</v>
      </c>
      <c r="T90" s="33" t="s">
        <v>55</v>
      </c>
      <c r="U90" s="33" t="s">
        <v>59</v>
      </c>
      <c r="V90" s="33" t="s">
        <v>57</v>
      </c>
      <c r="W90" s="34">
        <v>1</v>
      </c>
      <c r="X90" s="35" t="s">
        <v>58</v>
      </c>
      <c r="Y90" s="35" t="s">
        <v>59</v>
      </c>
      <c r="Z90" s="35" t="s">
        <v>57</v>
      </c>
      <c r="AA90" s="429" t="s">
        <v>650</v>
      </c>
      <c r="AB90" s="580" t="str">
        <f t="shared" si="16"/>
        <v>DM temps limité 26/06; envoi du sujet et consignes par e-mail 26/06 à 10h; remise des copies par e-mail 26/06 14h</v>
      </c>
      <c r="AC90" s="633"/>
      <c r="AD90" s="36">
        <v>1</v>
      </c>
      <c r="AE90" s="33" t="s">
        <v>58</v>
      </c>
      <c r="AF90" s="33" t="s">
        <v>59</v>
      </c>
      <c r="AG90" s="33" t="s">
        <v>57</v>
      </c>
      <c r="AH90" s="37">
        <v>1</v>
      </c>
      <c r="AI90" s="35" t="s">
        <v>58</v>
      </c>
      <c r="AJ90" s="35" t="s">
        <v>59</v>
      </c>
      <c r="AK90" s="35" t="s">
        <v>57</v>
      </c>
      <c r="AL90" s="28"/>
    </row>
    <row r="91" spans="1:38" s="93" customFormat="1" ht="19.5" customHeight="1">
      <c r="A91" s="112" t="str">
        <f>IF('Portail 1 SDL-LLCER'!A78="","",'Portail 1 SDL-LLCER'!A78)</f>
        <v>LCLA2L17</v>
      </c>
      <c r="B91" s="112" t="str">
        <f>IF('Portail 1 SDL-LLCER'!B78="","",'Portail 1 SDL-LLCER'!B78)</f>
        <v>LLA2B3F</v>
      </c>
      <c r="C91" s="155" t="str">
        <f>IF('Portail 1 SDL-LLCER'!C78="","",'Portail 1 SDL-LLCER'!C78)</f>
        <v>Choix Grandes étapes / Lecture de films</v>
      </c>
      <c r="D91" s="156" t="str">
        <f>IF('Portail 1 SDL-LLCER'!D78="","",'Portail 1 SDL-LLCER'!D78)</f>
        <v/>
      </c>
      <c r="E91" s="156" t="str">
        <f>IF('Portail 1 SDL-LLCER'!E78="","",'Portail 1 SDL-LLCER'!E78)</f>
        <v>BLOC</v>
      </c>
      <c r="F91" s="156" t="str">
        <f>IF('Portail 1 SDL-LLCER'!F78="","",'Portail 1 SDL-LLCER'!F78)</f>
        <v/>
      </c>
      <c r="G91" s="157" t="str">
        <f>IF('Portail 1 SDL-LLCER'!G78="","",'Portail 1 SDL-LLCER'!G78)</f>
        <v/>
      </c>
      <c r="H91" s="156" t="str">
        <f>IF('Portail 1 SDL-LLCER'!H78="","",'Portail 1 SDL-LLCER'!H78)</f>
        <v>1 UE / 3 ECTS</v>
      </c>
      <c r="I91" s="156">
        <f>IF('Portail 1 SDL-LLCER'!I78="","",'Portail 1 SDL-LLCER'!I78)</f>
        <v>3</v>
      </c>
      <c r="J91" s="156">
        <f>IF('Portail 1 SDL-LLCER'!J78="","",'Portail 1 SDL-LLCER'!J78)</f>
        <v>3</v>
      </c>
      <c r="K91" s="156" t="str">
        <f>IF('Portail 1 SDL-LLCER'!K78="","",'Portail 1 SDL-LLCER'!K78)</f>
        <v/>
      </c>
      <c r="L91" s="156" t="str">
        <f>IF('Portail 1 SDL-LLCER'!L78="","",'Portail 1 SDL-LLCER'!L78)</f>
        <v/>
      </c>
      <c r="M91" s="156" t="str">
        <f>IF('Portail 1 SDL-LLCER'!M78="","",'Portail 1 SDL-LLCER'!M78)</f>
        <v/>
      </c>
      <c r="N91" s="156" t="str">
        <f>IF('Portail 1 SDL-LLCER'!N78="","",'Portail 1 SDL-LLCER'!N78)</f>
        <v/>
      </c>
      <c r="O91" s="156" t="str">
        <f>IF('Portail 1 SDL-LLCER'!O78="","",'Portail 1 SDL-LLCER'!O78)</f>
        <v/>
      </c>
      <c r="P91" s="157" t="str">
        <f>IF('Portail 1 SDL-LLCER'!P78="","",'Portail 1 SDL-LLCER'!P78)</f>
        <v/>
      </c>
      <c r="Q91" s="466"/>
      <c r="R91" s="467"/>
      <c r="S91" s="391" t="str">
        <f>IF('Portail 1 SDL-LLCER'!S78="","",'Portail 1 SDL-LLCER'!S78)</f>
        <v/>
      </c>
      <c r="T91" s="156" t="str">
        <f>IF('Portail 1 SDL-LLCER'!T78="","",'Portail 1 SDL-LLCER'!T78)</f>
        <v/>
      </c>
      <c r="U91" s="156" t="str">
        <f>IF('Portail 1 SDL-LLCER'!U78="","",'Portail 1 SDL-LLCER'!U78)</f>
        <v/>
      </c>
      <c r="V91" s="156" t="str">
        <f>IF('Portail 1 SDL-LLCER'!V78="","",'Portail 1 SDL-LLCER'!V78)</f>
        <v/>
      </c>
      <c r="W91" s="112" t="str">
        <f>IF('Portail 1 SDL-LLCER'!W78="","",'Portail 1 SDL-LLCER'!W78)</f>
        <v/>
      </c>
      <c r="X91" s="112" t="str">
        <f>IF('Portail 1 SDL-LLCER'!X78="","",'Portail 1 SDL-LLCER'!X78)</f>
        <v/>
      </c>
      <c r="Y91" s="112" t="str">
        <f>IF('Portail 1 SDL-LLCER'!Y78="","",'Portail 1 SDL-LLCER'!Y78)</f>
        <v/>
      </c>
      <c r="Z91" s="112" t="str">
        <f>IF('Portail 1 SDL-LLCER'!Z78="","",'Portail 1 SDL-LLCER'!Z78)</f>
        <v/>
      </c>
      <c r="AA91" s="112" t="s">
        <v>84</v>
      </c>
      <c r="AB91" s="112" t="str">
        <f>IF('Portail 1 SDL-LLCER'!AB78="","",'Portail 1 SDL-LLCER'!AB78)</f>
        <v/>
      </c>
      <c r="AC91" s="112"/>
      <c r="AD91" s="112" t="str">
        <f>IF('Portail 1 SDL-LLCER'!AD78="","",'Portail 1 SDL-LLCER'!AD78)</f>
        <v/>
      </c>
      <c r="AE91" s="112" t="str">
        <f>IF('Portail 1 SDL-LLCER'!AE78="","",'Portail 1 SDL-LLCER'!AE78)</f>
        <v/>
      </c>
      <c r="AF91" s="112" t="str">
        <f>IF('Portail 1 SDL-LLCER'!AF78="","",'Portail 1 SDL-LLCER'!AF78)</f>
        <v/>
      </c>
      <c r="AG91" s="112" t="str">
        <f>IF('Portail 1 SDL-LLCER'!AG78="","",'Portail 1 SDL-LLCER'!AG78)</f>
        <v/>
      </c>
      <c r="AH91" s="112" t="str">
        <f>IF('Portail 1 SDL-LLCER'!AH78="","",'Portail 1 SDL-LLCER'!AH78)</f>
        <v/>
      </c>
      <c r="AI91" s="112" t="str">
        <f>IF('Portail 1 SDL-LLCER'!AI78="","",'Portail 1 SDL-LLCER'!AI78)</f>
        <v/>
      </c>
      <c r="AJ91" s="112" t="str">
        <f>IF('Portail 1 SDL-LLCER'!AJ78="","",'Portail 1 SDL-LLCER'!AJ78)</f>
        <v/>
      </c>
      <c r="AK91" s="112" t="str">
        <f>IF('Portail 1 SDL-LLCER'!AK78="","",'Portail 1 SDL-LLCER'!AK78)</f>
        <v/>
      </c>
      <c r="AL91" s="158" t="str">
        <f>IF('Portail 1 SDL-LLCER'!AL78="","",'Portail 1 SDL-LLCER'!AL78)</f>
        <v/>
      </c>
    </row>
    <row r="92" spans="1:38" ht="52.5" customHeight="1">
      <c r="A92" s="20"/>
      <c r="B92" s="94" t="s">
        <v>651</v>
      </c>
      <c r="C92" s="95" t="s">
        <v>652</v>
      </c>
      <c r="D92" s="24" t="s">
        <v>653</v>
      </c>
      <c r="E92" s="24" t="s">
        <v>37</v>
      </c>
      <c r="F92" s="25" t="s">
        <v>400</v>
      </c>
      <c r="G92" s="63" t="s">
        <v>68</v>
      </c>
      <c r="H92" s="26"/>
      <c r="I92" s="28">
        <v>3</v>
      </c>
      <c r="J92" s="28">
        <v>3</v>
      </c>
      <c r="K92" s="28" t="s">
        <v>418</v>
      </c>
      <c r="L92" s="28">
        <v>11</v>
      </c>
      <c r="M92" s="28"/>
      <c r="N92" s="27">
        <v>0</v>
      </c>
      <c r="O92" s="27">
        <v>18</v>
      </c>
      <c r="P92" s="31"/>
      <c r="Q92" s="429" t="s">
        <v>89</v>
      </c>
      <c r="R92" s="430" t="s">
        <v>654</v>
      </c>
      <c r="S92" s="380">
        <v>1</v>
      </c>
      <c r="T92" s="41" t="s">
        <v>55</v>
      </c>
      <c r="U92" s="96" t="s">
        <v>59</v>
      </c>
      <c r="V92" s="41" t="s">
        <v>57</v>
      </c>
      <c r="W92" s="34">
        <v>1</v>
      </c>
      <c r="X92" s="35" t="s">
        <v>58</v>
      </c>
      <c r="Y92" s="35" t="s">
        <v>59</v>
      </c>
      <c r="Z92" s="35" t="s">
        <v>57</v>
      </c>
      <c r="AA92" s="429" t="s">
        <v>655</v>
      </c>
      <c r="AB92" s="580" t="str">
        <f t="shared" si="16"/>
        <v>DM temps limité 30/06 9h-12h; dépôt du sujet 9h et remise des DM/PDF 12h au plus tard</v>
      </c>
      <c r="AC92" s="633"/>
      <c r="AD92" s="36">
        <v>1</v>
      </c>
      <c r="AE92" s="33" t="s">
        <v>58</v>
      </c>
      <c r="AF92" s="33" t="s">
        <v>59</v>
      </c>
      <c r="AG92" s="33" t="s">
        <v>57</v>
      </c>
      <c r="AH92" s="37">
        <v>1</v>
      </c>
      <c r="AI92" s="35" t="s">
        <v>58</v>
      </c>
      <c r="AJ92" s="35" t="s">
        <v>59</v>
      </c>
      <c r="AK92" s="35" t="s">
        <v>57</v>
      </c>
      <c r="AL92" s="28"/>
    </row>
    <row r="93" spans="1:38" ht="79.5" customHeight="1">
      <c r="A93" s="20"/>
      <c r="B93" s="94" t="s">
        <v>656</v>
      </c>
      <c r="C93" s="95" t="s">
        <v>657</v>
      </c>
      <c r="D93" s="24"/>
      <c r="E93" s="24" t="s">
        <v>37</v>
      </c>
      <c r="F93" s="25" t="s">
        <v>67</v>
      </c>
      <c r="G93" s="63" t="s">
        <v>68</v>
      </c>
      <c r="H93" s="26"/>
      <c r="I93" s="27">
        <v>3</v>
      </c>
      <c r="J93" s="27">
        <v>3</v>
      </c>
      <c r="K93" s="28" t="s">
        <v>460</v>
      </c>
      <c r="L93" s="28">
        <v>11</v>
      </c>
      <c r="M93" s="28"/>
      <c r="N93" s="28"/>
      <c r="O93" s="30">
        <v>18</v>
      </c>
      <c r="P93" s="31"/>
      <c r="Q93" s="429" t="s">
        <v>89</v>
      </c>
      <c r="R93" s="430" t="s">
        <v>125</v>
      </c>
      <c r="S93" s="149">
        <v>1</v>
      </c>
      <c r="T93" s="33" t="s">
        <v>55</v>
      </c>
      <c r="U93" s="33" t="s">
        <v>59</v>
      </c>
      <c r="V93" s="33" t="s">
        <v>57</v>
      </c>
      <c r="W93" s="34">
        <v>1</v>
      </c>
      <c r="X93" s="35" t="s">
        <v>58</v>
      </c>
      <c r="Y93" s="35" t="s">
        <v>59</v>
      </c>
      <c r="Z93" s="35" t="s">
        <v>57</v>
      </c>
      <c r="AA93" s="429" t="s">
        <v>658</v>
      </c>
      <c r="AB93" s="580" t="str">
        <f t="shared" si="16"/>
        <v>DM temps limité 26/06 11h-15h. Envoi des sujets par mail 11h et remise des copies par mail 16h à agnes.scaillet@univ-orleans.fr OU agnes.scaillet@wanadoo.fr</v>
      </c>
      <c r="AC93" s="633"/>
      <c r="AD93" s="36">
        <v>1</v>
      </c>
      <c r="AE93" s="33" t="s">
        <v>58</v>
      </c>
      <c r="AF93" s="33" t="s">
        <v>59</v>
      </c>
      <c r="AG93" s="33" t="s">
        <v>57</v>
      </c>
      <c r="AH93" s="37">
        <v>1</v>
      </c>
      <c r="AI93" s="35" t="s">
        <v>58</v>
      </c>
      <c r="AJ93" s="35" t="s">
        <v>59</v>
      </c>
      <c r="AK93" s="35" t="s">
        <v>57</v>
      </c>
      <c r="AL93" s="28"/>
    </row>
    <row r="94" spans="1:38" s="161" customFormat="1" ht="19.5" customHeight="1">
      <c r="A94" s="159" t="s">
        <v>659</v>
      </c>
      <c r="B94" s="159" t="s">
        <v>660</v>
      </c>
      <c r="C94" s="160" t="s">
        <v>661</v>
      </c>
      <c r="D94" s="159"/>
      <c r="E94" s="159" t="s">
        <v>112</v>
      </c>
      <c r="F94" s="159"/>
      <c r="G94" s="159"/>
      <c r="H94" s="159"/>
      <c r="I94" s="159">
        <v>5</v>
      </c>
      <c r="J94" s="159">
        <v>5</v>
      </c>
      <c r="K94" s="159"/>
      <c r="L94" s="159"/>
      <c r="M94" s="159"/>
      <c r="N94" s="159"/>
      <c r="O94" s="159"/>
      <c r="P94" s="376"/>
      <c r="Q94" s="503"/>
      <c r="R94" s="504"/>
      <c r="S94" s="392"/>
      <c r="T94" s="159"/>
      <c r="U94" s="159"/>
      <c r="V94" s="159"/>
      <c r="W94" s="159"/>
      <c r="X94" s="159"/>
      <c r="Y94" s="159"/>
      <c r="Z94" s="159"/>
      <c r="AA94" s="159"/>
      <c r="AB94" s="159"/>
      <c r="AC94" s="159"/>
      <c r="AD94" s="159"/>
      <c r="AE94" s="159"/>
      <c r="AF94" s="159"/>
      <c r="AG94" s="159"/>
      <c r="AH94" s="159"/>
      <c r="AI94" s="159"/>
      <c r="AJ94" s="159"/>
      <c r="AK94" s="159"/>
      <c r="AL94" s="159"/>
    </row>
    <row r="95" spans="1:38" s="93" customFormat="1" ht="26.25" customHeight="1">
      <c r="A95" s="83" t="s">
        <v>222</v>
      </c>
      <c r="B95" s="83" t="s">
        <v>223</v>
      </c>
      <c r="C95" s="84" t="s">
        <v>662</v>
      </c>
      <c r="D95" s="85"/>
      <c r="E95" s="85" t="s">
        <v>225</v>
      </c>
      <c r="F95" s="85"/>
      <c r="G95" s="85" t="s">
        <v>226</v>
      </c>
      <c r="H95" s="86" t="s">
        <v>663</v>
      </c>
      <c r="I95" s="87">
        <v>2</v>
      </c>
      <c r="J95" s="86">
        <v>2</v>
      </c>
      <c r="K95" s="87"/>
      <c r="L95" s="86"/>
      <c r="M95" s="87"/>
      <c r="N95" s="86"/>
      <c r="O95" s="88"/>
      <c r="P95" s="373"/>
      <c r="Q95" s="437"/>
      <c r="R95" s="438"/>
      <c r="S95" s="378"/>
      <c r="T95" s="88"/>
      <c r="U95" s="88"/>
      <c r="V95" s="88"/>
      <c r="W95" s="89"/>
      <c r="X95" s="90"/>
      <c r="Y95" s="90"/>
      <c r="Z95" s="90"/>
      <c r="AA95" s="91"/>
      <c r="AB95" s="91"/>
      <c r="AC95" s="91"/>
      <c r="AD95" s="91"/>
      <c r="AE95" s="90"/>
      <c r="AF95" s="90"/>
      <c r="AG95" s="90"/>
      <c r="AH95" s="91"/>
      <c r="AI95" s="90"/>
      <c r="AJ95" s="90"/>
      <c r="AK95" s="90"/>
      <c r="AL95" s="92"/>
    </row>
    <row r="96" spans="1:38" ht="42.75" customHeight="1">
      <c r="A96" s="20" t="str">
        <f>IF('Portail 2 SDL-LEA'!A47="","",'Portail 2 SDL-LEA'!A47)</f>
        <v/>
      </c>
      <c r="B96" s="20" t="str">
        <f>IF('Portail 2 SDL-LEA'!B47="","",'Portail 2 SDL-LEA'!B47)</f>
        <v>LLA2J4A1</v>
      </c>
      <c r="C96" s="95" t="str">
        <f>IF('Portail 2 SDL-LEA'!C47="","",'Portail 2 SDL-LEA'!C47)</f>
        <v>Compréhension et expression orales Allemand S2</v>
      </c>
      <c r="D96" s="24" t="str">
        <f>IF('Portail 2 SDL-LEA'!D47="","",'Portail 2 SDL-LEA'!D47)</f>
        <v>LOL2J4A1</v>
      </c>
      <c r="E96" s="24" t="str">
        <f>IF('Portail 2 SDL-LEA'!E47="","",'Portail 2 SDL-LEA'!E47)</f>
        <v>CHOIX TRONC COMMUN</v>
      </c>
      <c r="F96" s="25" t="str">
        <f>IF('Portail 2 SDL-LEA'!F47="","",'Portail 2 SDL-LEA'!F47)</f>
        <v/>
      </c>
      <c r="G96" s="63" t="str">
        <f>IF('Portail 2 SDL-LEA'!G47="","",'Portail 2 SDL-LEA'!G47)</f>
        <v>LEA</v>
      </c>
      <c r="H96" s="26"/>
      <c r="I96" s="28">
        <v>2</v>
      </c>
      <c r="J96" s="28">
        <v>2</v>
      </c>
      <c r="K96" s="28" t="str">
        <f>IF('Portail 2 SDL-LEA'!K47="","",'Portail 2 SDL-LEA'!K47)</f>
        <v>FLEURY Alain</v>
      </c>
      <c r="L96" s="28">
        <f>IF('Portail 2 SDL-LEA'!L47="","",'Portail 2 SDL-LEA'!L47)</f>
        <v>12</v>
      </c>
      <c r="M96" s="28" t="str">
        <f>IF('Portail 2 SDL-LEA'!M47="","",'Portail 2 SDL-LEA'!M47)</f>
        <v/>
      </c>
      <c r="N96" s="28" t="str">
        <f>IF('Portail 2 SDL-LEA'!N47="","",'Portail 2 SDL-LEA'!N47)</f>
        <v/>
      </c>
      <c r="O96" s="30">
        <f>IF('Portail 2 SDL-LEA'!O47="","",'Portail 2 SDL-LEA'!O47)</f>
        <v>15</v>
      </c>
      <c r="P96" s="31" t="str">
        <f>IF('Portail 2 SDL-LEA'!P47="","",'Portail 2 SDL-LEA'!P47)</f>
        <v/>
      </c>
      <c r="Q96" s="453" t="str">
        <f>IF('Portail 2 SDL-LEA'!Q47="","",'Portail 2 SDL-LEA'!Q47)</f>
        <v>PAS DE CHANGEMENT</v>
      </c>
      <c r="R96" s="430" t="str">
        <f>IF('Portail 2 SDL-LEA'!R47="","",'Portail 2 SDL-LEA'!R47)</f>
        <v>100% CT ORAL A DISTANCE</v>
      </c>
      <c r="S96" s="149">
        <f>IF('Portail 2 SDL-LEA'!S47="","",'Portail 2 SDL-LEA'!S47)</f>
        <v>1</v>
      </c>
      <c r="T96" s="96" t="str">
        <f>IF('Portail 2 SDL-LEA'!T47="","",'Portail 2 SDL-LEA'!T47)</f>
        <v>CC</v>
      </c>
      <c r="U96" s="96" t="str">
        <f>IF('Portail 2 SDL-LEA'!U47="","",'Portail 2 SDL-LEA'!U47)</f>
        <v>oral</v>
      </c>
      <c r="V96" s="96" t="str">
        <f>IF('Portail 2 SDL-LEA'!V47="","",'Portail 2 SDL-LEA'!V47)</f>
        <v/>
      </c>
      <c r="W96" s="169">
        <f>IF('Portail 2 SDL-LEA'!W47="","",'Portail 2 SDL-LEA'!W47)</f>
        <v>1</v>
      </c>
      <c r="X96" s="97" t="str">
        <f>IF('Portail 2 SDL-LEA'!X47="","",'Portail 2 SDL-LEA'!X47)</f>
        <v>CT</v>
      </c>
      <c r="Y96" s="97" t="str">
        <f>IF('Portail 2 SDL-LEA'!Y47="","",'Portail 2 SDL-LEA'!Y47)</f>
        <v>oral</v>
      </c>
      <c r="Z96" s="97" t="str">
        <f>IF('Portail 2 SDL-LEA'!Z47="","",'Portail 2 SDL-LEA'!Z47)</f>
        <v>15 min.</v>
      </c>
      <c r="AA96" s="580" t="str">
        <f>IF('[4]Portail 2 SDL-LEA'!AA47="","",'[4]Portail 2 SDL-LEA'!AA47)</f>
        <v>PAS D'EPREUVE CAR PAS D'ETUDIANT EN SESSION 2</v>
      </c>
      <c r="AB96" s="580" t="str">
        <f>+AA96</f>
        <v>PAS D'EPREUVE CAR PAS D'ETUDIANT EN SESSION 2</v>
      </c>
      <c r="AC96" s="633" t="str">
        <f>IF('Portail 2 SDL-LEA'!AC47="","",'Portail 2 SDL-LEA'!AC47)</f>
        <v/>
      </c>
      <c r="AD96" s="98">
        <f>IF('Portail 2 SDL-LEA'!AD47="","",'Portail 2 SDL-LEA'!AD47)</f>
        <v>1</v>
      </c>
      <c r="AE96" s="96" t="str">
        <f>IF('Portail 2 SDL-LEA'!AE47="","",'Portail 2 SDL-LEA'!AE47)</f>
        <v>CT</v>
      </c>
      <c r="AF96" s="96" t="str">
        <f>IF('Portail 2 SDL-LEA'!AF47="","",'Portail 2 SDL-LEA'!AF47)</f>
        <v>oral</v>
      </c>
      <c r="AG96" s="96" t="str">
        <f>IF('Portail 2 SDL-LEA'!AG47="","",'Portail 2 SDL-LEA'!AG47)</f>
        <v>15 min.</v>
      </c>
      <c r="AH96" s="99">
        <f>IF('Portail 2 SDL-LEA'!AH47="","",'Portail 2 SDL-LEA'!AH47)</f>
        <v>1</v>
      </c>
      <c r="AI96" s="97" t="str">
        <f>IF('Portail 2 SDL-LEA'!AI47="","",'Portail 2 SDL-LEA'!AI47)</f>
        <v>CT</v>
      </c>
      <c r="AJ96" s="97" t="str">
        <f>IF('Portail 2 SDL-LEA'!AJ47="","",'Portail 2 SDL-LEA'!AJ47)</f>
        <v>oral</v>
      </c>
      <c r="AK96" s="97" t="str">
        <f>IF('Portail 2 SDL-LEA'!AK47="","",'Portail 2 SDL-LEA'!AK47)</f>
        <v>15 min.</v>
      </c>
      <c r="AL96" s="28" t="str">
        <f>IF('Portail 2 SDL-LEA'!AL47="","",'Portail 2 SDL-LEA'!AL47)</f>
        <v/>
      </c>
    </row>
    <row r="97" spans="1:38" ht="99" customHeight="1">
      <c r="A97" s="20" t="str">
        <f>IF(A106="","",A106)</f>
        <v/>
      </c>
      <c r="B97" s="20" t="str">
        <f>IF(B106="","",B106)</f>
        <v>LLA2C1B</v>
      </c>
      <c r="C97" s="95" t="str">
        <f>IF(C106="","",C106)</f>
        <v>Compréhension et expression orales Espagnol S2 (groupe de 25)</v>
      </c>
      <c r="D97" s="24" t="str">
        <f>IF(D106="","",D106)</f>
        <v>LOL2C1D
LOL2J4B2</v>
      </c>
      <c r="E97" s="24" t="str">
        <f>IF(E142="","",E142)</f>
        <v>CHOIX TRONC COMMUN</v>
      </c>
      <c r="F97" s="25" t="str">
        <f>IF(F106="","",F106)</f>
        <v>Portails 1 (SDL-LLCER), 2 (SDL-LEA), 4 (LANGUES) et 5 (LETTRES-LLCER)</v>
      </c>
      <c r="G97" s="63" t="str">
        <f>IF(G106="","",G106)</f>
        <v>LLCER</v>
      </c>
      <c r="H97" s="26"/>
      <c r="I97" s="28">
        <v>2</v>
      </c>
      <c r="J97" s="28">
        <v>2</v>
      </c>
      <c r="K97" s="28" t="str">
        <f t="shared" ref="K97:AL97" si="17">IF(K106="","",K106)</f>
        <v>NATANSON Brigitte</v>
      </c>
      <c r="L97" s="28">
        <f t="shared" si="17"/>
        <v>14</v>
      </c>
      <c r="M97" s="28" t="str">
        <f t="shared" si="17"/>
        <v/>
      </c>
      <c r="N97" s="28" t="str">
        <f t="shared" si="17"/>
        <v/>
      </c>
      <c r="O97" s="30" t="str">
        <f t="shared" si="17"/>
        <v/>
      </c>
      <c r="P97" s="31">
        <f t="shared" si="17"/>
        <v>15</v>
      </c>
      <c r="Q97" s="453" t="str">
        <f t="shared" si="17"/>
        <v>PAS DE CHANGEMENT</v>
      </c>
      <c r="R97" s="430" t="str">
        <f t="shared" ref="R97" si="18">IF(R106="","",R106)</f>
        <v>100% CT ORAL A DISTANCE</v>
      </c>
      <c r="S97" s="149">
        <f t="shared" si="17"/>
        <v>1</v>
      </c>
      <c r="T97" s="96" t="str">
        <f t="shared" si="17"/>
        <v>CC</v>
      </c>
      <c r="U97" s="96" t="str">
        <f t="shared" si="17"/>
        <v>oral</v>
      </c>
      <c r="V97" s="96" t="str">
        <f t="shared" si="17"/>
        <v/>
      </c>
      <c r="W97" s="169">
        <f t="shared" si="17"/>
        <v>1</v>
      </c>
      <c r="X97" s="97" t="str">
        <f t="shared" si="17"/>
        <v>CT</v>
      </c>
      <c r="Y97" s="97" t="str">
        <f t="shared" si="17"/>
        <v>oral</v>
      </c>
      <c r="Z97" s="97" t="str">
        <f t="shared" si="17"/>
        <v>15 min.</v>
      </c>
      <c r="AA97" s="453" t="s">
        <v>664</v>
      </c>
      <c r="AB97" s="580" t="str">
        <f>+AA97</f>
        <v>Jeudi 2 juillet, entretien de 10 minutes par Skype ou Whatsapp de 9h à 18h, écrire à david_arbulu@hotmail.com pour déterminer le sujet, l'heure de passage et le choix du support. David Arbulu</v>
      </c>
      <c r="AC97" s="633"/>
      <c r="AD97" s="98">
        <f t="shared" si="17"/>
        <v>1</v>
      </c>
      <c r="AE97" s="96" t="str">
        <f t="shared" si="17"/>
        <v>CT</v>
      </c>
      <c r="AF97" s="96" t="str">
        <f t="shared" si="17"/>
        <v>oral</v>
      </c>
      <c r="AG97" s="96" t="str">
        <f t="shared" si="17"/>
        <v>15 min.</v>
      </c>
      <c r="AH97" s="99">
        <f t="shared" si="17"/>
        <v>1</v>
      </c>
      <c r="AI97" s="97" t="str">
        <f t="shared" si="17"/>
        <v>CT</v>
      </c>
      <c r="AJ97" s="97" t="str">
        <f t="shared" si="17"/>
        <v>oral</v>
      </c>
      <c r="AK97" s="97" t="str">
        <f t="shared" si="17"/>
        <v>15 min.</v>
      </c>
      <c r="AL97" s="28" t="str">
        <f t="shared" si="17"/>
        <v/>
      </c>
    </row>
    <row r="98" spans="1:38" s="93" customFormat="1" ht="26.25" customHeight="1">
      <c r="A98" s="83" t="s">
        <v>665</v>
      </c>
      <c r="B98" s="83" t="s">
        <v>666</v>
      </c>
      <c r="C98" s="84" t="s">
        <v>667</v>
      </c>
      <c r="D98" s="85"/>
      <c r="E98" s="85" t="s">
        <v>225</v>
      </c>
      <c r="F98" s="85"/>
      <c r="G98" s="85"/>
      <c r="H98" s="86" t="s">
        <v>663</v>
      </c>
      <c r="I98" s="87">
        <v>2</v>
      </c>
      <c r="J98" s="86">
        <v>2</v>
      </c>
      <c r="K98" s="87"/>
      <c r="L98" s="86"/>
      <c r="M98" s="87"/>
      <c r="N98" s="86"/>
      <c r="O98" s="88"/>
      <c r="P98" s="373"/>
      <c r="Q98" s="437"/>
      <c r="R98" s="438"/>
      <c r="S98" s="378"/>
      <c r="T98" s="88"/>
      <c r="U98" s="88"/>
      <c r="V98" s="88"/>
      <c r="W98" s="89"/>
      <c r="X98" s="90"/>
      <c r="Y98" s="90"/>
      <c r="Z98" s="90"/>
      <c r="AA98" s="91"/>
      <c r="AB98" s="91"/>
      <c r="AC98" s="91"/>
      <c r="AD98" s="91"/>
      <c r="AE98" s="90"/>
      <c r="AF98" s="90"/>
      <c r="AG98" s="90"/>
      <c r="AH98" s="91"/>
      <c r="AI98" s="90"/>
      <c r="AJ98" s="90"/>
      <c r="AK98" s="90"/>
      <c r="AL98" s="92"/>
    </row>
    <row r="99" spans="1:38" ht="42.75" customHeight="1">
      <c r="A99" s="20" t="str">
        <f>IF('Portail 2 SDL-LEA'!A69="","",'Portail 2 SDL-LEA'!A69)</f>
        <v/>
      </c>
      <c r="B99" s="20" t="str">
        <f>IF('Portail 2 SDL-LEA'!B69="","",'Portail 2 SDL-LEA'!B69)</f>
        <v>LLA2J5A</v>
      </c>
      <c r="C99" s="95" t="str">
        <f>IF('Portail 2 SDL-LEA'!C69="","",'Portail 2 SDL-LEA'!C69)</f>
        <v>Introduction à la civilisation allemande S2</v>
      </c>
      <c r="D99" s="24" t="str">
        <f>IF('Portail 2 SDL-LEA'!D69="","",'Portail 2 SDL-LEA'!D69)</f>
        <v>LOL2J5B1</v>
      </c>
      <c r="E99" s="24" t="str">
        <f>IF('Portail 2 SDL-LEA'!E69="","",'Portail 2 SDL-LEA'!E69)</f>
        <v>CHOIX TRONC COMMUN</v>
      </c>
      <c r="F99" s="25" t="str">
        <f>IF('Portail 2 SDL-LEA'!F69="","",'Portail 2 SDL-LEA'!F69)</f>
        <v/>
      </c>
      <c r="G99" s="63" t="str">
        <f>IF('Portail 2 SDL-LEA'!G69="","",'Portail 2 SDL-LEA'!G69)</f>
        <v>LEA</v>
      </c>
      <c r="H99" s="26"/>
      <c r="I99" s="28">
        <v>2</v>
      </c>
      <c r="J99" s="28">
        <v>2</v>
      </c>
      <c r="K99" s="28" t="str">
        <f>IF('Portail 2 SDL-LEA'!K69="","",'Portail 2 SDL-LEA'!K69)</f>
        <v>FLEURY Alain</v>
      </c>
      <c r="L99" s="28">
        <f>IF('Portail 2 SDL-LEA'!L69="","",'Portail 2 SDL-LEA'!L69)</f>
        <v>12</v>
      </c>
      <c r="M99" s="28" t="str">
        <f>IF('Portail 2 SDL-LEA'!M69="","",'Portail 2 SDL-LEA'!M69)</f>
        <v/>
      </c>
      <c r="N99" s="28" t="str">
        <f>IF('Portail 2 SDL-LEA'!N69="","",'Portail 2 SDL-LEA'!N69)</f>
        <v/>
      </c>
      <c r="O99" s="30">
        <f>IF('Portail 2 SDL-LEA'!O69="","",'Portail 2 SDL-LEA'!O69)</f>
        <v>18</v>
      </c>
      <c r="P99" s="31" t="str">
        <f>IF('Portail 2 SDL-LEA'!P69="","",'Portail 2 SDL-LEA'!P69)</f>
        <v/>
      </c>
      <c r="Q99" s="453" t="str">
        <f>IF('Portail 2 SDL-LEA'!Q69="","",'Portail 2 SDL-LEA'!Q69)</f>
        <v>PAS DE CHANGEMENT</v>
      </c>
      <c r="R99" s="457" t="str">
        <f>IF('Portail 2 SDL-LEA'!R69="","",'Portail 2 SDL-LEA'!R69)</f>
        <v>100 % CT devoir maison</v>
      </c>
      <c r="S99" s="379">
        <f>IF('Portail 2 SDL-LEA'!S69="","",'Portail 2 SDL-LEA'!S69)</f>
        <v>1</v>
      </c>
      <c r="T99" s="96" t="str">
        <f>IF('Portail 2 SDL-LEA'!T69="","",'Portail 2 SDL-LEA'!T69)</f>
        <v>CC</v>
      </c>
      <c r="U99" s="96" t="str">
        <f>IF('Portail 2 SDL-LEA'!U69="","",'Portail 2 SDL-LEA'!U69)</f>
        <v>écrit</v>
      </c>
      <c r="V99" s="96" t="str">
        <f>IF('Portail 2 SDL-LEA'!V69="","",'Portail 2 SDL-LEA'!V69)</f>
        <v>1h30</v>
      </c>
      <c r="W99" s="169">
        <f>IF('Portail 2 SDL-LEA'!W69="","",'Portail 2 SDL-LEA'!W69)</f>
        <v>1</v>
      </c>
      <c r="X99" s="97" t="str">
        <f>IF('Portail 2 SDL-LEA'!X69="","",'Portail 2 SDL-LEA'!X69)</f>
        <v>CT</v>
      </c>
      <c r="Y99" s="97" t="str">
        <f>IF('Portail 2 SDL-LEA'!Y69="","",'Portail 2 SDL-LEA'!Y69)</f>
        <v>écrit</v>
      </c>
      <c r="Z99" s="97" t="str">
        <f>IF('Portail 2 SDL-LEA'!Z69="","",'Portail 2 SDL-LEA'!Z69)</f>
        <v>1h30</v>
      </c>
      <c r="AA99" s="700" t="str">
        <f>IF('Portail 2 SDL-LEA'!AA69="","",'Portail 2 SDL-LEA'!AA69)</f>
        <v>PAS D'EPREUVE CAR PAS D'ETUDIANT EN SESSION 2</v>
      </c>
      <c r="AB99" s="700" t="str">
        <f>IF('Portail 2 SDL-LEA'!AB69="","",'Portail 2 SDL-LEA'!AB69)</f>
        <v>PAS D'EPREUVE CAR PAS D'ETUDIANT EN SESSION 2</v>
      </c>
      <c r="AC99" s="666" t="str">
        <f>IF('Portail 2 SDL-LEA'!AC69="","",'Portail 2 SDL-LEA'!AC69)</f>
        <v/>
      </c>
      <c r="AD99" s="379">
        <f>IF('Portail 2 SDL-LEA'!AD69="","",'Portail 2 SDL-LEA'!AD69)</f>
        <v>1</v>
      </c>
      <c r="AE99" s="96" t="str">
        <f>IF('Portail 2 SDL-LEA'!AE69="","",'Portail 2 SDL-LEA'!AE69)</f>
        <v>CT</v>
      </c>
      <c r="AF99" s="96" t="str">
        <f>IF('Portail 2 SDL-LEA'!AF69="","",'Portail 2 SDL-LEA'!AF69)</f>
        <v>écrit</v>
      </c>
      <c r="AG99" s="96" t="str">
        <f>IF('Portail 2 SDL-LEA'!AG69="","",'Portail 2 SDL-LEA'!AG69)</f>
        <v>2h00</v>
      </c>
      <c r="AH99" s="99">
        <f>IF('Portail 2 SDL-LEA'!AH69="","",'Portail 2 SDL-LEA'!AH69)</f>
        <v>1</v>
      </c>
      <c r="AI99" s="97" t="str">
        <f>IF('Portail 2 SDL-LEA'!AI69="","",'Portail 2 SDL-LEA'!AI69)</f>
        <v>CT</v>
      </c>
      <c r="AJ99" s="97" t="str">
        <f>IF('Portail 2 SDL-LEA'!AJ69="","",'Portail 2 SDL-LEA'!AJ69)</f>
        <v>écrit</v>
      </c>
      <c r="AK99" s="97" t="str">
        <f>IF('Portail 2 SDL-LEA'!AK69="","",'Portail 2 SDL-LEA'!AK69)</f>
        <v>2h00</v>
      </c>
      <c r="AL99" s="28" t="str">
        <f>IF('Portail 2 SDL-LEA'!AL69="","",'Portail 2 SDL-LEA'!AL69)</f>
        <v/>
      </c>
    </row>
    <row r="100" spans="1:38" ht="42.75" customHeight="1">
      <c r="A100" s="20" t="str">
        <f t="shared" ref="A100:G100" si="19">IF(A113="","",A113)</f>
        <v/>
      </c>
      <c r="B100" s="20" t="str">
        <f t="shared" si="19"/>
        <v>LLA2C3A</v>
      </c>
      <c r="C100" s="95" t="str">
        <f t="shared" si="19"/>
        <v>Introduction à la civilisation espagnole S2</v>
      </c>
      <c r="D100" s="24" t="str">
        <f t="shared" si="19"/>
        <v>LOL2C30LOL2J5B2</v>
      </c>
      <c r="E100" s="24" t="str">
        <f t="shared" si="19"/>
        <v>TRONC COMMUN</v>
      </c>
      <c r="F100" s="25" t="str">
        <f t="shared" si="19"/>
        <v>Portails 1 (SDL-LLCER), 2 (SDL-LEA), 4 (LANGUES) et 5 (LETTRES-LLCER)</v>
      </c>
      <c r="G100" s="63" t="str">
        <f t="shared" si="19"/>
        <v>LLCER</v>
      </c>
      <c r="H100" s="26"/>
      <c r="I100" s="28">
        <v>2</v>
      </c>
      <c r="J100" s="28">
        <v>2</v>
      </c>
      <c r="K100" s="28" t="str">
        <f t="shared" ref="K100:AL100" si="20">IF(K113="","",K113)</f>
        <v>DECOBERT Claire</v>
      </c>
      <c r="L100" s="28">
        <f t="shared" si="20"/>
        <v>14</v>
      </c>
      <c r="M100" s="28" t="str">
        <f t="shared" si="20"/>
        <v/>
      </c>
      <c r="N100" s="28" t="str">
        <f t="shared" si="20"/>
        <v/>
      </c>
      <c r="O100" s="30">
        <f t="shared" si="20"/>
        <v>18</v>
      </c>
      <c r="P100" s="31" t="str">
        <f t="shared" si="20"/>
        <v/>
      </c>
      <c r="Q100" s="453" t="str">
        <f t="shared" ref="Q100:R100" si="21">IF(Q113="","",Q113)</f>
        <v>PAS DE CHANGEMENT</v>
      </c>
      <c r="R100" s="457" t="str">
        <f t="shared" si="21"/>
        <v>100 % CT devoir maison</v>
      </c>
      <c r="S100" s="379">
        <f t="shared" si="20"/>
        <v>1</v>
      </c>
      <c r="T100" s="96" t="str">
        <f t="shared" si="20"/>
        <v>CC</v>
      </c>
      <c r="U100" s="96" t="str">
        <f t="shared" si="20"/>
        <v>écrit et oral</v>
      </c>
      <c r="V100" s="96" t="str">
        <f t="shared" si="20"/>
        <v>1h30</v>
      </c>
      <c r="W100" s="169">
        <f t="shared" si="20"/>
        <v>1</v>
      </c>
      <c r="X100" s="97" t="str">
        <f t="shared" si="20"/>
        <v>CT</v>
      </c>
      <c r="Y100" s="97" t="str">
        <f t="shared" si="20"/>
        <v>oral</v>
      </c>
      <c r="Z100" s="97" t="str">
        <f t="shared" si="20"/>
        <v/>
      </c>
      <c r="AA100" s="700" t="str">
        <f t="shared" ref="AA100:AB100" si="22">IF(AA113="","",AA113)</f>
        <v>Jeudi 25 juin, DM déposé sur Célène le jour-même et à rendre pour le 1 juillet sur Célène</v>
      </c>
      <c r="AB100" s="700" t="str">
        <f t="shared" si="22"/>
        <v>Jeudi 25 juin, DM déposé sur Célène le jour-même et à rendre pour le 1 juillet sur Célène</v>
      </c>
      <c r="AC100" s="666" t="str">
        <f t="shared" ref="AC100" si="23">IF(AC113="","",AC113)</f>
        <v/>
      </c>
      <c r="AD100" s="379">
        <f t="shared" si="20"/>
        <v>1</v>
      </c>
      <c r="AE100" s="96" t="str">
        <f t="shared" si="20"/>
        <v>CT</v>
      </c>
      <c r="AF100" s="96" t="str">
        <f t="shared" si="20"/>
        <v>oral</v>
      </c>
      <c r="AG100" s="96" t="str">
        <f t="shared" si="20"/>
        <v/>
      </c>
      <c r="AH100" s="99">
        <f t="shared" si="20"/>
        <v>1</v>
      </c>
      <c r="AI100" s="97" t="str">
        <f t="shared" si="20"/>
        <v>CT</v>
      </c>
      <c r="AJ100" s="97" t="str">
        <f t="shared" si="20"/>
        <v>oral</v>
      </c>
      <c r="AK100" s="97" t="str">
        <f t="shared" si="20"/>
        <v/>
      </c>
      <c r="AL100" s="28" t="str">
        <f t="shared" si="20"/>
        <v/>
      </c>
    </row>
    <row r="101" spans="1:38" ht="14.25" customHeight="1">
      <c r="A101" s="64"/>
      <c r="B101" s="64"/>
      <c r="C101" s="259"/>
      <c r="D101" s="220"/>
      <c r="E101" s="220"/>
      <c r="F101" s="25"/>
      <c r="G101" s="220"/>
      <c r="H101" s="20"/>
      <c r="I101" s="249"/>
      <c r="J101" s="249"/>
      <c r="K101" s="249"/>
      <c r="L101" s="249"/>
      <c r="M101" s="249"/>
      <c r="N101" s="260"/>
      <c r="O101" s="249"/>
      <c r="P101" s="222"/>
      <c r="Q101" s="429"/>
      <c r="R101" s="430"/>
      <c r="S101" s="393"/>
      <c r="T101" s="224"/>
      <c r="U101" s="224"/>
      <c r="V101" s="224"/>
      <c r="W101" s="34"/>
      <c r="X101" s="35"/>
      <c r="Y101" s="35"/>
      <c r="Z101" s="35"/>
      <c r="AA101" s="223"/>
      <c r="AB101" s="223"/>
      <c r="AC101" s="223"/>
      <c r="AD101" s="223"/>
      <c r="AE101" s="224"/>
      <c r="AF101" s="224"/>
      <c r="AG101" s="224"/>
      <c r="AH101" s="37"/>
      <c r="AI101" s="35"/>
      <c r="AJ101" s="35"/>
      <c r="AK101" s="35"/>
      <c r="AL101" s="249"/>
    </row>
    <row r="102" spans="1:38" ht="26.25" customHeight="1">
      <c r="A102" s="121"/>
      <c r="B102" s="121"/>
      <c r="C102" s="257"/>
      <c r="D102" s="148"/>
      <c r="E102" s="148"/>
      <c r="F102" s="148"/>
      <c r="G102" s="148"/>
      <c r="H102" s="261" t="s">
        <v>668</v>
      </c>
      <c r="I102" s="262"/>
      <c r="J102" s="262"/>
      <c r="K102" s="262"/>
      <c r="L102" s="262"/>
      <c r="M102" s="262"/>
      <c r="N102" s="148"/>
      <c r="O102" s="148"/>
      <c r="P102" s="148"/>
      <c r="Q102" s="458"/>
      <c r="R102" s="459"/>
      <c r="S102" s="123"/>
      <c r="T102" s="123"/>
      <c r="U102" s="123"/>
      <c r="V102" s="123"/>
      <c r="W102" s="258"/>
      <c r="X102" s="123"/>
      <c r="Y102" s="123"/>
      <c r="Z102" s="123"/>
      <c r="AA102" s="123"/>
      <c r="AB102" s="123"/>
      <c r="AC102" s="123"/>
      <c r="AD102" s="123"/>
      <c r="AE102" s="123"/>
      <c r="AF102" s="123"/>
      <c r="AG102" s="123"/>
      <c r="AH102" s="123"/>
      <c r="AI102" s="123"/>
      <c r="AJ102" s="123"/>
      <c r="AK102" s="124"/>
      <c r="AL102" s="262"/>
    </row>
    <row r="103" spans="1:38" ht="43.5" customHeight="1">
      <c r="A103" s="263" t="s">
        <v>669</v>
      </c>
      <c r="B103" s="263" t="s">
        <v>670</v>
      </c>
      <c r="C103" s="264" t="s">
        <v>671</v>
      </c>
      <c r="D103" s="265" t="s">
        <v>672</v>
      </c>
      <c r="E103" s="79" t="s">
        <v>42</v>
      </c>
      <c r="F103" s="265"/>
      <c r="G103" s="265"/>
      <c r="H103" s="266"/>
      <c r="I103" s="80">
        <f>+I$76+I104+I109+I112+I116+I117+I120</f>
        <v>30</v>
      </c>
      <c r="J103" s="80">
        <f>+J$76+J104+J109+J112+J116+J117+J120</f>
        <v>30</v>
      </c>
      <c r="K103" s="265"/>
      <c r="L103" s="265"/>
      <c r="M103" s="265"/>
      <c r="N103" s="265"/>
      <c r="O103" s="265"/>
      <c r="P103" s="267"/>
      <c r="Q103" s="435"/>
      <c r="R103" s="436"/>
      <c r="S103" s="394"/>
      <c r="T103" s="268"/>
      <c r="U103" s="268"/>
      <c r="V103" s="268"/>
      <c r="W103" s="269"/>
      <c r="X103" s="268"/>
      <c r="Y103" s="268"/>
      <c r="Z103" s="268"/>
      <c r="AA103" s="268"/>
      <c r="AB103" s="268"/>
      <c r="AC103" s="268"/>
      <c r="AD103" s="268"/>
      <c r="AE103" s="268"/>
      <c r="AF103" s="268"/>
      <c r="AG103" s="268"/>
      <c r="AH103" s="268"/>
      <c r="AI103" s="268"/>
      <c r="AJ103" s="268"/>
      <c r="AK103" s="265"/>
      <c r="AL103" s="79"/>
    </row>
    <row r="104" spans="1:38" s="93" customFormat="1" ht="26.25" customHeight="1">
      <c r="A104" s="83" t="s">
        <v>673</v>
      </c>
      <c r="B104" s="83" t="s">
        <v>674</v>
      </c>
      <c r="C104" s="84" t="s">
        <v>675</v>
      </c>
      <c r="D104" s="85"/>
      <c r="E104" s="85" t="s">
        <v>112</v>
      </c>
      <c r="F104" s="85"/>
      <c r="G104" s="85"/>
      <c r="H104" s="86"/>
      <c r="I104" s="87">
        <f>+I105+I106+I107+I108</f>
        <v>10</v>
      </c>
      <c r="J104" s="87">
        <f>+J105+J106+J107+J108</f>
        <v>10</v>
      </c>
      <c r="K104" s="87"/>
      <c r="L104" s="86"/>
      <c r="M104" s="87"/>
      <c r="N104" s="86"/>
      <c r="O104" s="88"/>
      <c r="P104" s="373"/>
      <c r="Q104" s="437"/>
      <c r="R104" s="438"/>
      <c r="S104" s="378"/>
      <c r="T104" s="88"/>
      <c r="U104" s="88"/>
      <c r="V104" s="88"/>
      <c r="W104" s="89"/>
      <c r="X104" s="90"/>
      <c r="Y104" s="90"/>
      <c r="Z104" s="90"/>
      <c r="AA104" s="91"/>
      <c r="AB104" s="91"/>
      <c r="AC104" s="91"/>
      <c r="AD104" s="91"/>
      <c r="AE104" s="90"/>
      <c r="AF104" s="90"/>
      <c r="AG104" s="90"/>
      <c r="AH104" s="91"/>
      <c r="AI104" s="90"/>
      <c r="AJ104" s="90"/>
      <c r="AK104" s="90"/>
      <c r="AL104" s="92"/>
    </row>
    <row r="105" spans="1:38" ht="42.75" customHeight="1">
      <c r="A105" s="20"/>
      <c r="B105" s="20" t="s">
        <v>676</v>
      </c>
      <c r="C105" s="95" t="s">
        <v>677</v>
      </c>
      <c r="D105" s="24" t="s">
        <v>678</v>
      </c>
      <c r="E105" s="24" t="s">
        <v>37</v>
      </c>
      <c r="F105" s="25" t="s">
        <v>67</v>
      </c>
      <c r="G105" s="63" t="s">
        <v>68</v>
      </c>
      <c r="H105" s="26"/>
      <c r="I105" s="28">
        <v>2</v>
      </c>
      <c r="J105" s="28">
        <v>2</v>
      </c>
      <c r="K105" s="63" t="s">
        <v>510</v>
      </c>
      <c r="L105" s="28">
        <v>14</v>
      </c>
      <c r="M105" s="28"/>
      <c r="N105" s="28"/>
      <c r="O105" s="30">
        <v>18</v>
      </c>
      <c r="P105" s="31"/>
      <c r="Q105" s="429" t="s">
        <v>679</v>
      </c>
      <c r="R105" s="430" t="s">
        <v>680</v>
      </c>
      <c r="S105" s="379">
        <v>1</v>
      </c>
      <c r="T105" s="96" t="s">
        <v>55</v>
      </c>
      <c r="U105" s="96" t="s">
        <v>59</v>
      </c>
      <c r="V105" s="96"/>
      <c r="W105" s="169">
        <v>1</v>
      </c>
      <c r="X105" s="97" t="s">
        <v>58</v>
      </c>
      <c r="Y105" s="97" t="s">
        <v>59</v>
      </c>
      <c r="Z105" s="97" t="s">
        <v>57</v>
      </c>
      <c r="AA105" s="429" t="s">
        <v>680</v>
      </c>
      <c r="AB105" s="580" t="str">
        <f>+AA105</f>
        <v>100% CT / écrit à distance / 2h</v>
      </c>
      <c r="AC105" s="633"/>
      <c r="AD105" s="98">
        <v>1</v>
      </c>
      <c r="AE105" s="96" t="s">
        <v>58</v>
      </c>
      <c r="AF105" s="96" t="s">
        <v>59</v>
      </c>
      <c r="AG105" s="96" t="s">
        <v>57</v>
      </c>
      <c r="AH105" s="99">
        <v>1</v>
      </c>
      <c r="AI105" s="97" t="s">
        <v>58</v>
      </c>
      <c r="AJ105" s="97" t="s">
        <v>59</v>
      </c>
      <c r="AK105" s="97" t="s">
        <v>57</v>
      </c>
      <c r="AL105" s="28"/>
    </row>
    <row r="106" spans="1:38" ht="42.75" customHeight="1">
      <c r="A106" s="20"/>
      <c r="B106" s="20" t="s">
        <v>681</v>
      </c>
      <c r="C106" s="95" t="s">
        <v>682</v>
      </c>
      <c r="D106" s="24" t="s">
        <v>683</v>
      </c>
      <c r="E106" s="24" t="s">
        <v>37</v>
      </c>
      <c r="F106" s="25" t="s">
        <v>400</v>
      </c>
      <c r="G106" s="63" t="s">
        <v>68</v>
      </c>
      <c r="H106" s="26"/>
      <c r="I106" s="28">
        <v>2</v>
      </c>
      <c r="J106" s="28">
        <v>2</v>
      </c>
      <c r="K106" s="63" t="s">
        <v>519</v>
      </c>
      <c r="L106" s="28">
        <v>14</v>
      </c>
      <c r="M106" s="28"/>
      <c r="N106" s="28"/>
      <c r="O106" s="30"/>
      <c r="P106" s="31">
        <v>15</v>
      </c>
      <c r="Q106" s="429" t="s">
        <v>89</v>
      </c>
      <c r="R106" s="430" t="s">
        <v>253</v>
      </c>
      <c r="S106" s="379">
        <v>1</v>
      </c>
      <c r="T106" s="96" t="s">
        <v>55</v>
      </c>
      <c r="U106" s="96" t="s">
        <v>62</v>
      </c>
      <c r="V106" s="96"/>
      <c r="W106" s="169">
        <v>1</v>
      </c>
      <c r="X106" s="97" t="s">
        <v>58</v>
      </c>
      <c r="Y106" s="97" t="s">
        <v>62</v>
      </c>
      <c r="Z106" s="97" t="s">
        <v>63</v>
      </c>
      <c r="AA106" s="429" t="s">
        <v>253</v>
      </c>
      <c r="AB106" s="580" t="str">
        <f t="shared" ref="AB106:AB116" si="24">+AA106</f>
        <v>100% CT ORAL A DISTANCE</v>
      </c>
      <c r="AC106" s="633"/>
      <c r="AD106" s="98">
        <v>1</v>
      </c>
      <c r="AE106" s="96" t="s">
        <v>58</v>
      </c>
      <c r="AF106" s="96" t="s">
        <v>62</v>
      </c>
      <c r="AG106" s="96" t="s">
        <v>63</v>
      </c>
      <c r="AH106" s="99">
        <v>1</v>
      </c>
      <c r="AI106" s="97" t="s">
        <v>58</v>
      </c>
      <c r="AJ106" s="97" t="s">
        <v>62</v>
      </c>
      <c r="AK106" s="97" t="s">
        <v>63</v>
      </c>
      <c r="AL106" s="28"/>
    </row>
    <row r="107" spans="1:38" ht="42.75" customHeight="1">
      <c r="A107" s="20"/>
      <c r="B107" s="20" t="s">
        <v>684</v>
      </c>
      <c r="C107" s="95" t="s">
        <v>685</v>
      </c>
      <c r="D107" s="24" t="s">
        <v>686</v>
      </c>
      <c r="E107" s="24" t="s">
        <v>37</v>
      </c>
      <c r="F107" s="25" t="s">
        <v>67</v>
      </c>
      <c r="G107" s="63" t="s">
        <v>68</v>
      </c>
      <c r="H107" s="26"/>
      <c r="I107" s="28">
        <v>3</v>
      </c>
      <c r="J107" s="28">
        <v>3</v>
      </c>
      <c r="K107" s="63" t="s">
        <v>510</v>
      </c>
      <c r="L107" s="28">
        <v>14</v>
      </c>
      <c r="M107" s="28"/>
      <c r="N107" s="28"/>
      <c r="O107" s="30">
        <v>18</v>
      </c>
      <c r="P107" s="31"/>
      <c r="Q107" s="429" t="s">
        <v>687</v>
      </c>
      <c r="R107" s="430" t="s">
        <v>688</v>
      </c>
      <c r="S107" s="379">
        <v>1</v>
      </c>
      <c r="T107" s="96" t="s">
        <v>55</v>
      </c>
      <c r="U107" s="96" t="s">
        <v>59</v>
      </c>
      <c r="V107" s="96"/>
      <c r="W107" s="169">
        <v>1</v>
      </c>
      <c r="X107" s="97" t="s">
        <v>58</v>
      </c>
      <c r="Y107" s="97" t="s">
        <v>59</v>
      </c>
      <c r="Z107" s="97" t="s">
        <v>57</v>
      </c>
      <c r="AA107" s="429" t="s">
        <v>688</v>
      </c>
      <c r="AB107" s="580" t="str">
        <f t="shared" si="24"/>
        <v>100% CT / écrit à distance / 1h30</v>
      </c>
      <c r="AC107" s="633"/>
      <c r="AD107" s="98">
        <v>1</v>
      </c>
      <c r="AE107" s="96" t="s">
        <v>58</v>
      </c>
      <c r="AF107" s="96" t="s">
        <v>59</v>
      </c>
      <c r="AG107" s="96" t="s">
        <v>57</v>
      </c>
      <c r="AH107" s="99">
        <v>1</v>
      </c>
      <c r="AI107" s="97" t="s">
        <v>58</v>
      </c>
      <c r="AJ107" s="97" t="s">
        <v>59</v>
      </c>
      <c r="AK107" s="97" t="s">
        <v>57</v>
      </c>
      <c r="AL107" s="28"/>
    </row>
    <row r="108" spans="1:38" ht="78.75" customHeight="1">
      <c r="A108" s="20"/>
      <c r="B108" s="20" t="s">
        <v>689</v>
      </c>
      <c r="C108" s="95" t="s">
        <v>690</v>
      </c>
      <c r="D108" s="24" t="s">
        <v>691</v>
      </c>
      <c r="E108" s="24" t="s">
        <v>37</v>
      </c>
      <c r="F108" s="25" t="s">
        <v>67</v>
      </c>
      <c r="G108" s="63" t="s">
        <v>68</v>
      </c>
      <c r="H108" s="26"/>
      <c r="I108" s="28">
        <v>3</v>
      </c>
      <c r="J108" s="28">
        <v>3</v>
      </c>
      <c r="K108" s="63" t="s">
        <v>515</v>
      </c>
      <c r="L108" s="28">
        <v>14</v>
      </c>
      <c r="M108" s="28"/>
      <c r="N108" s="28"/>
      <c r="O108" s="30">
        <v>18</v>
      </c>
      <c r="P108" s="31"/>
      <c r="Q108" s="429" t="s">
        <v>692</v>
      </c>
      <c r="R108" s="430" t="s">
        <v>688</v>
      </c>
      <c r="S108" s="379">
        <v>1</v>
      </c>
      <c r="T108" s="96" t="s">
        <v>55</v>
      </c>
      <c r="U108" s="96" t="s">
        <v>59</v>
      </c>
      <c r="V108" s="96"/>
      <c r="W108" s="169">
        <v>1</v>
      </c>
      <c r="X108" s="97" t="s">
        <v>58</v>
      </c>
      <c r="Y108" s="97" t="s">
        <v>59</v>
      </c>
      <c r="Z108" s="97" t="s">
        <v>57</v>
      </c>
      <c r="AA108" s="429" t="s">
        <v>688</v>
      </c>
      <c r="AB108" s="580" t="str">
        <f t="shared" si="24"/>
        <v>100% CT / écrit à distance / 1h30</v>
      </c>
      <c r="AC108" s="633"/>
      <c r="AD108" s="98">
        <v>1</v>
      </c>
      <c r="AE108" s="96" t="s">
        <v>58</v>
      </c>
      <c r="AF108" s="96" t="s">
        <v>59</v>
      </c>
      <c r="AG108" s="96" t="s">
        <v>57</v>
      </c>
      <c r="AH108" s="99">
        <v>1</v>
      </c>
      <c r="AI108" s="97" t="s">
        <v>58</v>
      </c>
      <c r="AJ108" s="97" t="s">
        <v>59</v>
      </c>
      <c r="AK108" s="97" t="s">
        <v>57</v>
      </c>
      <c r="AL108" s="28"/>
    </row>
    <row r="109" spans="1:38" s="93" customFormat="1" ht="26.25" customHeight="1">
      <c r="A109" s="83" t="s">
        <v>693</v>
      </c>
      <c r="B109" s="83" t="s">
        <v>694</v>
      </c>
      <c r="C109" s="84" t="s">
        <v>695</v>
      </c>
      <c r="D109" s="85"/>
      <c r="E109" s="85" t="s">
        <v>112</v>
      </c>
      <c r="F109" s="85"/>
      <c r="G109" s="85"/>
      <c r="H109" s="86"/>
      <c r="I109" s="87">
        <f>+I110+I111</f>
        <v>6</v>
      </c>
      <c r="J109" s="87">
        <f>+J110+J111</f>
        <v>6</v>
      </c>
      <c r="K109" s="87"/>
      <c r="L109" s="86"/>
      <c r="M109" s="87"/>
      <c r="N109" s="86"/>
      <c r="O109" s="88"/>
      <c r="P109" s="373"/>
      <c r="Q109" s="437"/>
      <c r="R109" s="438"/>
      <c r="S109" s="378"/>
      <c r="T109" s="88"/>
      <c r="U109" s="88"/>
      <c r="V109" s="88"/>
      <c r="W109" s="89"/>
      <c r="X109" s="90"/>
      <c r="Y109" s="90"/>
      <c r="Z109" s="90"/>
      <c r="AA109" s="91"/>
      <c r="AB109" s="91"/>
      <c r="AC109" s="91"/>
      <c r="AD109" s="91"/>
      <c r="AE109" s="90"/>
      <c r="AF109" s="90"/>
      <c r="AG109" s="90"/>
      <c r="AH109" s="91"/>
      <c r="AI109" s="90"/>
      <c r="AJ109" s="90"/>
      <c r="AK109" s="90"/>
      <c r="AL109" s="92"/>
    </row>
    <row r="110" spans="1:38" ht="42.75" customHeight="1">
      <c r="A110" s="20"/>
      <c r="B110" s="20" t="s">
        <v>696</v>
      </c>
      <c r="C110" s="95" t="s">
        <v>697</v>
      </c>
      <c r="D110" s="24" t="s">
        <v>698</v>
      </c>
      <c r="E110" s="24" t="s">
        <v>37</v>
      </c>
      <c r="F110" s="25" t="s">
        <v>67</v>
      </c>
      <c r="G110" s="63" t="s">
        <v>68</v>
      </c>
      <c r="H110" s="26"/>
      <c r="I110" s="28">
        <v>3</v>
      </c>
      <c r="J110" s="28">
        <v>3</v>
      </c>
      <c r="K110" s="63" t="s">
        <v>75</v>
      </c>
      <c r="L110" s="28">
        <v>14</v>
      </c>
      <c r="M110" s="28"/>
      <c r="N110" s="28"/>
      <c r="O110" s="30">
        <v>18</v>
      </c>
      <c r="P110" s="31"/>
      <c r="Q110" s="429" t="s">
        <v>699</v>
      </c>
      <c r="R110" s="430" t="s">
        <v>322</v>
      </c>
      <c r="S110" s="149">
        <v>1</v>
      </c>
      <c r="T110" s="416" t="s">
        <v>55</v>
      </c>
      <c r="U110" s="96" t="s">
        <v>59</v>
      </c>
      <c r="V110" s="96"/>
      <c r="W110" s="169">
        <v>1</v>
      </c>
      <c r="X110" s="97" t="s">
        <v>58</v>
      </c>
      <c r="Y110" s="97" t="s">
        <v>59</v>
      </c>
      <c r="Z110" s="97" t="s">
        <v>60</v>
      </c>
      <c r="AA110" s="429" t="s">
        <v>322</v>
      </c>
      <c r="AB110" s="580" t="str">
        <f t="shared" si="24"/>
        <v>100% CT DEVOIR MAISON</v>
      </c>
      <c r="AC110" s="633"/>
      <c r="AD110" s="98">
        <v>1</v>
      </c>
      <c r="AE110" s="96" t="s">
        <v>58</v>
      </c>
      <c r="AF110" s="96" t="s">
        <v>59</v>
      </c>
      <c r="AG110" s="96" t="s">
        <v>60</v>
      </c>
      <c r="AH110" s="99">
        <v>1</v>
      </c>
      <c r="AI110" s="97" t="s">
        <v>58</v>
      </c>
      <c r="AJ110" s="97" t="s">
        <v>59</v>
      </c>
      <c r="AK110" s="97" t="s">
        <v>60</v>
      </c>
      <c r="AL110" s="28"/>
    </row>
    <row r="111" spans="1:38" ht="42.75" customHeight="1">
      <c r="A111" s="20"/>
      <c r="B111" s="20" t="s">
        <v>700</v>
      </c>
      <c r="C111" s="95" t="s">
        <v>701</v>
      </c>
      <c r="D111" s="24"/>
      <c r="E111" s="24" t="s">
        <v>37</v>
      </c>
      <c r="F111" s="25" t="s">
        <v>67</v>
      </c>
      <c r="G111" s="63" t="s">
        <v>68</v>
      </c>
      <c r="H111" s="26"/>
      <c r="I111" s="28">
        <v>3</v>
      </c>
      <c r="J111" s="28">
        <v>3</v>
      </c>
      <c r="K111" s="113" t="s">
        <v>519</v>
      </c>
      <c r="L111" s="28">
        <v>14</v>
      </c>
      <c r="M111" s="28"/>
      <c r="N111" s="28"/>
      <c r="O111" s="30">
        <v>18</v>
      </c>
      <c r="P111" s="31"/>
      <c r="Q111" s="429" t="s">
        <v>702</v>
      </c>
      <c r="R111" s="430" t="s">
        <v>688</v>
      </c>
      <c r="S111" s="149" t="s">
        <v>542</v>
      </c>
      <c r="T111" s="416" t="s">
        <v>543</v>
      </c>
      <c r="U111" s="96" t="s">
        <v>56</v>
      </c>
      <c r="V111" s="96" t="s">
        <v>276</v>
      </c>
      <c r="W111" s="169">
        <v>1</v>
      </c>
      <c r="X111" s="97" t="s">
        <v>58</v>
      </c>
      <c r="Y111" s="97" t="s">
        <v>59</v>
      </c>
      <c r="Z111" s="97" t="s">
        <v>276</v>
      </c>
      <c r="AA111" s="429" t="s">
        <v>688</v>
      </c>
      <c r="AB111" s="580" t="str">
        <f t="shared" si="24"/>
        <v>100% CT / écrit à distance / 1h30</v>
      </c>
      <c r="AC111" s="633"/>
      <c r="AD111" s="98">
        <v>1</v>
      </c>
      <c r="AE111" s="96" t="s">
        <v>58</v>
      </c>
      <c r="AF111" s="96" t="s">
        <v>59</v>
      </c>
      <c r="AG111" s="96" t="s">
        <v>276</v>
      </c>
      <c r="AH111" s="99">
        <v>1</v>
      </c>
      <c r="AI111" s="97" t="s">
        <v>58</v>
      </c>
      <c r="AJ111" s="97" t="s">
        <v>59</v>
      </c>
      <c r="AK111" s="97" t="s">
        <v>276</v>
      </c>
      <c r="AL111" s="28"/>
    </row>
    <row r="112" spans="1:38" s="93" customFormat="1" ht="26.25" customHeight="1">
      <c r="A112" s="83" t="s">
        <v>703</v>
      </c>
      <c r="B112" s="83" t="s">
        <v>704</v>
      </c>
      <c r="C112" s="84" t="s">
        <v>705</v>
      </c>
      <c r="D112" s="85"/>
      <c r="E112" s="85" t="s">
        <v>112</v>
      </c>
      <c r="F112" s="85"/>
      <c r="G112" s="85"/>
      <c r="H112" s="86"/>
      <c r="I112" s="87">
        <f>+I113+I114</f>
        <v>5</v>
      </c>
      <c r="J112" s="87">
        <f>+J113+J114</f>
        <v>5</v>
      </c>
      <c r="K112" s="87"/>
      <c r="L112" s="86"/>
      <c r="M112" s="87"/>
      <c r="N112" s="86"/>
      <c r="O112" s="88"/>
      <c r="P112" s="373"/>
      <c r="Q112" s="437"/>
      <c r="R112" s="438"/>
      <c r="S112" s="378"/>
      <c r="T112" s="417"/>
      <c r="U112" s="88"/>
      <c r="V112" s="88"/>
      <c r="W112" s="89"/>
      <c r="X112" s="91"/>
      <c r="Y112" s="91"/>
      <c r="Z112" s="91"/>
      <c r="AA112" s="91"/>
      <c r="AB112" s="91"/>
      <c r="AC112" s="91"/>
      <c r="AD112" s="91"/>
      <c r="AE112" s="90"/>
      <c r="AF112" s="90"/>
      <c r="AG112" s="90"/>
      <c r="AH112" s="91"/>
      <c r="AI112" s="90"/>
      <c r="AJ112" s="90"/>
      <c r="AK112" s="90"/>
      <c r="AL112" s="92"/>
    </row>
    <row r="113" spans="1:38" ht="70.5" customHeight="1">
      <c r="A113" s="20"/>
      <c r="B113" s="20" t="s">
        <v>706</v>
      </c>
      <c r="C113" s="95" t="s">
        <v>707</v>
      </c>
      <c r="D113" s="24" t="s">
        <v>708</v>
      </c>
      <c r="E113" s="24" t="s">
        <v>37</v>
      </c>
      <c r="F113" s="25" t="s">
        <v>400</v>
      </c>
      <c r="G113" s="63" t="s">
        <v>68</v>
      </c>
      <c r="H113" s="26"/>
      <c r="I113" s="28">
        <v>2</v>
      </c>
      <c r="J113" s="28">
        <v>2</v>
      </c>
      <c r="K113" s="63" t="s">
        <v>447</v>
      </c>
      <c r="L113" s="28">
        <v>14</v>
      </c>
      <c r="M113" s="28"/>
      <c r="N113" s="28"/>
      <c r="O113" s="30">
        <v>18</v>
      </c>
      <c r="P113" s="31"/>
      <c r="Q113" s="429" t="s">
        <v>89</v>
      </c>
      <c r="R113" s="505" t="s">
        <v>241</v>
      </c>
      <c r="S113" s="149">
        <v>1</v>
      </c>
      <c r="T113" s="416" t="s">
        <v>55</v>
      </c>
      <c r="U113" s="96" t="s">
        <v>56</v>
      </c>
      <c r="V113" s="96" t="s">
        <v>57</v>
      </c>
      <c r="W113" s="169">
        <v>1</v>
      </c>
      <c r="X113" s="97" t="s">
        <v>58</v>
      </c>
      <c r="Y113" s="97" t="s">
        <v>62</v>
      </c>
      <c r="Z113" s="97"/>
      <c r="AA113" s="429" t="s">
        <v>709</v>
      </c>
      <c r="AB113" s="580" t="str">
        <f t="shared" si="24"/>
        <v>Jeudi 25 juin, DM déposé sur Célène le jour-même et à rendre pour le 1 juillet sur Célène</v>
      </c>
      <c r="AC113" s="633"/>
      <c r="AD113" s="98">
        <v>1</v>
      </c>
      <c r="AE113" s="96" t="s">
        <v>58</v>
      </c>
      <c r="AF113" s="96" t="s">
        <v>62</v>
      </c>
      <c r="AG113" s="96"/>
      <c r="AH113" s="99">
        <v>1</v>
      </c>
      <c r="AI113" s="97" t="s">
        <v>58</v>
      </c>
      <c r="AJ113" s="97" t="s">
        <v>62</v>
      </c>
      <c r="AK113" s="97"/>
      <c r="AL113" s="28"/>
    </row>
    <row r="114" spans="1:38" ht="42.75" customHeight="1">
      <c r="A114" s="20"/>
      <c r="B114" s="20" t="s">
        <v>710</v>
      </c>
      <c r="C114" s="95" t="s">
        <v>711</v>
      </c>
      <c r="D114" s="24" t="s">
        <v>712</v>
      </c>
      <c r="E114" s="24" t="s">
        <v>37</v>
      </c>
      <c r="F114" s="25" t="s">
        <v>67</v>
      </c>
      <c r="G114" s="63" t="s">
        <v>68</v>
      </c>
      <c r="H114" s="26"/>
      <c r="I114" s="28">
        <v>3</v>
      </c>
      <c r="J114" s="28">
        <v>3</v>
      </c>
      <c r="K114" s="63" t="s">
        <v>494</v>
      </c>
      <c r="L114" s="28">
        <v>14</v>
      </c>
      <c r="M114" s="28"/>
      <c r="N114" s="28"/>
      <c r="O114" s="30">
        <v>18</v>
      </c>
      <c r="P114" s="31"/>
      <c r="Q114" s="429" t="s">
        <v>713</v>
      </c>
      <c r="R114" s="430" t="s">
        <v>714</v>
      </c>
      <c r="S114" s="149">
        <v>1</v>
      </c>
      <c r="T114" s="416" t="s">
        <v>55</v>
      </c>
      <c r="U114" s="96" t="s">
        <v>56</v>
      </c>
      <c r="V114" s="96"/>
      <c r="W114" s="169">
        <v>1</v>
      </c>
      <c r="X114" s="97" t="s">
        <v>58</v>
      </c>
      <c r="Y114" s="97" t="s">
        <v>62</v>
      </c>
      <c r="Z114" s="97" t="s">
        <v>149</v>
      </c>
      <c r="AA114" s="429" t="s">
        <v>714</v>
      </c>
      <c r="AB114" s="580" t="str">
        <f t="shared" si="24"/>
        <v>100% CT / écrit à distance / 3h00</v>
      </c>
      <c r="AC114" s="633"/>
      <c r="AD114" s="98">
        <v>1</v>
      </c>
      <c r="AE114" s="96" t="s">
        <v>58</v>
      </c>
      <c r="AF114" s="96" t="s">
        <v>62</v>
      </c>
      <c r="AG114" s="96" t="s">
        <v>149</v>
      </c>
      <c r="AH114" s="99">
        <v>1</v>
      </c>
      <c r="AI114" s="97" t="s">
        <v>58</v>
      </c>
      <c r="AJ114" s="97" t="s">
        <v>62</v>
      </c>
      <c r="AK114" s="97" t="s">
        <v>149</v>
      </c>
      <c r="AL114" s="28"/>
    </row>
    <row r="115" spans="1:38">
      <c r="A115" s="20"/>
      <c r="B115" s="20"/>
      <c r="C115" s="95"/>
      <c r="D115" s="24"/>
      <c r="E115" s="24"/>
      <c r="F115" s="25"/>
      <c r="G115" s="63"/>
      <c r="H115" s="26"/>
      <c r="I115" s="28"/>
      <c r="J115" s="28"/>
      <c r="K115" s="28"/>
      <c r="L115" s="28"/>
      <c r="M115" s="28"/>
      <c r="N115" s="28"/>
      <c r="O115" s="30"/>
      <c r="P115" s="31"/>
      <c r="Q115" s="429"/>
      <c r="R115" s="430"/>
      <c r="S115" s="149"/>
      <c r="T115" s="416"/>
      <c r="U115" s="96"/>
      <c r="V115" s="96"/>
      <c r="W115" s="169"/>
      <c r="X115" s="97"/>
      <c r="Y115" s="97"/>
      <c r="Z115" s="97"/>
      <c r="AA115" s="429"/>
      <c r="AB115" s="580"/>
      <c r="AC115" s="633"/>
      <c r="AD115" s="98"/>
      <c r="AE115" s="96"/>
      <c r="AF115" s="96"/>
      <c r="AG115" s="96"/>
      <c r="AH115" s="99"/>
      <c r="AI115" s="97"/>
      <c r="AJ115" s="97"/>
      <c r="AK115" s="97"/>
      <c r="AL115" s="28"/>
    </row>
    <row r="116" spans="1:38" ht="57" customHeight="1">
      <c r="A116" s="20" t="s">
        <v>715</v>
      </c>
      <c r="B116" s="318" t="s">
        <v>716</v>
      </c>
      <c r="C116" s="95" t="s">
        <v>717</v>
      </c>
      <c r="D116" s="24"/>
      <c r="E116" s="24" t="s">
        <v>37</v>
      </c>
      <c r="F116" s="25" t="s">
        <v>67</v>
      </c>
      <c r="G116" s="63" t="s">
        <v>68</v>
      </c>
      <c r="H116" s="26"/>
      <c r="I116" s="28">
        <v>3</v>
      </c>
      <c r="J116" s="28">
        <v>3</v>
      </c>
      <c r="K116" s="63" t="s">
        <v>494</v>
      </c>
      <c r="L116" s="28">
        <v>14</v>
      </c>
      <c r="M116" s="28"/>
      <c r="N116" s="28"/>
      <c r="O116" s="30">
        <v>18</v>
      </c>
      <c r="P116" s="31"/>
      <c r="Q116" s="429" t="s">
        <v>718</v>
      </c>
      <c r="R116" s="430" t="s">
        <v>253</v>
      </c>
      <c r="S116" s="149">
        <v>1</v>
      </c>
      <c r="T116" s="416" t="s">
        <v>55</v>
      </c>
      <c r="U116" s="96" t="s">
        <v>56</v>
      </c>
      <c r="V116" s="96"/>
      <c r="W116" s="169">
        <v>1</v>
      </c>
      <c r="X116" s="97" t="s">
        <v>58</v>
      </c>
      <c r="Y116" s="97" t="s">
        <v>62</v>
      </c>
      <c r="Z116" s="97" t="s">
        <v>149</v>
      </c>
      <c r="AA116" s="429" t="s">
        <v>253</v>
      </c>
      <c r="AB116" s="580" t="str">
        <f t="shared" si="24"/>
        <v>100% CT ORAL A DISTANCE</v>
      </c>
      <c r="AC116" s="633"/>
      <c r="AD116" s="98">
        <v>1</v>
      </c>
      <c r="AE116" s="96" t="s">
        <v>58</v>
      </c>
      <c r="AF116" s="96" t="s">
        <v>62</v>
      </c>
      <c r="AG116" s="96" t="s">
        <v>149</v>
      </c>
      <c r="AH116" s="99">
        <v>1</v>
      </c>
      <c r="AI116" s="97" t="s">
        <v>58</v>
      </c>
      <c r="AJ116" s="97" t="s">
        <v>62</v>
      </c>
      <c r="AK116" s="97" t="s">
        <v>149</v>
      </c>
      <c r="AL116" s="28"/>
    </row>
    <row r="117" spans="1:38" s="93" customFormat="1" ht="26.25" customHeight="1">
      <c r="A117" s="83" t="s">
        <v>719</v>
      </c>
      <c r="B117" s="83" t="s">
        <v>720</v>
      </c>
      <c r="C117" s="84" t="s">
        <v>224</v>
      </c>
      <c r="D117" s="85"/>
      <c r="E117" s="85" t="s">
        <v>225</v>
      </c>
      <c r="F117" s="85"/>
      <c r="G117" s="85" t="s">
        <v>226</v>
      </c>
      <c r="H117" s="86" t="s">
        <v>48</v>
      </c>
      <c r="I117" s="87">
        <v>2</v>
      </c>
      <c r="J117" s="86">
        <v>2</v>
      </c>
      <c r="K117" s="87"/>
      <c r="L117" s="86"/>
      <c r="M117" s="87"/>
      <c r="N117" s="86"/>
      <c r="O117" s="88"/>
      <c r="P117" s="373"/>
      <c r="Q117" s="437"/>
      <c r="R117" s="438"/>
      <c r="S117" s="378"/>
      <c r="T117" s="417"/>
      <c r="U117" s="88"/>
      <c r="V117" s="88"/>
      <c r="W117" s="89"/>
      <c r="X117" s="90"/>
      <c r="Y117" s="90"/>
      <c r="Z117" s="90"/>
      <c r="AA117" s="91"/>
      <c r="AB117" s="91"/>
      <c r="AC117" s="91"/>
      <c r="AD117" s="91"/>
      <c r="AE117" s="90"/>
      <c r="AF117" s="90"/>
      <c r="AG117" s="90"/>
      <c r="AH117" s="91"/>
      <c r="AI117" s="90"/>
      <c r="AJ117" s="90"/>
      <c r="AK117" s="90"/>
      <c r="AL117" s="92"/>
    </row>
    <row r="118" spans="1:38" ht="42.75" customHeight="1">
      <c r="A118" s="20" t="str">
        <f>IF(A81="","",A81)</f>
        <v/>
      </c>
      <c r="B118" s="20" t="str">
        <f>IF(B81="","",B81)</f>
        <v>LLA2B1B</v>
      </c>
      <c r="C118" s="95" t="str">
        <f>IF(C81="","",C81)</f>
        <v>Compréhension et expression orales Anglais S2 (groupe de 25)</v>
      </c>
      <c r="D118" s="24" t="str">
        <f>IF(D81="","",D81)</f>
        <v>LOL2B1C et/ouLOL2B1DLOL2J2B</v>
      </c>
      <c r="E118" s="24" t="s">
        <v>66</v>
      </c>
      <c r="F118" s="25" t="str">
        <f>IF(F81="","",F81)</f>
        <v>Portails 1 (SDL-LLCER), 2 (SDL-LEA), 4 (LANGUES) et 5 (LETTRES-LLCER)</v>
      </c>
      <c r="G118" s="63" t="str">
        <f>IF(G81="","",G81)</f>
        <v>LLCER</v>
      </c>
      <c r="H118" s="26"/>
      <c r="I118" s="28">
        <v>2</v>
      </c>
      <c r="J118" s="28">
        <v>2</v>
      </c>
      <c r="K118" s="28" t="str">
        <f t="shared" ref="K118:AL118" si="25">IF(K81="","",K81)</f>
        <v>SERPOLLET Noëlle</v>
      </c>
      <c r="L118" s="28">
        <f t="shared" si="25"/>
        <v>11</v>
      </c>
      <c r="M118" s="28" t="str">
        <f t="shared" si="25"/>
        <v/>
      </c>
      <c r="N118" s="28" t="str">
        <f t="shared" si="25"/>
        <v/>
      </c>
      <c r="O118" s="30" t="str">
        <f t="shared" si="25"/>
        <v/>
      </c>
      <c r="P118" s="31">
        <f t="shared" si="25"/>
        <v>15</v>
      </c>
      <c r="Q118" s="453" t="str">
        <f t="shared" ref="Q118:R118" si="26">IF(Q81="","",Q81)</f>
        <v>PAS DE CHANGEMENT</v>
      </c>
      <c r="R118" s="430" t="str">
        <f t="shared" si="26"/>
        <v>CT/enregistrement vidéo à distance/temps libre</v>
      </c>
      <c r="S118" s="149" t="str">
        <f t="shared" si="25"/>
        <v>40% Ecrit40% Oral20% participation</v>
      </c>
      <c r="T118" s="416" t="str">
        <f t="shared" si="25"/>
        <v>CC</v>
      </c>
      <c r="U118" s="96" t="str">
        <f t="shared" si="25"/>
        <v>écrit et oral</v>
      </c>
      <c r="V118" s="96" t="str">
        <f t="shared" si="25"/>
        <v>1h00 écrit et 15 min. oral</v>
      </c>
      <c r="W118" s="169">
        <f t="shared" si="25"/>
        <v>1</v>
      </c>
      <c r="X118" s="97" t="str">
        <f t="shared" si="25"/>
        <v>CT</v>
      </c>
      <c r="Y118" s="97" t="str">
        <f t="shared" si="25"/>
        <v>oral</v>
      </c>
      <c r="Z118" s="97" t="str">
        <f t="shared" si="25"/>
        <v>15 min.</v>
      </c>
      <c r="AA118" s="700" t="str">
        <f t="shared" ref="AA118:AB118" si="27">IF(AA81="","",AA81)</f>
        <v>DM temps libre 22/06-25/06; envoi du sujet et remise des copies par mail</v>
      </c>
      <c r="AB118" s="700" t="str">
        <f t="shared" si="27"/>
        <v>DM temps libre 22/06-25/06; envoi du sujet et remise des copies par mail</v>
      </c>
      <c r="AC118" s="701" t="str">
        <f t="shared" ref="AC118" si="28">IF(AC81="","",AC81)</f>
        <v/>
      </c>
      <c r="AD118" s="379">
        <f t="shared" si="25"/>
        <v>1</v>
      </c>
      <c r="AE118" s="96" t="str">
        <f t="shared" si="25"/>
        <v>CT</v>
      </c>
      <c r="AF118" s="96" t="str">
        <f t="shared" si="25"/>
        <v>oral</v>
      </c>
      <c r="AG118" s="96" t="str">
        <f t="shared" si="25"/>
        <v>15 min.</v>
      </c>
      <c r="AH118" s="99">
        <f t="shared" si="25"/>
        <v>1</v>
      </c>
      <c r="AI118" s="97" t="str">
        <f t="shared" si="25"/>
        <v>CT</v>
      </c>
      <c r="AJ118" s="97" t="str">
        <f t="shared" si="25"/>
        <v>oral</v>
      </c>
      <c r="AK118" s="97" t="str">
        <f t="shared" si="25"/>
        <v>15 min.</v>
      </c>
      <c r="AL118" s="28" t="str">
        <f t="shared" si="25"/>
        <v/>
      </c>
    </row>
    <row r="119" spans="1:38" ht="42.75" customHeight="1">
      <c r="A119" s="20" t="str">
        <f>IF('Portail 2 SDL-LEA'!A47="","",'Portail 2 SDL-LEA'!A47)</f>
        <v/>
      </c>
      <c r="B119" s="20" t="str">
        <f>IF('Portail 2 SDL-LEA'!B47="","",'Portail 2 SDL-LEA'!B47)</f>
        <v>LLA2J4A1</v>
      </c>
      <c r="C119" s="95" t="str">
        <f>IF('Portail 2 SDL-LEA'!C47="","",'Portail 2 SDL-LEA'!C47)</f>
        <v>Compréhension et expression orales Allemand S2</v>
      </c>
      <c r="D119" s="24" t="str">
        <f>IF('Portail 2 SDL-LEA'!D47="","",'Portail 2 SDL-LEA'!D47)</f>
        <v>LOL2J4A1</v>
      </c>
      <c r="E119" s="24" t="str">
        <f>IF('Portail 2 SDL-LEA'!E47="","",'Portail 2 SDL-LEA'!E47)</f>
        <v>CHOIX TRONC COMMUN</v>
      </c>
      <c r="F119" s="25" t="str">
        <f>IF('Portail 2 SDL-LEA'!F47="","",'Portail 2 SDL-LEA'!F47)</f>
        <v/>
      </c>
      <c r="G119" s="63" t="str">
        <f>IF('Portail 2 SDL-LEA'!G47="","",'Portail 2 SDL-LEA'!G47)</f>
        <v>LEA</v>
      </c>
      <c r="H119" s="26" t="str">
        <f>IF('Portail 2 SDL-LEA'!H68="","",'Portail 2 SDL-LEA'!H68)</f>
        <v/>
      </c>
      <c r="I119" s="28">
        <v>2</v>
      </c>
      <c r="J119" s="28">
        <v>2</v>
      </c>
      <c r="K119" s="28" t="str">
        <f>IF('Portail 2 SDL-LEA'!K47="","",'Portail 2 SDL-LEA'!K47)</f>
        <v>FLEURY Alain</v>
      </c>
      <c r="L119" s="28">
        <f>IF('Portail 2 SDL-LEA'!L47="","",'Portail 2 SDL-LEA'!L47)</f>
        <v>12</v>
      </c>
      <c r="M119" s="28" t="str">
        <f>IF('Portail 2 SDL-LEA'!M47="","",'Portail 2 SDL-LEA'!M47)</f>
        <v/>
      </c>
      <c r="N119" s="28" t="str">
        <f>IF('Portail 2 SDL-LEA'!N47="","",'Portail 2 SDL-LEA'!N47)</f>
        <v/>
      </c>
      <c r="O119" s="30">
        <f>IF('Portail 2 SDL-LEA'!O47="","",'Portail 2 SDL-LEA'!O47)</f>
        <v>15</v>
      </c>
      <c r="P119" s="31" t="str">
        <f>IF('Portail 2 SDL-LEA'!P47="","",'Portail 2 SDL-LEA'!P47)</f>
        <v/>
      </c>
      <c r="Q119" s="453" t="str">
        <f>IF('Portail 2 SDL-LEA'!Q47="","",'Portail 2 SDL-LEA'!Q47)</f>
        <v>PAS DE CHANGEMENT</v>
      </c>
      <c r="R119" s="457" t="str">
        <f>IF('Portail 2 SDL-LEA'!R47="","",'Portail 2 SDL-LEA'!R47)</f>
        <v>100% CT ORAL A DISTANCE</v>
      </c>
      <c r="S119" s="379">
        <f>IF('Portail 2 SDL-LEA'!S47="","",'Portail 2 SDL-LEA'!S47)</f>
        <v>1</v>
      </c>
      <c r="T119" s="96" t="str">
        <f>IF('Portail 2 SDL-LEA'!T47="","",'Portail 2 SDL-LEA'!T47)</f>
        <v>CC</v>
      </c>
      <c r="U119" s="96" t="str">
        <f>IF('Portail 2 SDL-LEA'!U47="","",'Portail 2 SDL-LEA'!U47)</f>
        <v>oral</v>
      </c>
      <c r="V119" s="96" t="str">
        <f>IF('Portail 2 SDL-LEA'!V47="","",'Portail 2 SDL-LEA'!V47)</f>
        <v/>
      </c>
      <c r="W119" s="169">
        <f>IF('Portail 2 SDL-LEA'!W47="","",'Portail 2 SDL-LEA'!W47)</f>
        <v>1</v>
      </c>
      <c r="X119" s="97" t="str">
        <f>IF('Portail 2 SDL-LEA'!X47="","",'Portail 2 SDL-LEA'!X47)</f>
        <v>CT</v>
      </c>
      <c r="Y119" s="97" t="str">
        <f>IF('Portail 2 SDL-LEA'!Y47="","",'Portail 2 SDL-LEA'!Y47)</f>
        <v>oral</v>
      </c>
      <c r="Z119" s="97" t="str">
        <f>IF('Portail 2 SDL-LEA'!Z47="","",'Portail 2 SDL-LEA'!Z47)</f>
        <v>15 min.</v>
      </c>
      <c r="AA119" s="700" t="str">
        <f>IF('Portail 2 SDL-LEA'!AA47="","",'Portail 2 SDL-LEA'!AA47)</f>
        <v>PAS D'EPREUVE CAR PAS D'ETUDIANT EN SESSION 2</v>
      </c>
      <c r="AB119" s="700" t="str">
        <f>IF('Portail 2 SDL-LEA'!AB47="","",'Portail 2 SDL-LEA'!AB47)</f>
        <v>PAS D'EPREUVE CAR PAS D'ETUDIANT EN SESSION 2</v>
      </c>
      <c r="AC119" s="666" t="str">
        <f>IF('Portail 2 SDL-LEA'!AC47="","",'Portail 2 SDL-LEA'!AC47)</f>
        <v/>
      </c>
      <c r="AD119" s="379">
        <f>IF('Portail 2 SDL-LEA'!AD47="","",'Portail 2 SDL-LEA'!AD47)</f>
        <v>1</v>
      </c>
      <c r="AE119" s="96" t="str">
        <f>IF('Portail 2 SDL-LEA'!AE47="","",'Portail 2 SDL-LEA'!AE47)</f>
        <v>CT</v>
      </c>
      <c r="AF119" s="96" t="str">
        <f>IF('Portail 2 SDL-LEA'!AF47="","",'Portail 2 SDL-LEA'!AF47)</f>
        <v>oral</v>
      </c>
      <c r="AG119" s="96" t="str">
        <f>IF('Portail 2 SDL-LEA'!AG47="","",'Portail 2 SDL-LEA'!AG47)</f>
        <v>15 min.</v>
      </c>
      <c r="AH119" s="99">
        <f>IF('Portail 2 SDL-LEA'!AH47="","",'Portail 2 SDL-LEA'!AH47)</f>
        <v>1</v>
      </c>
      <c r="AI119" s="97" t="str">
        <f>IF('Portail 2 SDL-LEA'!AI47="","",'Portail 2 SDL-LEA'!AI47)</f>
        <v>CT</v>
      </c>
      <c r="AJ119" s="97" t="str">
        <f>IF('Portail 2 SDL-LEA'!AJ47="","",'Portail 2 SDL-LEA'!AJ47)</f>
        <v>oral</v>
      </c>
      <c r="AK119" s="97" t="str">
        <f>IF('Portail 2 SDL-LEA'!AK47="","",'Portail 2 SDL-LEA'!AK47)</f>
        <v>15 min.</v>
      </c>
      <c r="AL119" s="28" t="str">
        <f>IF('Portail 2 SDL-LEA'!AL47="","",'Portail 2 SDL-LEA'!AL47)</f>
        <v/>
      </c>
    </row>
    <row r="120" spans="1:38" s="93" customFormat="1" ht="26.25" customHeight="1">
      <c r="A120" s="83" t="s">
        <v>721</v>
      </c>
      <c r="B120" s="83" t="s">
        <v>722</v>
      </c>
      <c r="C120" s="84" t="s">
        <v>723</v>
      </c>
      <c r="D120" s="85"/>
      <c r="E120" s="85" t="s">
        <v>225</v>
      </c>
      <c r="F120" s="85"/>
      <c r="G120" s="85"/>
      <c r="H120" s="86" t="s">
        <v>48</v>
      </c>
      <c r="I120" s="87">
        <v>2</v>
      </c>
      <c r="J120" s="86">
        <v>2</v>
      </c>
      <c r="K120" s="87"/>
      <c r="L120" s="86"/>
      <c r="M120" s="87"/>
      <c r="N120" s="86"/>
      <c r="O120" s="88"/>
      <c r="P120" s="373"/>
      <c r="Q120" s="437"/>
      <c r="R120" s="438"/>
      <c r="S120" s="378"/>
      <c r="T120" s="417"/>
      <c r="U120" s="88"/>
      <c r="V120" s="88"/>
      <c r="W120" s="89"/>
      <c r="X120" s="90"/>
      <c r="Y120" s="90"/>
      <c r="Z120" s="90"/>
      <c r="AA120" s="91"/>
      <c r="AB120" s="91"/>
      <c r="AC120" s="630"/>
      <c r="AD120" s="89"/>
      <c r="AE120" s="90"/>
      <c r="AF120" s="90"/>
      <c r="AG120" s="90"/>
      <c r="AH120" s="91"/>
      <c r="AI120" s="90"/>
      <c r="AJ120" s="90"/>
      <c r="AK120" s="90"/>
      <c r="AL120" s="92"/>
    </row>
    <row r="121" spans="1:38" ht="52.5" customHeight="1">
      <c r="A121" s="20" t="str">
        <f t="shared" ref="A121:G121" si="29">IF(A92="","",A92)</f>
        <v/>
      </c>
      <c r="B121" s="94" t="str">
        <f t="shared" si="29"/>
        <v>LLA2B3A</v>
      </c>
      <c r="C121" s="95" t="str">
        <f t="shared" si="29"/>
        <v>Les grandes étapes du monde contemporain Anglais S2</v>
      </c>
      <c r="D121" s="24" t="str">
        <f t="shared" si="29"/>
        <v>LOL2J5A</v>
      </c>
      <c r="E121" s="24" t="str">
        <f t="shared" si="29"/>
        <v>TRONC COMMUN</v>
      </c>
      <c r="F121" s="25" t="str">
        <f t="shared" si="29"/>
        <v>Portails 1 (SDL-LLCER), 2 (SDL-LEA), 4 (LANGUES) et 5 (LETTRES-LLCER)</v>
      </c>
      <c r="G121" s="63" t="str">
        <f t="shared" si="29"/>
        <v>LLCER</v>
      </c>
      <c r="H121" s="26"/>
      <c r="I121" s="28">
        <v>2</v>
      </c>
      <c r="J121" s="28">
        <v>2</v>
      </c>
      <c r="K121" s="28" t="str">
        <f t="shared" ref="K121:AL121" si="30">IF(K92="","",K92)</f>
        <v>LAINE Ariane</v>
      </c>
      <c r="L121" s="28">
        <f t="shared" si="30"/>
        <v>11</v>
      </c>
      <c r="M121" s="28" t="str">
        <f t="shared" si="30"/>
        <v/>
      </c>
      <c r="N121" s="27">
        <f t="shared" si="30"/>
        <v>0</v>
      </c>
      <c r="O121" s="27">
        <f t="shared" si="30"/>
        <v>18</v>
      </c>
      <c r="P121" s="31" t="str">
        <f t="shared" si="30"/>
        <v/>
      </c>
      <c r="Q121" s="453" t="str">
        <f t="shared" ref="Q121:R121" si="31">IF(Q92="","",Q92)</f>
        <v>PAS DE CHANGEMENT</v>
      </c>
      <c r="R121" s="430" t="str">
        <f t="shared" si="31"/>
        <v>CT/écrit à distance/2h</v>
      </c>
      <c r="S121" s="400">
        <f t="shared" si="30"/>
        <v>1</v>
      </c>
      <c r="T121" s="116" t="str">
        <f t="shared" si="30"/>
        <v>CC</v>
      </c>
      <c r="U121" s="96" t="str">
        <f t="shared" si="30"/>
        <v>écrit</v>
      </c>
      <c r="V121" s="41" t="str">
        <f t="shared" si="30"/>
        <v>1h30</v>
      </c>
      <c r="W121" s="34">
        <f t="shared" si="30"/>
        <v>1</v>
      </c>
      <c r="X121" s="35" t="str">
        <f t="shared" si="30"/>
        <v>CT</v>
      </c>
      <c r="Y121" s="35" t="str">
        <f t="shared" si="30"/>
        <v>écrit</v>
      </c>
      <c r="Z121" s="35" t="str">
        <f t="shared" si="30"/>
        <v>1h30</v>
      </c>
      <c r="AA121" s="702" t="str">
        <f t="shared" ref="AA121:AB121" si="32">IF(AA92="","",AA92)</f>
        <v>DM temps limité 30/06 9h-12h; dépôt du sujet 9h et remise des DM/PDF 12h au plus tard</v>
      </c>
      <c r="AB121" s="702" t="str">
        <f t="shared" si="32"/>
        <v>DM temps limité 30/06 9h-12h; dépôt du sujet 9h et remise des DM/PDF 12h au plus tard</v>
      </c>
      <c r="AC121" s="666" t="str">
        <f t="shared" ref="AC121" si="33">IF(AC92="","",AC92)</f>
        <v/>
      </c>
      <c r="AD121" s="149">
        <f t="shared" si="30"/>
        <v>1</v>
      </c>
      <c r="AE121" s="33" t="str">
        <f t="shared" si="30"/>
        <v>CT</v>
      </c>
      <c r="AF121" s="33" t="str">
        <f t="shared" si="30"/>
        <v>écrit</v>
      </c>
      <c r="AG121" s="33" t="str">
        <f t="shared" si="30"/>
        <v>1h30</v>
      </c>
      <c r="AH121" s="37">
        <f t="shared" si="30"/>
        <v>1</v>
      </c>
      <c r="AI121" s="35" t="str">
        <f t="shared" si="30"/>
        <v>CT</v>
      </c>
      <c r="AJ121" s="35" t="str">
        <f t="shared" si="30"/>
        <v>écrit</v>
      </c>
      <c r="AK121" s="35" t="str">
        <f t="shared" si="30"/>
        <v>1h30</v>
      </c>
      <c r="AL121" s="28" t="str">
        <f t="shared" si="30"/>
        <v/>
      </c>
    </row>
    <row r="122" spans="1:38" ht="42.75" customHeight="1">
      <c r="A122" s="20" t="str">
        <f>IF('Portail 2 SDL-LEA'!A69="","",'Portail 2 SDL-LEA'!A69)</f>
        <v/>
      </c>
      <c r="B122" s="20" t="str">
        <f>IF('Portail 2 SDL-LEA'!B69="","",'Portail 2 SDL-LEA'!B69)</f>
        <v>LLA2J5A</v>
      </c>
      <c r="C122" s="95" t="str">
        <f>IF('Portail 2 SDL-LEA'!C69="","",'Portail 2 SDL-LEA'!C69)</f>
        <v>Introduction à la civilisation allemande S2</v>
      </c>
      <c r="D122" s="24" t="str">
        <f>IF('Portail 2 SDL-LEA'!D69="","",'Portail 2 SDL-LEA'!D69)</f>
        <v>LOL2J5B1</v>
      </c>
      <c r="E122" s="24" t="str">
        <f>IF('Portail 2 SDL-LEA'!E69="","",'Portail 2 SDL-LEA'!E69)</f>
        <v>CHOIX TRONC COMMUN</v>
      </c>
      <c r="F122" s="25" t="str">
        <f>IF('Portail 2 SDL-LEA'!F69="","",'Portail 2 SDL-LEA'!F69)</f>
        <v/>
      </c>
      <c r="G122" s="63" t="str">
        <f>IF('Portail 2 SDL-LEA'!G69="","",'Portail 2 SDL-LEA'!G69)</f>
        <v>LEA</v>
      </c>
      <c r="H122" s="26" t="str">
        <f>IF('Portail 2 SDL-LEA'!H71="","",'Portail 2 SDL-LEA'!H71)</f>
        <v/>
      </c>
      <c r="I122" s="28">
        <v>2</v>
      </c>
      <c r="J122" s="28">
        <v>2</v>
      </c>
      <c r="K122" s="28" t="str">
        <f>IF('Portail 2 SDL-LEA'!K69="","",'Portail 2 SDL-LEA'!K69)</f>
        <v>FLEURY Alain</v>
      </c>
      <c r="L122" s="28">
        <f>IF('Portail 2 SDL-LEA'!L69="","",'Portail 2 SDL-LEA'!L69)</f>
        <v>12</v>
      </c>
      <c r="M122" s="28" t="str">
        <f>IF('Portail 2 SDL-LEA'!M69="","",'Portail 2 SDL-LEA'!M69)</f>
        <v/>
      </c>
      <c r="N122" s="28" t="str">
        <f>IF('Portail 2 SDL-LEA'!N69="","",'Portail 2 SDL-LEA'!N69)</f>
        <v/>
      </c>
      <c r="O122" s="30">
        <f>IF('Portail 2 SDL-LEA'!O69="","",'Portail 2 SDL-LEA'!O69)</f>
        <v>18</v>
      </c>
      <c r="P122" s="31" t="str">
        <f>IF('Portail 2 SDL-LEA'!P69="","",'Portail 2 SDL-LEA'!P69)</f>
        <v/>
      </c>
      <c r="Q122" s="453" t="str">
        <f>IF('Portail 2 SDL-LEA'!Q69="","",'Portail 2 SDL-LEA'!Q69)</f>
        <v>PAS DE CHANGEMENT</v>
      </c>
      <c r="R122" s="457" t="str">
        <f>IF('Portail 2 SDL-LEA'!R69="","",'Portail 2 SDL-LEA'!R69)</f>
        <v>100 % CT devoir maison</v>
      </c>
      <c r="S122" s="379">
        <f>IF('Portail 2 SDL-LEA'!S69="","",'Portail 2 SDL-LEA'!S69)</f>
        <v>1</v>
      </c>
      <c r="T122" s="96" t="str">
        <f>IF('Portail 2 SDL-LEA'!T69="","",'Portail 2 SDL-LEA'!T69)</f>
        <v>CC</v>
      </c>
      <c r="U122" s="96" t="str">
        <f>IF('Portail 2 SDL-LEA'!U69="","",'Portail 2 SDL-LEA'!U69)</f>
        <v>écrit</v>
      </c>
      <c r="V122" s="96" t="str">
        <f>IF('Portail 2 SDL-LEA'!V69="","",'Portail 2 SDL-LEA'!V69)</f>
        <v>1h30</v>
      </c>
      <c r="W122" s="169">
        <f>IF('Portail 2 SDL-LEA'!W69="","",'Portail 2 SDL-LEA'!W69)</f>
        <v>1</v>
      </c>
      <c r="X122" s="97" t="str">
        <f>IF('Portail 2 SDL-LEA'!X69="","",'Portail 2 SDL-LEA'!X69)</f>
        <v>CT</v>
      </c>
      <c r="Y122" s="97" t="str">
        <f>IF('Portail 2 SDL-LEA'!Y69="","",'Portail 2 SDL-LEA'!Y69)</f>
        <v>écrit</v>
      </c>
      <c r="Z122" s="97" t="str">
        <f>IF('Portail 2 SDL-LEA'!Z69="","",'Portail 2 SDL-LEA'!Z69)</f>
        <v>1h30</v>
      </c>
      <c r="AA122" s="700" t="str">
        <f>IF('Portail 2 SDL-LEA'!AA69="","",'Portail 2 SDL-LEA'!AA69)</f>
        <v>PAS D'EPREUVE CAR PAS D'ETUDIANT EN SESSION 2</v>
      </c>
      <c r="AB122" s="700" t="str">
        <f>IF('Portail 2 SDL-LEA'!AB69="","",'Portail 2 SDL-LEA'!AB69)</f>
        <v>PAS D'EPREUVE CAR PAS D'ETUDIANT EN SESSION 2</v>
      </c>
      <c r="AC122" s="666" t="str">
        <f>IF('Portail 2 SDL-LEA'!AC69="","",'Portail 2 SDL-LEA'!AC69)</f>
        <v/>
      </c>
      <c r="AD122" s="379">
        <f>IF('Portail 2 SDL-LEA'!AD69="","",'Portail 2 SDL-LEA'!AD69)</f>
        <v>1</v>
      </c>
      <c r="AE122" s="96" t="str">
        <f>IF('Portail 2 SDL-LEA'!AE69="","",'Portail 2 SDL-LEA'!AE69)</f>
        <v>CT</v>
      </c>
      <c r="AF122" s="96" t="str">
        <f>IF('Portail 2 SDL-LEA'!AF69="","",'Portail 2 SDL-LEA'!AF69)</f>
        <v>écrit</v>
      </c>
      <c r="AG122" s="96" t="str">
        <f>IF('Portail 2 SDL-LEA'!AG69="","",'Portail 2 SDL-LEA'!AG69)</f>
        <v>2h00</v>
      </c>
      <c r="AH122" s="99">
        <f>IF('Portail 2 SDL-LEA'!AH69="","",'Portail 2 SDL-LEA'!AH69)</f>
        <v>1</v>
      </c>
      <c r="AI122" s="97" t="str">
        <f>IF('Portail 2 SDL-LEA'!AI69="","",'Portail 2 SDL-LEA'!AI69)</f>
        <v>CT</v>
      </c>
      <c r="AJ122" s="97" t="str">
        <f>IF('Portail 2 SDL-LEA'!AJ69="","",'Portail 2 SDL-LEA'!AJ69)</f>
        <v>écrit</v>
      </c>
      <c r="AK122" s="97" t="str">
        <f>IF('Portail 2 SDL-LEA'!AK69="","",'Portail 2 SDL-LEA'!AK69)</f>
        <v>2h00</v>
      </c>
      <c r="AL122" s="28" t="str">
        <f>IF('Portail 2 SDL-LEA'!AL69="","",'Portail 2 SDL-LEA'!AL69)</f>
        <v/>
      </c>
    </row>
    <row r="123" spans="1:38" ht="12.75" customHeight="1">
      <c r="A123" s="270"/>
      <c r="B123" s="270"/>
      <c r="C123" s="271"/>
      <c r="D123" s="272"/>
      <c r="E123" s="273"/>
      <c r="F123" s="219"/>
      <c r="G123" s="272"/>
      <c r="H123" s="127"/>
      <c r="I123" s="274"/>
      <c r="J123" s="274"/>
      <c r="K123" s="274"/>
      <c r="L123" s="274"/>
      <c r="M123" s="274"/>
      <c r="N123" s="130"/>
      <c r="O123" s="107"/>
      <c r="P123" s="273"/>
      <c r="Q123" s="429"/>
      <c r="R123" s="430"/>
      <c r="S123" s="393"/>
      <c r="T123" s="418"/>
      <c r="U123" s="224"/>
      <c r="V123" s="224"/>
      <c r="W123" s="275"/>
      <c r="X123" s="35"/>
      <c r="Y123" s="35"/>
      <c r="Z123" s="35"/>
      <c r="AA123" s="223"/>
      <c r="AB123" s="223"/>
      <c r="AC123" s="223"/>
      <c r="AD123" s="223"/>
      <c r="AE123" s="224"/>
      <c r="AF123" s="224"/>
      <c r="AG123" s="224"/>
      <c r="AH123" s="37"/>
      <c r="AI123" s="35"/>
      <c r="AJ123" s="35"/>
      <c r="AK123" s="35"/>
      <c r="AL123" s="67"/>
    </row>
    <row r="124" spans="1:38" ht="26.25" customHeight="1">
      <c r="A124" s="121"/>
      <c r="B124" s="121"/>
      <c r="C124" s="257"/>
      <c r="D124" s="148"/>
      <c r="E124" s="148"/>
      <c r="F124" s="148"/>
      <c r="G124" s="148"/>
      <c r="H124" s="261" t="s">
        <v>724</v>
      </c>
      <c r="I124" s="262"/>
      <c r="J124" s="262"/>
      <c r="K124" s="262"/>
      <c r="L124" s="262"/>
      <c r="M124" s="262"/>
      <c r="N124" s="148"/>
      <c r="O124" s="148"/>
      <c r="P124" s="148"/>
      <c r="Q124" s="458"/>
      <c r="R124" s="459"/>
      <c r="S124" s="124"/>
      <c r="T124" s="123"/>
      <c r="U124" s="123"/>
      <c r="V124" s="123"/>
      <c r="W124" s="258"/>
      <c r="X124" s="123"/>
      <c r="Y124" s="123"/>
      <c r="Z124" s="123"/>
      <c r="AA124" s="123"/>
      <c r="AB124" s="123"/>
      <c r="AC124" s="123"/>
      <c r="AD124" s="123"/>
      <c r="AE124" s="123"/>
      <c r="AF124" s="123"/>
      <c r="AG124" s="123"/>
      <c r="AH124" s="123"/>
      <c r="AI124" s="123"/>
      <c r="AJ124" s="123"/>
      <c r="AK124" s="124"/>
      <c r="AL124" s="262"/>
    </row>
    <row r="125" spans="1:38" ht="26.25" customHeight="1">
      <c r="A125" s="193"/>
      <c r="B125" s="193"/>
      <c r="C125" s="72" t="s">
        <v>725</v>
      </c>
      <c r="D125" s="73"/>
      <c r="E125" s="73"/>
      <c r="F125" s="73"/>
      <c r="G125" s="73"/>
      <c r="H125" s="126"/>
      <c r="I125" s="73"/>
      <c r="J125" s="73"/>
      <c r="K125" s="73"/>
      <c r="L125" s="73"/>
      <c r="M125" s="73"/>
      <c r="N125" s="73"/>
      <c r="O125" s="73"/>
      <c r="P125" s="76"/>
      <c r="Q125" s="433"/>
      <c r="R125" s="434"/>
      <c r="S125" s="401"/>
      <c r="T125" s="135"/>
      <c r="U125" s="76"/>
      <c r="V125" s="76"/>
      <c r="W125" s="233"/>
      <c r="X125" s="76"/>
      <c r="Y125" s="76"/>
      <c r="Z125" s="76"/>
      <c r="AA125" s="76"/>
      <c r="AB125" s="76"/>
      <c r="AC125" s="76"/>
      <c r="AD125" s="76"/>
      <c r="AE125" s="76"/>
      <c r="AF125" s="76"/>
      <c r="AG125" s="76"/>
      <c r="AH125" s="76"/>
      <c r="AI125" s="76"/>
      <c r="AJ125" s="76"/>
      <c r="AK125" s="73"/>
      <c r="AL125" s="73"/>
    </row>
    <row r="126" spans="1:38" ht="26.25" customHeight="1">
      <c r="A126" s="13"/>
      <c r="B126" s="13"/>
      <c r="C126" s="195" t="s">
        <v>37</v>
      </c>
      <c r="D126" s="19"/>
      <c r="E126" s="19"/>
      <c r="F126" s="19"/>
      <c r="G126" s="19"/>
      <c r="H126" s="194"/>
      <c r="I126" s="194">
        <f>+I127+I131+I132+I133</f>
        <v>14</v>
      </c>
      <c r="J126" s="194">
        <f>+J127+J131+J132+J133</f>
        <v>14</v>
      </c>
      <c r="K126" s="19"/>
      <c r="L126" s="19"/>
      <c r="M126" s="19"/>
      <c r="N126" s="19"/>
      <c r="O126" s="19"/>
      <c r="P126" s="227"/>
      <c r="Q126" s="427"/>
      <c r="R126" s="428"/>
      <c r="S126" s="398"/>
      <c r="T126" s="17"/>
      <c r="U126" s="18"/>
      <c r="V126" s="18"/>
      <c r="W126" s="228"/>
      <c r="X126" s="18"/>
      <c r="Y126" s="18"/>
      <c r="Z126" s="18"/>
      <c r="AA126" s="18"/>
      <c r="AB126" s="18"/>
      <c r="AC126" s="18"/>
      <c r="AD126" s="18"/>
      <c r="AE126" s="18"/>
      <c r="AF126" s="18"/>
      <c r="AG126" s="18"/>
      <c r="AH126" s="18"/>
      <c r="AI126" s="18"/>
      <c r="AJ126" s="18"/>
      <c r="AK126" s="19"/>
      <c r="AL126" s="19"/>
    </row>
    <row r="127" spans="1:38" s="93" customFormat="1" ht="26.25" customHeight="1">
      <c r="A127" s="83" t="s">
        <v>726</v>
      </c>
      <c r="B127" s="83" t="s">
        <v>727</v>
      </c>
      <c r="C127" s="84" t="s">
        <v>728</v>
      </c>
      <c r="D127" s="85" t="s">
        <v>729</v>
      </c>
      <c r="E127" s="85" t="s">
        <v>112</v>
      </c>
      <c r="F127" s="85"/>
      <c r="G127" s="85"/>
      <c r="H127" s="86"/>
      <c r="I127" s="87">
        <f>+I128+I129</f>
        <v>4</v>
      </c>
      <c r="J127" s="87">
        <f>+J128+J129</f>
        <v>4</v>
      </c>
      <c r="K127" s="87"/>
      <c r="L127" s="86"/>
      <c r="M127" s="87"/>
      <c r="N127" s="86"/>
      <c r="O127" s="88"/>
      <c r="P127" s="373"/>
      <c r="Q127" s="437"/>
      <c r="R127" s="438"/>
      <c r="S127" s="378"/>
      <c r="T127" s="417"/>
      <c r="U127" s="88"/>
      <c r="V127" s="88"/>
      <c r="W127" s="89"/>
      <c r="X127" s="90"/>
      <c r="Y127" s="90"/>
      <c r="Z127" s="90"/>
      <c r="AA127" s="91"/>
      <c r="AB127" s="91"/>
      <c r="AC127" s="91"/>
      <c r="AD127" s="91"/>
      <c r="AE127" s="90"/>
      <c r="AF127" s="90"/>
      <c r="AG127" s="90"/>
      <c r="AH127" s="91"/>
      <c r="AI127" s="90"/>
      <c r="AJ127" s="90"/>
      <c r="AK127" s="90"/>
      <c r="AL127" s="92"/>
    </row>
    <row r="128" spans="1:38" ht="60" customHeight="1">
      <c r="A128" s="20"/>
      <c r="B128" s="20" t="s">
        <v>730</v>
      </c>
      <c r="C128" s="95" t="s">
        <v>731</v>
      </c>
      <c r="D128" s="24" t="s">
        <v>732</v>
      </c>
      <c r="E128" s="24" t="s">
        <v>37</v>
      </c>
      <c r="F128" s="25" t="s">
        <v>426</v>
      </c>
      <c r="G128" s="63" t="s">
        <v>53</v>
      </c>
      <c r="H128" s="26"/>
      <c r="I128" s="28">
        <v>2</v>
      </c>
      <c r="J128" s="28">
        <v>2</v>
      </c>
      <c r="K128" s="63" t="s">
        <v>299</v>
      </c>
      <c r="L128" s="28">
        <v>11</v>
      </c>
      <c r="M128" s="28"/>
      <c r="N128" s="28"/>
      <c r="O128" s="30">
        <v>18</v>
      </c>
      <c r="P128" s="31"/>
      <c r="Q128" s="429" t="s">
        <v>89</v>
      </c>
      <c r="R128" s="505" t="s">
        <v>241</v>
      </c>
      <c r="S128" s="149">
        <v>1</v>
      </c>
      <c r="T128" s="416" t="s">
        <v>55</v>
      </c>
      <c r="U128" s="96" t="s">
        <v>59</v>
      </c>
      <c r="V128" s="96" t="s">
        <v>57</v>
      </c>
      <c r="W128" s="169">
        <v>1</v>
      </c>
      <c r="X128" s="97" t="s">
        <v>58</v>
      </c>
      <c r="Y128" s="97" t="s">
        <v>59</v>
      </c>
      <c r="Z128" s="97" t="s">
        <v>57</v>
      </c>
      <c r="AA128" s="429" t="s">
        <v>733</v>
      </c>
      <c r="AB128" s="580" t="str">
        <f>+AA128</f>
        <v>vendredi 26 juin, DM (E. Sotteau) déposé sur CELENE et à rendre pour le 03/07 par mail</v>
      </c>
      <c r="AC128" s="633"/>
      <c r="AD128" s="98">
        <v>1</v>
      </c>
      <c r="AE128" s="96" t="s">
        <v>58</v>
      </c>
      <c r="AF128" s="96" t="s">
        <v>59</v>
      </c>
      <c r="AG128" s="96" t="s">
        <v>57</v>
      </c>
      <c r="AH128" s="99">
        <v>1</v>
      </c>
      <c r="AI128" s="97" t="s">
        <v>58</v>
      </c>
      <c r="AJ128" s="97" t="s">
        <v>59</v>
      </c>
      <c r="AK128" s="97" t="s">
        <v>57</v>
      </c>
      <c r="AL128" s="28"/>
    </row>
    <row r="129" spans="1:244" ht="60" customHeight="1">
      <c r="A129" s="20"/>
      <c r="B129" s="20" t="s">
        <v>734</v>
      </c>
      <c r="C129" s="95" t="s">
        <v>735</v>
      </c>
      <c r="D129" s="24" t="s">
        <v>736</v>
      </c>
      <c r="E129" s="24" t="s">
        <v>37</v>
      </c>
      <c r="F129" s="25" t="s">
        <v>426</v>
      </c>
      <c r="G129" s="63" t="s">
        <v>53</v>
      </c>
      <c r="H129" s="26"/>
      <c r="I129" s="28">
        <v>2</v>
      </c>
      <c r="J129" s="28">
        <v>2</v>
      </c>
      <c r="K129" s="63" t="s">
        <v>299</v>
      </c>
      <c r="L129" s="28">
        <v>11</v>
      </c>
      <c r="M129" s="28"/>
      <c r="N129" s="28"/>
      <c r="O129" s="30">
        <v>18</v>
      </c>
      <c r="P129" s="31"/>
      <c r="Q129" s="429" t="s">
        <v>89</v>
      </c>
      <c r="R129" s="505" t="s">
        <v>241</v>
      </c>
      <c r="S129" s="149">
        <v>1</v>
      </c>
      <c r="T129" s="416" t="s">
        <v>55</v>
      </c>
      <c r="U129" s="96" t="s">
        <v>59</v>
      </c>
      <c r="V129" s="96" t="s">
        <v>57</v>
      </c>
      <c r="W129" s="169">
        <v>1</v>
      </c>
      <c r="X129" s="97" t="s">
        <v>58</v>
      </c>
      <c r="Y129" s="97" t="s">
        <v>59</v>
      </c>
      <c r="Z129" s="97" t="s">
        <v>57</v>
      </c>
      <c r="AA129" s="429" t="s">
        <v>737</v>
      </c>
      <c r="AB129" s="580" t="str">
        <f>+AA129</f>
        <v>vendredi 26 juin,  (E. Sotteau) déposé sur CELENE et à rendre pour le 03/07 par mail</v>
      </c>
      <c r="AC129" s="633"/>
      <c r="AD129" s="98">
        <v>1</v>
      </c>
      <c r="AE129" s="96" t="s">
        <v>58</v>
      </c>
      <c r="AF129" s="96" t="s">
        <v>59</v>
      </c>
      <c r="AG129" s="96" t="s">
        <v>57</v>
      </c>
      <c r="AH129" s="99">
        <v>1</v>
      </c>
      <c r="AI129" s="97" t="s">
        <v>58</v>
      </c>
      <c r="AJ129" s="97" t="s">
        <v>59</v>
      </c>
      <c r="AK129" s="97" t="s">
        <v>57</v>
      </c>
      <c r="AL129" s="28"/>
    </row>
    <row r="130" spans="1:244" ht="12.75" customHeight="1">
      <c r="A130" s="20"/>
      <c r="B130" s="20"/>
      <c r="C130" s="95"/>
      <c r="D130" s="24"/>
      <c r="E130" s="24"/>
      <c r="F130" s="25"/>
      <c r="G130" s="63"/>
      <c r="H130" s="26"/>
      <c r="I130" s="28"/>
      <c r="J130" s="28"/>
      <c r="K130" s="28"/>
      <c r="L130" s="28"/>
      <c r="M130" s="28"/>
      <c r="N130" s="28"/>
      <c r="O130" s="30"/>
      <c r="P130" s="31"/>
      <c r="Q130" s="429"/>
      <c r="R130" s="506"/>
      <c r="S130" s="149"/>
      <c r="T130" s="416"/>
      <c r="U130" s="96"/>
      <c r="V130" s="96"/>
      <c r="W130" s="169"/>
      <c r="X130" s="97"/>
      <c r="Y130" s="97"/>
      <c r="Z130" s="97"/>
      <c r="AA130" s="429"/>
      <c r="AB130" s="580"/>
      <c r="AC130" s="633"/>
      <c r="AD130" s="98"/>
      <c r="AE130" s="96"/>
      <c r="AF130" s="96"/>
      <c r="AG130" s="96"/>
      <c r="AH130" s="99"/>
      <c r="AI130" s="97"/>
      <c r="AJ130" s="97"/>
      <c r="AK130" s="97"/>
      <c r="AL130" s="28"/>
    </row>
    <row r="131" spans="1:244" ht="42.75" customHeight="1">
      <c r="A131" s="20" t="str">
        <f>IF(A81="","",A81)</f>
        <v/>
      </c>
      <c r="B131" s="20" t="str">
        <f>IF(B81="","",B81)</f>
        <v>LLA2B1B</v>
      </c>
      <c r="C131" s="95" t="str">
        <f>IF(C81="","",C81)</f>
        <v>Compréhension et expression orales Anglais S2 (groupe de 25)</v>
      </c>
      <c r="D131" s="24" t="str">
        <f>IF(D81="","",D81)</f>
        <v>LOL2B1C et/ouLOL2B1DLOL2J2B</v>
      </c>
      <c r="E131" s="24" t="s">
        <v>37</v>
      </c>
      <c r="F131" s="25" t="str">
        <f>IF(F81="","",F81)</f>
        <v>Portails 1 (SDL-LLCER), 2 (SDL-LEA), 4 (LANGUES) et 5 (LETTRES-LLCER)</v>
      </c>
      <c r="G131" s="63" t="str">
        <f>IF(G81="","",G81)</f>
        <v>LLCER</v>
      </c>
      <c r="H131" s="26"/>
      <c r="I131" s="28">
        <v>2</v>
      </c>
      <c r="J131" s="28">
        <v>2</v>
      </c>
      <c r="K131" s="28" t="str">
        <f t="shared" ref="K131:AL131" si="34">IF(K81="","",K81)</f>
        <v>SERPOLLET Noëlle</v>
      </c>
      <c r="L131" s="28">
        <f t="shared" si="34"/>
        <v>11</v>
      </c>
      <c r="M131" s="28" t="str">
        <f t="shared" si="34"/>
        <v/>
      </c>
      <c r="N131" s="28" t="str">
        <f t="shared" si="34"/>
        <v/>
      </c>
      <c r="O131" s="30" t="str">
        <f t="shared" si="34"/>
        <v/>
      </c>
      <c r="P131" s="31">
        <f t="shared" si="34"/>
        <v>15</v>
      </c>
      <c r="Q131" s="453" t="str">
        <f t="shared" si="34"/>
        <v>PAS DE CHANGEMENT</v>
      </c>
      <c r="R131" s="430" t="str">
        <f t="shared" si="34"/>
        <v>CT/enregistrement vidéo à distance/temps libre</v>
      </c>
      <c r="S131" s="149" t="str">
        <f t="shared" si="34"/>
        <v>40% Ecrit40% Oral20% participation</v>
      </c>
      <c r="T131" s="416" t="str">
        <f t="shared" si="34"/>
        <v>CC</v>
      </c>
      <c r="U131" s="96" t="str">
        <f t="shared" si="34"/>
        <v>écrit et oral</v>
      </c>
      <c r="V131" s="96" t="str">
        <f t="shared" si="34"/>
        <v>1h00 écrit et 15 min. oral</v>
      </c>
      <c r="W131" s="169">
        <f t="shared" si="34"/>
        <v>1</v>
      </c>
      <c r="X131" s="97" t="str">
        <f t="shared" si="34"/>
        <v>CT</v>
      </c>
      <c r="Y131" s="97" t="str">
        <f t="shared" si="34"/>
        <v>oral</v>
      </c>
      <c r="Z131" s="97" t="str">
        <f t="shared" si="34"/>
        <v>15 min.</v>
      </c>
      <c r="AA131" s="700" t="str">
        <f t="shared" ref="AA131:AB131" si="35">IF(AA81="","",AA81)</f>
        <v>DM temps libre 22/06-25/06; envoi du sujet et remise des copies par mail</v>
      </c>
      <c r="AB131" s="700" t="str">
        <f t="shared" si="35"/>
        <v>DM temps libre 22/06-25/06; envoi du sujet et remise des copies par mail</v>
      </c>
      <c r="AC131" s="666" t="str">
        <f t="shared" ref="AC131" si="36">IF(AC81="","",AC81)</f>
        <v/>
      </c>
      <c r="AD131" s="98">
        <f t="shared" si="34"/>
        <v>1</v>
      </c>
      <c r="AE131" s="96" t="str">
        <f t="shared" si="34"/>
        <v>CT</v>
      </c>
      <c r="AF131" s="96" t="str">
        <f t="shared" si="34"/>
        <v>oral</v>
      </c>
      <c r="AG131" s="96" t="str">
        <f t="shared" si="34"/>
        <v>15 min.</v>
      </c>
      <c r="AH131" s="99">
        <f t="shared" si="34"/>
        <v>1</v>
      </c>
      <c r="AI131" s="97" t="str">
        <f t="shared" si="34"/>
        <v>CT</v>
      </c>
      <c r="AJ131" s="97" t="str">
        <f t="shared" si="34"/>
        <v>oral</v>
      </c>
      <c r="AK131" s="97" t="str">
        <f t="shared" si="34"/>
        <v>15 min.</v>
      </c>
      <c r="AL131" s="28" t="str">
        <f t="shared" si="34"/>
        <v/>
      </c>
    </row>
    <row r="132" spans="1:244" ht="52.5" customHeight="1">
      <c r="A132" s="20" t="str">
        <f t="shared" ref="A132:G132" si="37">IF(A92="","",A92)</f>
        <v/>
      </c>
      <c r="B132" s="94" t="str">
        <f t="shared" si="37"/>
        <v>LLA2B3A</v>
      </c>
      <c r="C132" s="95" t="str">
        <f t="shared" si="37"/>
        <v>Les grandes étapes du monde contemporain Anglais S2</v>
      </c>
      <c r="D132" s="24" t="str">
        <f t="shared" si="37"/>
        <v>LOL2J5A</v>
      </c>
      <c r="E132" s="24" t="str">
        <f t="shared" si="37"/>
        <v>TRONC COMMUN</v>
      </c>
      <c r="F132" s="25" t="str">
        <f t="shared" si="37"/>
        <v>Portails 1 (SDL-LLCER), 2 (SDL-LEA), 4 (LANGUES) et 5 (LETTRES-LLCER)</v>
      </c>
      <c r="G132" s="63" t="str">
        <f t="shared" si="37"/>
        <v>LLCER</v>
      </c>
      <c r="H132" s="26"/>
      <c r="I132" s="28">
        <v>2</v>
      </c>
      <c r="J132" s="28">
        <v>2</v>
      </c>
      <c r="K132" s="28" t="str">
        <f t="shared" ref="K132:AL132" si="38">IF(K92="","",K92)</f>
        <v>LAINE Ariane</v>
      </c>
      <c r="L132" s="28">
        <f t="shared" si="38"/>
        <v>11</v>
      </c>
      <c r="M132" s="28" t="str">
        <f t="shared" si="38"/>
        <v/>
      </c>
      <c r="N132" s="27">
        <f t="shared" si="38"/>
        <v>0</v>
      </c>
      <c r="O132" s="27">
        <f t="shared" si="38"/>
        <v>18</v>
      </c>
      <c r="P132" s="31" t="str">
        <f t="shared" si="38"/>
        <v/>
      </c>
      <c r="Q132" s="429" t="s">
        <v>89</v>
      </c>
      <c r="R132" s="505" t="s">
        <v>738</v>
      </c>
      <c r="S132" s="400">
        <f t="shared" si="38"/>
        <v>1</v>
      </c>
      <c r="T132" s="116" t="str">
        <f t="shared" si="38"/>
        <v>CC</v>
      </c>
      <c r="U132" s="96" t="str">
        <f t="shared" si="38"/>
        <v>écrit</v>
      </c>
      <c r="V132" s="41" t="str">
        <f t="shared" si="38"/>
        <v>1h30</v>
      </c>
      <c r="W132" s="34">
        <f t="shared" si="38"/>
        <v>1</v>
      </c>
      <c r="X132" s="35" t="str">
        <f t="shared" si="38"/>
        <v>CT</v>
      </c>
      <c r="Y132" s="35" t="str">
        <f t="shared" si="38"/>
        <v>écrit</v>
      </c>
      <c r="Z132" s="35" t="str">
        <f t="shared" si="38"/>
        <v>1h30</v>
      </c>
      <c r="AA132" s="702" t="str">
        <f t="shared" ref="AA132:AB132" si="39">IF(AA92="","",AA92)</f>
        <v>DM temps limité 30/06 9h-12h; dépôt du sujet 9h et remise des DM/PDF 12h au plus tard</v>
      </c>
      <c r="AB132" s="702" t="str">
        <f t="shared" si="39"/>
        <v>DM temps limité 30/06 9h-12h; dépôt du sujet 9h et remise des DM/PDF 12h au plus tard</v>
      </c>
      <c r="AC132" s="666" t="str">
        <f t="shared" ref="AC132" si="40">IF(AC92="","",AC92)</f>
        <v/>
      </c>
      <c r="AD132" s="36">
        <f t="shared" si="38"/>
        <v>1</v>
      </c>
      <c r="AE132" s="33" t="str">
        <f t="shared" si="38"/>
        <v>CT</v>
      </c>
      <c r="AF132" s="33" t="str">
        <f t="shared" si="38"/>
        <v>écrit</v>
      </c>
      <c r="AG132" s="33" t="str">
        <f t="shared" si="38"/>
        <v>1h30</v>
      </c>
      <c r="AH132" s="37">
        <f t="shared" si="38"/>
        <v>1</v>
      </c>
      <c r="AI132" s="35" t="str">
        <f t="shared" si="38"/>
        <v>CT</v>
      </c>
      <c r="AJ132" s="35" t="str">
        <f t="shared" si="38"/>
        <v>écrit</v>
      </c>
      <c r="AK132" s="35" t="str">
        <f t="shared" si="38"/>
        <v>1h30</v>
      </c>
      <c r="AL132" s="28" t="str">
        <f t="shared" si="38"/>
        <v/>
      </c>
    </row>
    <row r="133" spans="1:244" s="93" customFormat="1" ht="26.25" customHeight="1">
      <c r="A133" s="83" t="s">
        <v>739</v>
      </c>
      <c r="B133" s="83" t="s">
        <v>740</v>
      </c>
      <c r="C133" s="84" t="s">
        <v>741</v>
      </c>
      <c r="D133" s="85"/>
      <c r="E133" s="85" t="s">
        <v>112</v>
      </c>
      <c r="F133" s="85"/>
      <c r="G133" s="85"/>
      <c r="H133" s="86"/>
      <c r="I133" s="87">
        <f>+I134+I135</f>
        <v>6</v>
      </c>
      <c r="J133" s="87">
        <f>+J134+J135</f>
        <v>6</v>
      </c>
      <c r="K133" s="87"/>
      <c r="L133" s="86"/>
      <c r="M133" s="87"/>
      <c r="N133" s="86"/>
      <c r="O133" s="88"/>
      <c r="P133" s="373"/>
      <c r="Q133" s="437"/>
      <c r="R133" s="438"/>
      <c r="S133" s="378"/>
      <c r="T133" s="417"/>
      <c r="U133" s="88"/>
      <c r="V133" s="88"/>
      <c r="W133" s="89"/>
      <c r="X133" s="90"/>
      <c r="Y133" s="90"/>
      <c r="Z133" s="91"/>
      <c r="AA133" s="91"/>
      <c r="AB133" s="91"/>
      <c r="AC133" s="91"/>
      <c r="AD133" s="91"/>
      <c r="AE133" s="90"/>
      <c r="AF133" s="90"/>
      <c r="AG133" s="90"/>
      <c r="AH133" s="91"/>
      <c r="AI133" s="90"/>
      <c r="AJ133" s="90"/>
      <c r="AK133" s="90"/>
      <c r="AL133" s="92"/>
    </row>
    <row r="134" spans="1:244" ht="57.75" customHeight="1">
      <c r="A134" s="20"/>
      <c r="B134" s="20" t="s">
        <v>742</v>
      </c>
      <c r="C134" s="95" t="s">
        <v>743</v>
      </c>
      <c r="D134" s="24" t="s">
        <v>744</v>
      </c>
      <c r="E134" s="24" t="s">
        <v>37</v>
      </c>
      <c r="F134" s="25" t="s">
        <v>426</v>
      </c>
      <c r="G134" s="63" t="s">
        <v>53</v>
      </c>
      <c r="H134" s="26"/>
      <c r="I134" s="28">
        <v>3</v>
      </c>
      <c r="J134" s="28">
        <v>3</v>
      </c>
      <c r="K134" s="63" t="s">
        <v>745</v>
      </c>
      <c r="L134" s="29" t="s">
        <v>746</v>
      </c>
      <c r="M134" s="28"/>
      <c r="N134" s="28">
        <v>18</v>
      </c>
      <c r="O134" s="30">
        <v>12</v>
      </c>
      <c r="P134" s="31"/>
      <c r="Q134" s="429" t="s">
        <v>601</v>
      </c>
      <c r="R134" s="430" t="s">
        <v>601</v>
      </c>
      <c r="S134" s="149">
        <v>1</v>
      </c>
      <c r="T134" s="116" t="s">
        <v>58</v>
      </c>
      <c r="U134" s="96" t="s">
        <v>59</v>
      </c>
      <c r="V134" s="96" t="s">
        <v>386</v>
      </c>
      <c r="W134" s="169">
        <v>1</v>
      </c>
      <c r="X134" s="97" t="s">
        <v>58</v>
      </c>
      <c r="Y134" s="97" t="s">
        <v>59</v>
      </c>
      <c r="Z134" s="41" t="s">
        <v>386</v>
      </c>
      <c r="AA134" s="429" t="s">
        <v>747</v>
      </c>
      <c r="AB134" s="580" t="str">
        <f t="shared" ref="AB134:AB135" si="41">+AA134</f>
        <v>Vendredi 26 juin , QCM, 9h-10 h sur la plateforme evalbox, (Laurence Lefevres)</v>
      </c>
      <c r="AC134" s="633"/>
      <c r="AD134" s="98">
        <v>1</v>
      </c>
      <c r="AE134" s="96" t="s">
        <v>58</v>
      </c>
      <c r="AF134" s="96" t="s">
        <v>59</v>
      </c>
      <c r="AG134" s="41" t="s">
        <v>386</v>
      </c>
      <c r="AH134" s="99">
        <v>1</v>
      </c>
      <c r="AI134" s="97" t="s">
        <v>58</v>
      </c>
      <c r="AJ134" s="97" t="s">
        <v>59</v>
      </c>
      <c r="AK134" s="41" t="s">
        <v>386</v>
      </c>
      <c r="AL134" s="28"/>
    </row>
    <row r="135" spans="1:244" ht="56.25" customHeight="1">
      <c r="A135" s="20"/>
      <c r="B135" s="20" t="s">
        <v>748</v>
      </c>
      <c r="C135" s="95" t="s">
        <v>749</v>
      </c>
      <c r="D135" s="24"/>
      <c r="E135" s="24" t="s">
        <v>37</v>
      </c>
      <c r="F135" s="25" t="s">
        <v>426</v>
      </c>
      <c r="G135" s="63" t="s">
        <v>53</v>
      </c>
      <c r="H135" s="26"/>
      <c r="I135" s="28">
        <v>3</v>
      </c>
      <c r="J135" s="28">
        <v>3</v>
      </c>
      <c r="K135" s="63" t="s">
        <v>750</v>
      </c>
      <c r="L135" s="29" t="s">
        <v>751</v>
      </c>
      <c r="M135" s="28"/>
      <c r="N135" s="28">
        <v>12</v>
      </c>
      <c r="O135" s="30">
        <v>12</v>
      </c>
      <c r="P135" s="31"/>
      <c r="Q135" s="429" t="s">
        <v>601</v>
      </c>
      <c r="R135" s="430" t="s">
        <v>601</v>
      </c>
      <c r="S135" s="149">
        <v>1</v>
      </c>
      <c r="T135" s="116" t="s">
        <v>58</v>
      </c>
      <c r="U135" s="96" t="s">
        <v>59</v>
      </c>
      <c r="V135" s="96" t="s">
        <v>386</v>
      </c>
      <c r="W135" s="169">
        <v>1</v>
      </c>
      <c r="X135" s="97" t="s">
        <v>58</v>
      </c>
      <c r="Y135" s="97" t="s">
        <v>59</v>
      </c>
      <c r="Z135" s="41" t="s">
        <v>386</v>
      </c>
      <c r="AA135" s="429" t="s">
        <v>752</v>
      </c>
      <c r="AB135" s="580" t="str">
        <f t="shared" si="41"/>
        <v>26/06/20   - QCM en temps limité sur CELENE 10h30-11h45, I. NOËL</v>
      </c>
      <c r="AC135" s="633"/>
      <c r="AD135" s="98">
        <v>1</v>
      </c>
      <c r="AE135" s="96" t="s">
        <v>58</v>
      </c>
      <c r="AF135" s="96" t="s">
        <v>59</v>
      </c>
      <c r="AG135" s="41" t="s">
        <v>386</v>
      </c>
      <c r="AH135" s="99">
        <v>1</v>
      </c>
      <c r="AI135" s="97" t="s">
        <v>58</v>
      </c>
      <c r="AJ135" s="97" t="s">
        <v>59</v>
      </c>
      <c r="AK135" s="41" t="s">
        <v>386</v>
      </c>
      <c r="AL135" s="28"/>
    </row>
    <row r="136" spans="1:244" s="161" customFormat="1" ht="46.5" hidden="1" customHeight="1">
      <c r="A136" s="234" t="s">
        <v>753</v>
      </c>
      <c r="B136" s="234" t="s">
        <v>754</v>
      </c>
      <c r="C136" s="235" t="s">
        <v>755</v>
      </c>
      <c r="D136" s="236" t="s">
        <v>232</v>
      </c>
      <c r="E136" s="236" t="s">
        <v>42</v>
      </c>
      <c r="F136" s="236"/>
      <c r="G136" s="236"/>
      <c r="H136" s="237"/>
      <c r="I136" s="237">
        <f>+I$126+I137+I140+I144+I$76</f>
        <v>29</v>
      </c>
      <c r="J136" s="237">
        <f>+J$126+J137+J140+J144+J$76</f>
        <v>29</v>
      </c>
      <c r="K136" s="236"/>
      <c r="L136" s="236"/>
      <c r="M136" s="236"/>
      <c r="N136" s="236"/>
      <c r="O136" s="236"/>
      <c r="P136" s="238"/>
      <c r="Q136" s="480"/>
      <c r="R136" s="481"/>
      <c r="S136" s="382"/>
      <c r="T136" s="239"/>
      <c r="U136" s="239"/>
      <c r="V136" s="239"/>
      <c r="W136" s="240"/>
      <c r="X136" s="239"/>
      <c r="Y136" s="239"/>
      <c r="Z136" s="239"/>
      <c r="AA136" s="480"/>
      <c r="AB136" s="481"/>
      <c r="AC136" s="578"/>
      <c r="AD136" s="239"/>
      <c r="AE136" s="239"/>
      <c r="AF136" s="239"/>
      <c r="AG136" s="239"/>
      <c r="AH136" s="239"/>
      <c r="AI136" s="239"/>
      <c r="AJ136" s="239"/>
      <c r="AK136" s="236"/>
      <c r="AL136" s="236"/>
    </row>
    <row r="137" spans="1:244" s="161" customFormat="1" ht="26.25" hidden="1" customHeight="1">
      <c r="A137" s="159" t="s">
        <v>233</v>
      </c>
      <c r="B137" s="159" t="s">
        <v>234</v>
      </c>
      <c r="C137" s="160" t="s">
        <v>235</v>
      </c>
      <c r="D137" s="241" t="s">
        <v>236</v>
      </c>
      <c r="E137" s="241" t="s">
        <v>112</v>
      </c>
      <c r="F137" s="241"/>
      <c r="G137" s="241"/>
      <c r="H137" s="242"/>
      <c r="I137" s="243">
        <f>+I138+I139</f>
        <v>6</v>
      </c>
      <c r="J137" s="243">
        <f>+J138+J139</f>
        <v>6</v>
      </c>
      <c r="K137" s="243"/>
      <c r="L137" s="242"/>
      <c r="M137" s="243"/>
      <c r="N137" s="242"/>
      <c r="O137" s="244"/>
      <c r="P137" s="238"/>
      <c r="Q137" s="480"/>
      <c r="R137" s="481"/>
      <c r="S137" s="384"/>
      <c r="T137" s="244"/>
      <c r="U137" s="244"/>
      <c r="V137" s="244"/>
      <c r="W137" s="245"/>
      <c r="X137" s="56"/>
      <c r="Y137" s="56"/>
      <c r="Z137" s="56"/>
      <c r="AA137" s="480"/>
      <c r="AB137" s="481"/>
      <c r="AC137" s="579"/>
      <c r="AD137" s="60"/>
      <c r="AE137" s="56"/>
      <c r="AF137" s="56"/>
      <c r="AG137" s="56"/>
      <c r="AH137" s="60"/>
      <c r="AI137" s="56"/>
      <c r="AJ137" s="56"/>
      <c r="AK137" s="56"/>
      <c r="AL137" s="247"/>
    </row>
    <row r="138" spans="1:244" s="161" customFormat="1" ht="42.75" hidden="1" customHeight="1">
      <c r="A138" s="52"/>
      <c r="B138" s="52" t="s">
        <v>237</v>
      </c>
      <c r="C138" s="53" t="s">
        <v>238</v>
      </c>
      <c r="D138" s="54" t="s">
        <v>239</v>
      </c>
      <c r="E138" s="54" t="s">
        <v>66</v>
      </c>
      <c r="F138" s="55" t="s">
        <v>426</v>
      </c>
      <c r="G138" s="56" t="s">
        <v>53</v>
      </c>
      <c r="H138" s="57"/>
      <c r="I138" s="58">
        <v>3</v>
      </c>
      <c r="J138" s="58">
        <v>3</v>
      </c>
      <c r="K138" s="56" t="s">
        <v>240</v>
      </c>
      <c r="L138" s="58">
        <v>12</v>
      </c>
      <c r="M138" s="58"/>
      <c r="N138" s="58"/>
      <c r="O138" s="58">
        <v>18</v>
      </c>
      <c r="P138" s="59"/>
      <c r="Q138" s="480"/>
      <c r="R138" s="481"/>
      <c r="S138" s="383">
        <v>1</v>
      </c>
      <c r="T138" s="54" t="s">
        <v>55</v>
      </c>
      <c r="U138" s="54" t="s">
        <v>59</v>
      </c>
      <c r="V138" s="54" t="s">
        <v>57</v>
      </c>
      <c r="W138" s="188">
        <v>1</v>
      </c>
      <c r="X138" s="54" t="s">
        <v>58</v>
      </c>
      <c r="Y138" s="54" t="s">
        <v>59</v>
      </c>
      <c r="Z138" s="54" t="s">
        <v>57</v>
      </c>
      <c r="AA138" s="480"/>
      <c r="AB138" s="481"/>
      <c r="AC138" s="578"/>
      <c r="AD138" s="246">
        <v>1</v>
      </c>
      <c r="AE138" s="54" t="s">
        <v>58</v>
      </c>
      <c r="AF138" s="54" t="s">
        <v>59</v>
      </c>
      <c r="AG138" s="54" t="s">
        <v>60</v>
      </c>
      <c r="AH138" s="246">
        <v>1</v>
      </c>
      <c r="AI138" s="54" t="s">
        <v>58</v>
      </c>
      <c r="AJ138" s="54" t="s">
        <v>59</v>
      </c>
      <c r="AK138" s="54" t="s">
        <v>60</v>
      </c>
      <c r="AL138" s="58"/>
    </row>
    <row r="139" spans="1:244" s="161" customFormat="1" ht="42.75" hidden="1" customHeight="1">
      <c r="A139" s="52"/>
      <c r="B139" s="52" t="s">
        <v>243</v>
      </c>
      <c r="C139" s="53" t="s">
        <v>244</v>
      </c>
      <c r="D139" s="54" t="s">
        <v>245</v>
      </c>
      <c r="E139" s="54" t="s">
        <v>66</v>
      </c>
      <c r="F139" s="55" t="s">
        <v>426</v>
      </c>
      <c r="G139" s="56" t="s">
        <v>53</v>
      </c>
      <c r="H139" s="57"/>
      <c r="I139" s="58">
        <v>3</v>
      </c>
      <c r="J139" s="58">
        <v>3</v>
      </c>
      <c r="K139" s="56" t="s">
        <v>54</v>
      </c>
      <c r="L139" s="58">
        <v>12</v>
      </c>
      <c r="M139" s="58"/>
      <c r="N139" s="58"/>
      <c r="O139" s="58">
        <v>18</v>
      </c>
      <c r="P139" s="59"/>
      <c r="Q139" s="480"/>
      <c r="R139" s="481"/>
      <c r="S139" s="383">
        <v>1</v>
      </c>
      <c r="T139" s="54" t="s">
        <v>55</v>
      </c>
      <c r="U139" s="54" t="s">
        <v>59</v>
      </c>
      <c r="V139" s="54"/>
      <c r="W139" s="188">
        <v>1</v>
      </c>
      <c r="X139" s="54" t="s">
        <v>58</v>
      </c>
      <c r="Y139" s="54" t="s">
        <v>59</v>
      </c>
      <c r="Z139" s="54" t="s">
        <v>57</v>
      </c>
      <c r="AA139" s="480"/>
      <c r="AB139" s="481"/>
      <c r="AC139" s="578"/>
      <c r="AD139" s="246">
        <v>1</v>
      </c>
      <c r="AE139" s="54" t="s">
        <v>58</v>
      </c>
      <c r="AF139" s="54" t="s">
        <v>59</v>
      </c>
      <c r="AG139" s="54" t="s">
        <v>60</v>
      </c>
      <c r="AH139" s="246">
        <v>1</v>
      </c>
      <c r="AI139" s="54" t="s">
        <v>58</v>
      </c>
      <c r="AJ139" s="54" t="s">
        <v>59</v>
      </c>
      <c r="AK139" s="54" t="s">
        <v>60</v>
      </c>
      <c r="AL139" s="58"/>
    </row>
    <row r="140" spans="1:244" s="161" customFormat="1" ht="26.25" hidden="1" customHeight="1">
      <c r="A140" s="159" t="s">
        <v>246</v>
      </c>
      <c r="B140" s="159" t="s">
        <v>247</v>
      </c>
      <c r="C140" s="160" t="s">
        <v>248</v>
      </c>
      <c r="D140" s="241" t="s">
        <v>249</v>
      </c>
      <c r="E140" s="241" t="s">
        <v>112</v>
      </c>
      <c r="F140" s="241"/>
      <c r="G140" s="241"/>
      <c r="H140" s="242"/>
      <c r="I140" s="243">
        <f>+I141+I142</f>
        <v>5</v>
      </c>
      <c r="J140" s="243">
        <f>+J141+J142</f>
        <v>5</v>
      </c>
      <c r="K140" s="243"/>
      <c r="L140" s="242"/>
      <c r="M140" s="243"/>
      <c r="N140" s="242"/>
      <c r="O140" s="244"/>
      <c r="P140" s="238"/>
      <c r="Q140" s="480"/>
      <c r="R140" s="481"/>
      <c r="S140" s="384"/>
      <c r="T140" s="244"/>
      <c r="U140" s="244"/>
      <c r="V140" s="244"/>
      <c r="W140" s="245"/>
      <c r="X140" s="56"/>
      <c r="Y140" s="56"/>
      <c r="Z140" s="56"/>
      <c r="AA140" s="480"/>
      <c r="AB140" s="481"/>
      <c r="AC140" s="579"/>
      <c r="AD140" s="60"/>
      <c r="AE140" s="56"/>
      <c r="AF140" s="56"/>
      <c r="AG140" s="56"/>
      <c r="AH140" s="60"/>
      <c r="AI140" s="56"/>
      <c r="AJ140" s="56"/>
      <c r="AK140" s="56"/>
      <c r="AL140" s="247"/>
    </row>
    <row r="141" spans="1:244" s="161" customFormat="1" ht="42.75" hidden="1" customHeight="1">
      <c r="A141" s="52"/>
      <c r="B141" s="52" t="s">
        <v>250</v>
      </c>
      <c r="C141" s="53" t="s">
        <v>251</v>
      </c>
      <c r="D141" s="54" t="s">
        <v>252</v>
      </c>
      <c r="E141" s="54" t="s">
        <v>66</v>
      </c>
      <c r="F141" s="55" t="s">
        <v>426</v>
      </c>
      <c r="G141" s="56" t="s">
        <v>53</v>
      </c>
      <c r="H141" s="57"/>
      <c r="I141" s="58">
        <v>2</v>
      </c>
      <c r="J141" s="58">
        <v>2</v>
      </c>
      <c r="K141" s="56" t="s">
        <v>54</v>
      </c>
      <c r="L141" s="58">
        <v>12</v>
      </c>
      <c r="M141" s="58"/>
      <c r="N141" s="58"/>
      <c r="O141" s="58">
        <v>15</v>
      </c>
      <c r="P141" s="59"/>
      <c r="Q141" s="480"/>
      <c r="R141" s="481"/>
      <c r="S141" s="383">
        <v>1</v>
      </c>
      <c r="T141" s="54" t="s">
        <v>55</v>
      </c>
      <c r="U141" s="54" t="s">
        <v>62</v>
      </c>
      <c r="V141" s="54"/>
      <c r="W141" s="188">
        <v>1</v>
      </c>
      <c r="X141" s="54" t="s">
        <v>58</v>
      </c>
      <c r="Y141" s="54" t="s">
        <v>62</v>
      </c>
      <c r="Z141" s="54" t="s">
        <v>63</v>
      </c>
      <c r="AA141" s="480"/>
      <c r="AB141" s="481"/>
      <c r="AC141" s="578"/>
      <c r="AD141" s="246">
        <v>1</v>
      </c>
      <c r="AE141" s="54" t="s">
        <v>58</v>
      </c>
      <c r="AF141" s="54" t="s">
        <v>62</v>
      </c>
      <c r="AG141" s="54" t="s">
        <v>63</v>
      </c>
      <c r="AH141" s="246">
        <v>1</v>
      </c>
      <c r="AI141" s="54" t="s">
        <v>58</v>
      </c>
      <c r="AJ141" s="54" t="s">
        <v>62</v>
      </c>
      <c r="AK141" s="54" t="s">
        <v>63</v>
      </c>
      <c r="AL141" s="58"/>
    </row>
    <row r="142" spans="1:244" s="161" customFormat="1" ht="42.75" hidden="1" customHeight="1">
      <c r="A142" s="52"/>
      <c r="B142" s="52" t="s">
        <v>254</v>
      </c>
      <c r="C142" s="53" t="s">
        <v>255</v>
      </c>
      <c r="D142" s="54" t="s">
        <v>252</v>
      </c>
      <c r="E142" s="54" t="s">
        <v>66</v>
      </c>
      <c r="F142" s="55" t="s">
        <v>426</v>
      </c>
      <c r="G142" s="56" t="s">
        <v>53</v>
      </c>
      <c r="H142" s="57"/>
      <c r="I142" s="58">
        <v>3</v>
      </c>
      <c r="J142" s="58">
        <v>3</v>
      </c>
      <c r="K142" s="56" t="s">
        <v>54</v>
      </c>
      <c r="L142" s="58">
        <v>12</v>
      </c>
      <c r="M142" s="58"/>
      <c r="N142" s="58"/>
      <c r="O142" s="58">
        <v>18</v>
      </c>
      <c r="P142" s="59"/>
      <c r="Q142" s="480"/>
      <c r="R142" s="481"/>
      <c r="S142" s="383">
        <v>1</v>
      </c>
      <c r="T142" s="54" t="s">
        <v>55</v>
      </c>
      <c r="U142" s="54" t="s">
        <v>59</v>
      </c>
      <c r="V142" s="54"/>
      <c r="W142" s="188">
        <v>1</v>
      </c>
      <c r="X142" s="54" t="s">
        <v>58</v>
      </c>
      <c r="Y142" s="54" t="s">
        <v>59</v>
      </c>
      <c r="Z142" s="54" t="s">
        <v>57</v>
      </c>
      <c r="AA142" s="480"/>
      <c r="AB142" s="481"/>
      <c r="AC142" s="578"/>
      <c r="AD142" s="246">
        <v>1</v>
      </c>
      <c r="AE142" s="54" t="s">
        <v>58</v>
      </c>
      <c r="AF142" s="54" t="s">
        <v>59</v>
      </c>
      <c r="AG142" s="54" t="s">
        <v>60</v>
      </c>
      <c r="AH142" s="246">
        <v>1</v>
      </c>
      <c r="AI142" s="54" t="s">
        <v>58</v>
      </c>
      <c r="AJ142" s="54" t="s">
        <v>59</v>
      </c>
      <c r="AK142" s="54" t="s">
        <v>60</v>
      </c>
      <c r="AL142" s="58"/>
    </row>
    <row r="143" spans="1:244" s="161" customFormat="1" ht="17.25" hidden="1" customHeight="1">
      <c r="A143" s="159"/>
      <c r="B143" s="159"/>
      <c r="C143" s="160" t="s">
        <v>257</v>
      </c>
      <c r="D143" s="241"/>
      <c r="E143" s="241"/>
      <c r="F143" s="241"/>
      <c r="G143" s="241"/>
      <c r="H143" s="242"/>
      <c r="I143" s="243"/>
      <c r="J143" s="242"/>
      <c r="K143" s="243"/>
      <c r="L143" s="242"/>
      <c r="M143" s="243"/>
      <c r="N143" s="242"/>
      <c r="O143" s="244"/>
      <c r="P143" s="238"/>
      <c r="Q143" s="480"/>
      <c r="R143" s="481"/>
      <c r="S143" s="384"/>
      <c r="T143" s="244"/>
      <c r="U143" s="244"/>
      <c r="V143" s="244"/>
      <c r="W143" s="245"/>
      <c r="X143" s="56"/>
      <c r="Y143" s="56"/>
      <c r="Z143" s="56"/>
      <c r="AA143" s="480"/>
      <c r="AB143" s="481"/>
      <c r="AC143" s="579"/>
      <c r="AD143" s="60"/>
      <c r="AE143" s="56"/>
      <c r="AF143" s="56"/>
      <c r="AG143" s="56"/>
      <c r="AH143" s="60"/>
      <c r="AI143" s="56"/>
      <c r="AJ143" s="56"/>
      <c r="AK143" s="56"/>
      <c r="AL143" s="247"/>
      <c r="AM143" s="248"/>
      <c r="AN143" s="248"/>
      <c r="AO143" s="248"/>
      <c r="AP143" s="248"/>
      <c r="AQ143" s="248"/>
      <c r="AR143" s="248"/>
      <c r="AS143" s="248"/>
      <c r="AT143" s="248"/>
      <c r="AU143" s="248"/>
      <c r="AV143" s="248"/>
      <c r="AW143" s="248"/>
      <c r="AX143" s="248"/>
      <c r="AY143" s="248"/>
      <c r="AZ143" s="248"/>
      <c r="BA143" s="248"/>
      <c r="BB143" s="248"/>
      <c r="BC143" s="248"/>
      <c r="BD143" s="248"/>
      <c r="BE143" s="248"/>
      <c r="BF143" s="248"/>
      <c r="BG143" s="248"/>
      <c r="BH143" s="248"/>
      <c r="BI143" s="248"/>
      <c r="BJ143" s="248"/>
      <c r="BK143" s="248"/>
      <c r="BL143" s="248"/>
      <c r="BM143" s="248"/>
      <c r="BN143" s="248"/>
      <c r="BO143" s="248"/>
      <c r="BP143" s="248"/>
      <c r="BQ143" s="248"/>
      <c r="BR143" s="248"/>
      <c r="BS143" s="248"/>
      <c r="BT143" s="248"/>
      <c r="BU143" s="248"/>
      <c r="BV143" s="248"/>
      <c r="BW143" s="248"/>
      <c r="BX143" s="248"/>
      <c r="BY143" s="248"/>
      <c r="BZ143" s="248"/>
      <c r="CA143" s="248"/>
      <c r="CB143" s="248"/>
      <c r="CC143" s="248"/>
      <c r="CD143" s="248"/>
      <c r="CE143" s="248"/>
      <c r="CF143" s="248"/>
      <c r="CG143" s="248"/>
      <c r="CH143" s="248"/>
      <c r="CI143" s="248"/>
      <c r="CJ143" s="248"/>
      <c r="CK143" s="248"/>
      <c r="CL143" s="248"/>
      <c r="CM143" s="248"/>
      <c r="CN143" s="248"/>
      <c r="CO143" s="248"/>
      <c r="CP143" s="248"/>
      <c r="CQ143" s="248"/>
      <c r="CR143" s="248"/>
      <c r="CS143" s="248"/>
      <c r="CT143" s="248"/>
      <c r="CU143" s="248"/>
      <c r="CV143" s="248"/>
      <c r="CW143" s="248"/>
      <c r="CX143" s="248"/>
      <c r="CY143" s="248"/>
      <c r="CZ143" s="248"/>
      <c r="DA143" s="248"/>
      <c r="DB143" s="248"/>
      <c r="DC143" s="248"/>
      <c r="DD143" s="248"/>
      <c r="DE143" s="248"/>
      <c r="DF143" s="248"/>
      <c r="DG143" s="248"/>
      <c r="DH143" s="248"/>
      <c r="DI143" s="248"/>
      <c r="DJ143" s="248"/>
      <c r="DK143" s="248"/>
      <c r="DL143" s="248"/>
      <c r="DM143" s="248"/>
      <c r="DN143" s="248"/>
      <c r="DO143" s="248"/>
      <c r="DP143" s="248"/>
      <c r="DQ143" s="248"/>
      <c r="DR143" s="248"/>
      <c r="DS143" s="248"/>
      <c r="DT143" s="248"/>
      <c r="DU143" s="248"/>
      <c r="DV143" s="248"/>
      <c r="DW143" s="248"/>
      <c r="DX143" s="248"/>
      <c r="DY143" s="248"/>
      <c r="DZ143" s="248"/>
      <c r="EA143" s="248"/>
      <c r="EB143" s="248"/>
      <c r="EC143" s="248"/>
      <c r="ED143" s="248"/>
      <c r="EE143" s="248"/>
      <c r="EF143" s="248"/>
      <c r="EG143" s="248"/>
      <c r="EH143" s="248"/>
      <c r="EI143" s="248"/>
      <c r="EJ143" s="248"/>
      <c r="EK143" s="248"/>
      <c r="EL143" s="248"/>
      <c r="EM143" s="248"/>
      <c r="EN143" s="248"/>
      <c r="EO143" s="248"/>
      <c r="EP143" s="248"/>
      <c r="EQ143" s="248"/>
      <c r="ER143" s="248"/>
      <c r="ES143" s="248"/>
      <c r="ET143" s="248"/>
      <c r="EU143" s="248"/>
      <c r="EV143" s="248"/>
      <c r="EW143" s="248"/>
      <c r="EX143" s="248"/>
      <c r="EY143" s="248"/>
      <c r="EZ143" s="248"/>
      <c r="FA143" s="248"/>
      <c r="FB143" s="248"/>
      <c r="FC143" s="248"/>
      <c r="FD143" s="248"/>
      <c r="FE143" s="248"/>
      <c r="FF143" s="248"/>
      <c r="FG143" s="248"/>
      <c r="FH143" s="248"/>
      <c r="FI143" s="248"/>
      <c r="FJ143" s="248"/>
      <c r="FK143" s="248"/>
      <c r="FL143" s="248"/>
      <c r="FM143" s="248"/>
      <c r="FN143" s="248"/>
      <c r="FO143" s="248"/>
      <c r="FP143" s="248"/>
      <c r="FQ143" s="248"/>
      <c r="FR143" s="248"/>
      <c r="FS143" s="248"/>
      <c r="FT143" s="248"/>
      <c r="FU143" s="248"/>
      <c r="FV143" s="248"/>
      <c r="FW143" s="248"/>
      <c r="FX143" s="248"/>
      <c r="FY143" s="248"/>
      <c r="FZ143" s="248"/>
      <c r="GA143" s="248"/>
      <c r="GB143" s="248"/>
      <c r="GC143" s="248"/>
      <c r="GD143" s="248"/>
      <c r="GE143" s="248"/>
      <c r="GF143" s="248"/>
      <c r="GG143" s="248"/>
      <c r="GH143" s="248"/>
      <c r="GI143" s="248"/>
      <c r="GJ143" s="248"/>
      <c r="GK143" s="248"/>
      <c r="GL143" s="248"/>
      <c r="GM143" s="248"/>
      <c r="GN143" s="248"/>
      <c r="GO143" s="248"/>
      <c r="GP143" s="248"/>
      <c r="GQ143" s="248"/>
      <c r="GR143" s="248"/>
      <c r="GS143" s="248"/>
      <c r="GT143" s="248"/>
      <c r="GU143" s="248"/>
      <c r="GV143" s="248"/>
      <c r="GW143" s="248"/>
      <c r="GX143" s="248"/>
      <c r="GY143" s="248"/>
      <c r="GZ143" s="248"/>
      <c r="HA143" s="248"/>
      <c r="HB143" s="248"/>
      <c r="HC143" s="248"/>
      <c r="HD143" s="248"/>
      <c r="HE143" s="248"/>
      <c r="HF143" s="248"/>
      <c r="HG143" s="248"/>
      <c r="HH143" s="248"/>
      <c r="HI143" s="248"/>
      <c r="HJ143" s="248"/>
      <c r="HK143" s="248"/>
      <c r="HL143" s="248"/>
      <c r="HM143" s="248"/>
      <c r="HN143" s="248"/>
      <c r="HO143" s="248"/>
      <c r="HP143" s="248"/>
      <c r="HQ143" s="248"/>
      <c r="HR143" s="248"/>
      <c r="HS143" s="248"/>
      <c r="HT143" s="248"/>
      <c r="HU143" s="248"/>
      <c r="HV143" s="248"/>
      <c r="HW143" s="248"/>
      <c r="HX143" s="248"/>
      <c r="HY143" s="248"/>
      <c r="HZ143" s="248"/>
      <c r="IA143" s="248"/>
      <c r="IB143" s="248"/>
      <c r="IC143" s="248"/>
      <c r="ID143" s="248"/>
      <c r="IE143" s="248"/>
      <c r="IF143" s="248"/>
      <c r="IG143" s="248"/>
      <c r="IH143" s="248"/>
      <c r="II143" s="248"/>
      <c r="IJ143" s="248"/>
    </row>
    <row r="144" spans="1:244" s="161" customFormat="1" ht="42.75" hidden="1" customHeight="1">
      <c r="A144" s="52"/>
      <c r="B144" s="52" t="s">
        <v>258</v>
      </c>
      <c r="C144" s="53" t="s">
        <v>259</v>
      </c>
      <c r="D144" s="54" t="s">
        <v>260</v>
      </c>
      <c r="E144" s="54" t="s">
        <v>66</v>
      </c>
      <c r="F144" s="55" t="s">
        <v>426</v>
      </c>
      <c r="G144" s="56" t="s">
        <v>53</v>
      </c>
      <c r="H144" s="57"/>
      <c r="I144" s="58">
        <v>2</v>
      </c>
      <c r="J144" s="58">
        <v>2</v>
      </c>
      <c r="K144" s="56" t="s">
        <v>54</v>
      </c>
      <c r="L144" s="58">
        <v>12</v>
      </c>
      <c r="M144" s="58"/>
      <c r="N144" s="58"/>
      <c r="O144" s="58">
        <v>18</v>
      </c>
      <c r="P144" s="59"/>
      <c r="Q144" s="480"/>
      <c r="R144" s="481"/>
      <c r="S144" s="383">
        <v>1</v>
      </c>
      <c r="T144" s="54" t="s">
        <v>55</v>
      </c>
      <c r="U144" s="54" t="s">
        <v>59</v>
      </c>
      <c r="V144" s="54" t="s">
        <v>57</v>
      </c>
      <c r="W144" s="188">
        <v>1</v>
      </c>
      <c r="X144" s="54" t="s">
        <v>58</v>
      </c>
      <c r="Y144" s="54" t="s">
        <v>59</v>
      </c>
      <c r="Z144" s="54" t="s">
        <v>57</v>
      </c>
      <c r="AA144" s="480"/>
      <c r="AB144" s="481"/>
      <c r="AC144" s="578"/>
      <c r="AD144" s="246">
        <v>1</v>
      </c>
      <c r="AE144" s="54" t="s">
        <v>58</v>
      </c>
      <c r="AF144" s="54" t="s">
        <v>59</v>
      </c>
      <c r="AG144" s="54" t="s">
        <v>60</v>
      </c>
      <c r="AH144" s="246">
        <v>1</v>
      </c>
      <c r="AI144" s="54" t="s">
        <v>58</v>
      </c>
      <c r="AJ144" s="54" t="s">
        <v>59</v>
      </c>
      <c r="AK144" s="54" t="s">
        <v>60</v>
      </c>
      <c r="AL144" s="58"/>
    </row>
    <row r="145" spans="1:244" ht="53.25" customHeight="1">
      <c r="A145" s="77" t="s">
        <v>756</v>
      </c>
      <c r="B145" s="77" t="s">
        <v>757</v>
      </c>
      <c r="C145" s="78" t="s">
        <v>758</v>
      </c>
      <c r="D145" s="79" t="s">
        <v>264</v>
      </c>
      <c r="E145" s="79" t="s">
        <v>42</v>
      </c>
      <c r="F145" s="79"/>
      <c r="G145" s="79"/>
      <c r="H145" s="80"/>
      <c r="I145" s="80">
        <f>+I$126+I146+I149+I153+I$76</f>
        <v>29</v>
      </c>
      <c r="J145" s="80">
        <f>+J$126+J146+J149+J153+J$76</f>
        <v>29</v>
      </c>
      <c r="K145" s="79"/>
      <c r="L145" s="79"/>
      <c r="M145" s="79"/>
      <c r="N145" s="79"/>
      <c r="O145" s="79"/>
      <c r="P145" s="81"/>
      <c r="Q145" s="435"/>
      <c r="R145" s="436"/>
      <c r="S145" s="284"/>
      <c r="T145" s="82"/>
      <c r="U145" s="82"/>
      <c r="V145" s="82"/>
      <c r="W145" s="251"/>
      <c r="X145" s="82"/>
      <c r="Y145" s="82"/>
      <c r="Z145" s="82"/>
      <c r="AA145" s="82"/>
      <c r="AB145" s="82"/>
      <c r="AC145" s="82"/>
      <c r="AD145" s="82"/>
      <c r="AE145" s="82"/>
      <c r="AF145" s="82"/>
      <c r="AG145" s="82"/>
      <c r="AH145" s="82"/>
      <c r="AI145" s="82"/>
      <c r="AJ145" s="82"/>
      <c r="AK145" s="79"/>
      <c r="AL145" s="79"/>
    </row>
    <row r="146" spans="1:244" s="93" customFormat="1" ht="26.25" customHeight="1">
      <c r="A146" s="83" t="s">
        <v>759</v>
      </c>
      <c r="B146" s="83" t="s">
        <v>760</v>
      </c>
      <c r="C146" s="84" t="s">
        <v>761</v>
      </c>
      <c r="D146" s="85" t="s">
        <v>762</v>
      </c>
      <c r="E146" s="85" t="s">
        <v>112</v>
      </c>
      <c r="F146" s="85"/>
      <c r="G146" s="85"/>
      <c r="H146" s="86"/>
      <c r="I146" s="87">
        <f>+I147+I148</f>
        <v>6</v>
      </c>
      <c r="J146" s="87">
        <f>+J147+J148</f>
        <v>6</v>
      </c>
      <c r="K146" s="87"/>
      <c r="L146" s="86"/>
      <c r="M146" s="87"/>
      <c r="N146" s="86"/>
      <c r="O146" s="88"/>
      <c r="P146" s="373"/>
      <c r="Q146" s="437"/>
      <c r="R146" s="438"/>
      <c r="S146" s="378"/>
      <c r="T146" s="88"/>
      <c r="U146" s="88"/>
      <c r="V146" s="88"/>
      <c r="W146" s="89"/>
      <c r="X146" s="90"/>
      <c r="Y146" s="90"/>
      <c r="Z146" s="91"/>
      <c r="AA146" s="91"/>
      <c r="AB146" s="91"/>
      <c r="AC146" s="91"/>
      <c r="AD146" s="91"/>
      <c r="AE146" s="90"/>
      <c r="AF146" s="90"/>
      <c r="AG146" s="90"/>
      <c r="AH146" s="91"/>
      <c r="AI146" s="90"/>
      <c r="AJ146" s="90"/>
      <c r="AK146" s="90"/>
      <c r="AL146" s="92"/>
    </row>
    <row r="147" spans="1:244" ht="168.75" customHeight="1">
      <c r="A147" s="20"/>
      <c r="B147" s="20" t="s">
        <v>763</v>
      </c>
      <c r="C147" s="95" t="s">
        <v>677</v>
      </c>
      <c r="D147" s="24" t="s">
        <v>764</v>
      </c>
      <c r="E147" s="24" t="s">
        <v>66</v>
      </c>
      <c r="F147" s="25" t="s">
        <v>426</v>
      </c>
      <c r="G147" s="63" t="s">
        <v>53</v>
      </c>
      <c r="H147" s="26"/>
      <c r="I147" s="28">
        <v>3</v>
      </c>
      <c r="J147" s="28">
        <v>3</v>
      </c>
      <c r="K147" s="63" t="s">
        <v>515</v>
      </c>
      <c r="L147" s="28">
        <v>14</v>
      </c>
      <c r="M147" s="28"/>
      <c r="N147" s="28"/>
      <c r="O147" s="30">
        <v>18</v>
      </c>
      <c r="P147" s="31"/>
      <c r="Q147" s="429" t="s">
        <v>89</v>
      </c>
      <c r="R147" s="486" t="s">
        <v>241</v>
      </c>
      <c r="S147" s="379">
        <v>1</v>
      </c>
      <c r="T147" s="96" t="s">
        <v>55</v>
      </c>
      <c r="U147" s="96" t="s">
        <v>59</v>
      </c>
      <c r="V147" s="96" t="s">
        <v>57</v>
      </c>
      <c r="W147" s="169">
        <v>1</v>
      </c>
      <c r="X147" s="97" t="s">
        <v>58</v>
      </c>
      <c r="Y147" s="97" t="s">
        <v>59</v>
      </c>
      <c r="Z147" s="97" t="s">
        <v>57</v>
      </c>
      <c r="AA147" s="429" t="s">
        <v>765</v>
      </c>
      <c r="AB147" s="580" t="str">
        <f t="shared" ref="AB147:AB148" si="42">+AA147</f>
        <v>2J4C Jeudi 25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147" s="633"/>
      <c r="AD147" s="98">
        <v>1</v>
      </c>
      <c r="AE147" s="96" t="s">
        <v>58</v>
      </c>
      <c r="AF147" s="96" t="s">
        <v>59</v>
      </c>
      <c r="AG147" s="96" t="s">
        <v>57</v>
      </c>
      <c r="AH147" s="99">
        <v>1</v>
      </c>
      <c r="AI147" s="97" t="s">
        <v>58</v>
      </c>
      <c r="AJ147" s="97" t="s">
        <v>59</v>
      </c>
      <c r="AK147" s="97" t="s">
        <v>57</v>
      </c>
      <c r="AL147" s="28"/>
    </row>
    <row r="148" spans="1:244" ht="168.75" customHeight="1">
      <c r="A148" s="20"/>
      <c r="B148" s="20" t="s">
        <v>766</v>
      </c>
      <c r="C148" s="95" t="s">
        <v>767</v>
      </c>
      <c r="D148" s="24" t="s">
        <v>768</v>
      </c>
      <c r="E148" s="24" t="s">
        <v>66</v>
      </c>
      <c r="F148" s="25" t="s">
        <v>426</v>
      </c>
      <c r="G148" s="63" t="s">
        <v>53</v>
      </c>
      <c r="H148" s="26"/>
      <c r="I148" s="28">
        <v>3</v>
      </c>
      <c r="J148" s="28">
        <v>3</v>
      </c>
      <c r="K148" s="63" t="s">
        <v>510</v>
      </c>
      <c r="L148" s="28">
        <v>14</v>
      </c>
      <c r="M148" s="28"/>
      <c r="N148" s="28"/>
      <c r="O148" s="30">
        <v>18</v>
      </c>
      <c r="P148" s="31"/>
      <c r="Q148" s="429" t="s">
        <v>89</v>
      </c>
      <c r="R148" s="486" t="s">
        <v>241</v>
      </c>
      <c r="S148" s="379">
        <v>1</v>
      </c>
      <c r="T148" s="96" t="s">
        <v>55</v>
      </c>
      <c r="U148" s="96" t="s">
        <v>59</v>
      </c>
      <c r="V148" s="96" t="s">
        <v>386</v>
      </c>
      <c r="W148" s="169">
        <v>1</v>
      </c>
      <c r="X148" s="97" t="s">
        <v>58</v>
      </c>
      <c r="Y148" s="97" t="s">
        <v>59</v>
      </c>
      <c r="Z148" s="97" t="s">
        <v>57</v>
      </c>
      <c r="AA148" s="429" t="s">
        <v>765</v>
      </c>
      <c r="AB148" s="580" t="str">
        <f t="shared" si="42"/>
        <v>2J4C Jeudi 25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148" s="633"/>
      <c r="AD148" s="98">
        <v>1</v>
      </c>
      <c r="AE148" s="96" t="s">
        <v>58</v>
      </c>
      <c r="AF148" s="96" t="s">
        <v>59</v>
      </c>
      <c r="AG148" s="96" t="s">
        <v>57</v>
      </c>
      <c r="AH148" s="99">
        <v>1</v>
      </c>
      <c r="AI148" s="97" t="s">
        <v>58</v>
      </c>
      <c r="AJ148" s="97" t="s">
        <v>59</v>
      </c>
      <c r="AK148" s="97" t="s">
        <v>57</v>
      </c>
      <c r="AL148" s="28"/>
    </row>
    <row r="149" spans="1:244" s="93" customFormat="1" ht="26.25" customHeight="1">
      <c r="A149" s="83" t="s">
        <v>769</v>
      </c>
      <c r="B149" s="83" t="s">
        <v>770</v>
      </c>
      <c r="C149" s="84" t="s">
        <v>771</v>
      </c>
      <c r="D149" s="85" t="s">
        <v>772</v>
      </c>
      <c r="E149" s="85" t="s">
        <v>112</v>
      </c>
      <c r="F149" s="85"/>
      <c r="G149" s="85"/>
      <c r="H149" s="86"/>
      <c r="I149" s="87">
        <f>+I150+I151</f>
        <v>5</v>
      </c>
      <c r="J149" s="87">
        <f>+J150+J151</f>
        <v>5</v>
      </c>
      <c r="K149" s="87"/>
      <c r="L149" s="86"/>
      <c r="M149" s="87"/>
      <c r="N149" s="86"/>
      <c r="O149" s="88"/>
      <c r="P149" s="373"/>
      <c r="Q149" s="437"/>
      <c r="R149" s="487"/>
      <c r="S149" s="378"/>
      <c r="T149" s="88"/>
      <c r="U149" s="88"/>
      <c r="V149" s="88"/>
      <c r="W149" s="89"/>
      <c r="X149" s="90"/>
      <c r="Y149" s="90"/>
      <c r="Z149" s="91"/>
      <c r="AA149" s="91"/>
      <c r="AB149" s="91"/>
      <c r="AC149" s="91"/>
      <c r="AD149" s="91"/>
      <c r="AE149" s="90"/>
      <c r="AF149" s="90"/>
      <c r="AG149" s="90"/>
      <c r="AH149" s="91"/>
      <c r="AI149" s="90"/>
      <c r="AJ149" s="90"/>
      <c r="AK149" s="90"/>
      <c r="AL149" s="92"/>
    </row>
    <row r="150" spans="1:244" ht="104.25" customHeight="1">
      <c r="A150" s="20" t="str">
        <f t="shared" ref="A150:G150" si="43">IF(A106="","",A106)</f>
        <v/>
      </c>
      <c r="B150" s="20" t="str">
        <f t="shared" si="43"/>
        <v>LLA2C1B</v>
      </c>
      <c r="C150" s="95" t="str">
        <f t="shared" si="43"/>
        <v>Compréhension et expression orales Espagnol S2 (groupe de 25)</v>
      </c>
      <c r="D150" s="24" t="str">
        <f t="shared" si="43"/>
        <v>LOL2C1DLOL2J4B2</v>
      </c>
      <c r="E150" s="24" t="str">
        <f t="shared" si="43"/>
        <v>TRONC COMMUN</v>
      </c>
      <c r="F150" s="25" t="str">
        <f t="shared" si="43"/>
        <v>Portails 1 (SDL-LLCER), 2 (SDL-LEA), 4 (LANGUES) et 5 (LETTRES-LLCER)</v>
      </c>
      <c r="G150" s="63" t="str">
        <f t="shared" si="43"/>
        <v>LLCER</v>
      </c>
      <c r="H150" s="26"/>
      <c r="I150" s="28">
        <v>2</v>
      </c>
      <c r="J150" s="28">
        <v>2</v>
      </c>
      <c r="K150" s="28" t="str">
        <f t="shared" ref="K150:AL150" si="44">IF(K106="","",K106)</f>
        <v>NATANSON Brigitte</v>
      </c>
      <c r="L150" s="28">
        <f t="shared" si="44"/>
        <v>14</v>
      </c>
      <c r="M150" s="28" t="str">
        <f t="shared" si="44"/>
        <v/>
      </c>
      <c r="N150" s="28" t="str">
        <f t="shared" si="44"/>
        <v/>
      </c>
      <c r="O150" s="30" t="str">
        <f t="shared" si="44"/>
        <v/>
      </c>
      <c r="P150" s="31">
        <f t="shared" si="44"/>
        <v>15</v>
      </c>
      <c r="Q150" s="453" t="str">
        <f t="shared" si="44"/>
        <v>PAS DE CHANGEMENT</v>
      </c>
      <c r="R150" s="457" t="str">
        <f t="shared" si="44"/>
        <v>100% CT ORAL A DISTANCE</v>
      </c>
      <c r="S150" s="379">
        <f t="shared" si="44"/>
        <v>1</v>
      </c>
      <c r="T150" s="96" t="str">
        <f t="shared" si="44"/>
        <v>CC</v>
      </c>
      <c r="U150" s="96" t="str">
        <f t="shared" si="44"/>
        <v>oral</v>
      </c>
      <c r="V150" s="96" t="str">
        <f t="shared" si="44"/>
        <v/>
      </c>
      <c r="W150" s="169">
        <f t="shared" si="44"/>
        <v>1</v>
      </c>
      <c r="X150" s="97" t="str">
        <f t="shared" si="44"/>
        <v>CT</v>
      </c>
      <c r="Y150" s="97" t="str">
        <f t="shared" si="44"/>
        <v>oral</v>
      </c>
      <c r="Z150" s="97" t="str">
        <f t="shared" si="44"/>
        <v>15 min.</v>
      </c>
      <c r="AA150" s="702" t="str">
        <f t="shared" ref="AA150:AC150" si="45">IF(AA106="","",AA106)</f>
        <v>100% CT ORAL A DISTANCE</v>
      </c>
      <c r="AB150" s="702" t="str">
        <f t="shared" si="45"/>
        <v>100% CT ORAL A DISTANCE</v>
      </c>
      <c r="AC150" s="666" t="str">
        <f t="shared" si="45"/>
        <v/>
      </c>
      <c r="AD150" s="98">
        <f t="shared" si="44"/>
        <v>1</v>
      </c>
      <c r="AE150" s="96" t="str">
        <f t="shared" si="44"/>
        <v>CT</v>
      </c>
      <c r="AF150" s="96" t="str">
        <f t="shared" si="44"/>
        <v>oral</v>
      </c>
      <c r="AG150" s="96" t="str">
        <f t="shared" si="44"/>
        <v>15 min.</v>
      </c>
      <c r="AH150" s="99">
        <f t="shared" si="44"/>
        <v>1</v>
      </c>
      <c r="AI150" s="97" t="str">
        <f t="shared" si="44"/>
        <v>CT</v>
      </c>
      <c r="AJ150" s="97" t="str">
        <f t="shared" si="44"/>
        <v>oral</v>
      </c>
      <c r="AK150" s="97" t="str">
        <f t="shared" si="44"/>
        <v>15 min.</v>
      </c>
      <c r="AL150" s="28" t="str">
        <f t="shared" si="44"/>
        <v/>
      </c>
    </row>
    <row r="151" spans="1:244" ht="62.25" customHeight="1">
      <c r="A151" s="20"/>
      <c r="B151" s="20" t="s">
        <v>773</v>
      </c>
      <c r="C151" s="95" t="s">
        <v>774</v>
      </c>
      <c r="D151" s="24" t="s">
        <v>775</v>
      </c>
      <c r="E151" s="24" t="s">
        <v>66</v>
      </c>
      <c r="F151" s="25" t="s">
        <v>426</v>
      </c>
      <c r="G151" s="63" t="s">
        <v>53</v>
      </c>
      <c r="H151" s="26"/>
      <c r="I151" s="28">
        <v>3</v>
      </c>
      <c r="J151" s="28">
        <v>3</v>
      </c>
      <c r="K151" s="63" t="s">
        <v>447</v>
      </c>
      <c r="L151" s="28">
        <v>14</v>
      </c>
      <c r="M151" s="28"/>
      <c r="N151" s="28"/>
      <c r="O151" s="30">
        <v>18</v>
      </c>
      <c r="P151" s="31"/>
      <c r="Q151" s="429" t="s">
        <v>89</v>
      </c>
      <c r="R151" s="486" t="s">
        <v>776</v>
      </c>
      <c r="S151" s="379">
        <v>1</v>
      </c>
      <c r="T151" s="96" t="s">
        <v>55</v>
      </c>
      <c r="U151" s="96" t="s">
        <v>59</v>
      </c>
      <c r="V151" s="96" t="s">
        <v>386</v>
      </c>
      <c r="W151" s="169">
        <v>1</v>
      </c>
      <c r="X151" s="97" t="s">
        <v>58</v>
      </c>
      <c r="Y151" s="97" t="s">
        <v>59</v>
      </c>
      <c r="Z151" s="97" t="s">
        <v>57</v>
      </c>
      <c r="AA151" s="429" t="s">
        <v>777</v>
      </c>
      <c r="AB151" s="580" t="str">
        <f t="shared" ref="AB151" si="46">+AA151</f>
        <v>Jeudi 25 juin, , DM déposé sur Célène le jour-même et à rendre pour le 1 juillet sur Célène.</v>
      </c>
      <c r="AC151" s="633"/>
      <c r="AD151" s="98">
        <v>1</v>
      </c>
      <c r="AE151" s="96" t="s">
        <v>58</v>
      </c>
      <c r="AF151" s="96" t="s">
        <v>59</v>
      </c>
      <c r="AG151" s="96" t="s">
        <v>57</v>
      </c>
      <c r="AH151" s="99">
        <v>1</v>
      </c>
      <c r="AI151" s="97" t="s">
        <v>58</v>
      </c>
      <c r="AJ151" s="97" t="s">
        <v>59</v>
      </c>
      <c r="AK151" s="97" t="s">
        <v>57</v>
      </c>
      <c r="AL151" s="28"/>
    </row>
    <row r="152" spans="1:244" ht="17.25" customHeight="1">
      <c r="A152" s="83"/>
      <c r="B152" s="83"/>
      <c r="C152" s="84" t="s">
        <v>257</v>
      </c>
      <c r="D152" s="85"/>
      <c r="E152" s="85"/>
      <c r="F152" s="85"/>
      <c r="G152" s="85"/>
      <c r="H152" s="86"/>
      <c r="I152" s="87"/>
      <c r="J152" s="86"/>
      <c r="K152" s="87"/>
      <c r="L152" s="86"/>
      <c r="M152" s="87"/>
      <c r="N152" s="86"/>
      <c r="O152" s="88"/>
      <c r="P152" s="373"/>
      <c r="Q152" s="437"/>
      <c r="R152" s="487"/>
      <c r="S152" s="378"/>
      <c r="T152" s="88"/>
      <c r="U152" s="88"/>
      <c r="V152" s="88"/>
      <c r="W152" s="89"/>
      <c r="X152" s="90"/>
      <c r="Y152" s="90"/>
      <c r="Z152" s="91"/>
      <c r="AA152" s="91"/>
      <c r="AB152" s="91"/>
      <c r="AC152" s="91"/>
      <c r="AD152" s="91"/>
      <c r="AE152" s="90"/>
      <c r="AF152" s="90"/>
      <c r="AG152" s="90"/>
      <c r="AH152" s="91"/>
      <c r="AI152" s="90"/>
      <c r="AJ152" s="90"/>
      <c r="AK152" s="90"/>
      <c r="AL152" s="92"/>
      <c r="AM152" s="229"/>
      <c r="AN152" s="229"/>
      <c r="AO152" s="229"/>
      <c r="AP152" s="229"/>
      <c r="AQ152" s="229"/>
      <c r="AR152" s="229"/>
      <c r="AS152" s="229"/>
      <c r="AT152" s="229"/>
      <c r="AU152" s="229"/>
      <c r="AV152" s="229"/>
      <c r="AW152" s="229"/>
      <c r="AX152" s="229"/>
      <c r="AY152" s="229"/>
      <c r="AZ152" s="229"/>
      <c r="BA152" s="229"/>
      <c r="BB152" s="229"/>
      <c r="BC152" s="229"/>
      <c r="BD152" s="229"/>
      <c r="BE152" s="229"/>
      <c r="BF152" s="229"/>
      <c r="BG152" s="229"/>
      <c r="BH152" s="229"/>
      <c r="BI152" s="229"/>
      <c r="BJ152" s="229"/>
      <c r="BK152" s="229"/>
      <c r="BL152" s="229"/>
      <c r="BM152" s="229"/>
      <c r="BN152" s="229"/>
      <c r="BO152" s="229"/>
      <c r="BP152" s="229"/>
      <c r="BQ152" s="229"/>
      <c r="BR152" s="229"/>
      <c r="BS152" s="229"/>
      <c r="BT152" s="229"/>
      <c r="BU152" s="229"/>
      <c r="BV152" s="229"/>
      <c r="BW152" s="229"/>
      <c r="BX152" s="229"/>
      <c r="BY152" s="229"/>
      <c r="BZ152" s="229"/>
      <c r="CA152" s="229"/>
      <c r="CB152" s="229"/>
      <c r="CC152" s="229"/>
      <c r="CD152" s="229"/>
      <c r="CE152" s="229"/>
      <c r="CF152" s="229"/>
      <c r="CG152" s="229"/>
      <c r="CH152" s="229"/>
      <c r="CI152" s="229"/>
      <c r="CJ152" s="229"/>
      <c r="CK152" s="229"/>
      <c r="CL152" s="229"/>
      <c r="CM152" s="229"/>
      <c r="CN152" s="229"/>
      <c r="CO152" s="229"/>
      <c r="CP152" s="229"/>
      <c r="CQ152" s="229"/>
      <c r="CR152" s="229"/>
      <c r="CS152" s="229"/>
      <c r="CT152" s="229"/>
      <c r="CU152" s="229"/>
      <c r="CV152" s="229"/>
      <c r="CW152" s="229"/>
      <c r="CX152" s="229"/>
      <c r="CY152" s="229"/>
      <c r="CZ152" s="229"/>
      <c r="DA152" s="229"/>
      <c r="DB152" s="229"/>
      <c r="DC152" s="229"/>
      <c r="DD152" s="229"/>
      <c r="DE152" s="229"/>
      <c r="DF152" s="229"/>
      <c r="DG152" s="229"/>
      <c r="DH152" s="229"/>
      <c r="DI152" s="229"/>
      <c r="DJ152" s="229"/>
      <c r="DK152" s="229"/>
      <c r="DL152" s="229"/>
      <c r="DM152" s="229"/>
      <c r="DN152" s="229"/>
      <c r="DO152" s="229"/>
      <c r="DP152" s="229"/>
      <c r="DQ152" s="229"/>
      <c r="DR152" s="229"/>
      <c r="DS152" s="229"/>
      <c r="DT152" s="229"/>
      <c r="DU152" s="229"/>
      <c r="DV152" s="229"/>
      <c r="DW152" s="229"/>
      <c r="DX152" s="229"/>
      <c r="DY152" s="229"/>
      <c r="DZ152" s="229"/>
      <c r="EA152" s="229"/>
      <c r="EB152" s="229"/>
      <c r="EC152" s="229"/>
      <c r="ED152" s="229"/>
      <c r="EE152" s="229"/>
      <c r="EF152" s="229"/>
      <c r="EG152" s="229"/>
      <c r="EH152" s="229"/>
      <c r="EI152" s="229"/>
      <c r="EJ152" s="229"/>
      <c r="EK152" s="229"/>
      <c r="EL152" s="229"/>
      <c r="EM152" s="229"/>
      <c r="EN152" s="229"/>
      <c r="EO152" s="229"/>
      <c r="EP152" s="229"/>
      <c r="EQ152" s="229"/>
      <c r="ER152" s="229"/>
      <c r="ES152" s="229"/>
      <c r="ET152" s="229"/>
      <c r="EU152" s="229"/>
      <c r="EV152" s="229"/>
      <c r="EW152" s="229"/>
      <c r="EX152" s="229"/>
      <c r="EY152" s="229"/>
      <c r="EZ152" s="229"/>
      <c r="FA152" s="229"/>
      <c r="FB152" s="229"/>
      <c r="FC152" s="229"/>
      <c r="FD152" s="229"/>
      <c r="FE152" s="229"/>
      <c r="FF152" s="229"/>
      <c r="FG152" s="229"/>
      <c r="FH152" s="229"/>
      <c r="FI152" s="229"/>
      <c r="FJ152" s="229"/>
      <c r="FK152" s="229"/>
      <c r="FL152" s="229"/>
      <c r="FM152" s="229"/>
      <c r="FN152" s="229"/>
      <c r="FO152" s="229"/>
      <c r="FP152" s="229"/>
      <c r="FQ152" s="229"/>
      <c r="FR152" s="229"/>
      <c r="FS152" s="229"/>
      <c r="FT152" s="229"/>
      <c r="FU152" s="229"/>
      <c r="FV152" s="229"/>
      <c r="FW152" s="229"/>
      <c r="FX152" s="229"/>
      <c r="FY152" s="229"/>
      <c r="FZ152" s="229"/>
      <c r="GA152" s="229"/>
      <c r="GB152" s="229"/>
      <c r="GC152" s="229"/>
      <c r="GD152" s="229"/>
      <c r="GE152" s="229"/>
      <c r="GF152" s="229"/>
      <c r="GG152" s="229"/>
      <c r="GH152" s="229"/>
      <c r="GI152" s="229"/>
      <c r="GJ152" s="229"/>
      <c r="GK152" s="229"/>
      <c r="GL152" s="229"/>
      <c r="GM152" s="229"/>
      <c r="GN152" s="229"/>
      <c r="GO152" s="229"/>
      <c r="GP152" s="229"/>
      <c r="GQ152" s="229"/>
      <c r="GR152" s="229"/>
      <c r="GS152" s="229"/>
      <c r="GT152" s="229"/>
      <c r="GU152" s="229"/>
      <c r="GV152" s="229"/>
      <c r="GW152" s="229"/>
      <c r="GX152" s="229"/>
      <c r="GY152" s="229"/>
      <c r="GZ152" s="229"/>
      <c r="HA152" s="229"/>
      <c r="HB152" s="229"/>
      <c r="HC152" s="229"/>
      <c r="HD152" s="229"/>
      <c r="HE152" s="229"/>
      <c r="HF152" s="229"/>
      <c r="HG152" s="229"/>
      <c r="HH152" s="229"/>
      <c r="HI152" s="229"/>
      <c r="HJ152" s="229"/>
      <c r="HK152" s="229"/>
      <c r="HL152" s="229"/>
      <c r="HM152" s="229"/>
      <c r="HN152" s="229"/>
      <c r="HO152" s="229"/>
      <c r="HP152" s="229"/>
      <c r="HQ152" s="229"/>
      <c r="HR152" s="229"/>
      <c r="HS152" s="229"/>
      <c r="HT152" s="229"/>
      <c r="HU152" s="229"/>
      <c r="HV152" s="229"/>
      <c r="HW152" s="229"/>
      <c r="HX152" s="229"/>
      <c r="HY152" s="229"/>
      <c r="HZ152" s="229"/>
      <c r="IA152" s="229"/>
      <c r="IB152" s="229"/>
      <c r="IC152" s="229"/>
      <c r="ID152" s="229"/>
      <c r="IE152" s="229"/>
      <c r="IF152" s="229"/>
      <c r="IG152" s="229"/>
      <c r="IH152" s="229"/>
      <c r="II152" s="229"/>
      <c r="IJ152" s="229"/>
    </row>
    <row r="153" spans="1:244" ht="63.75" customHeight="1">
      <c r="A153" s="20" t="str">
        <f t="shared" ref="A153:G153" si="47">IF(A113="","",A113)</f>
        <v/>
      </c>
      <c r="B153" s="20" t="str">
        <f t="shared" si="47"/>
        <v>LLA2C3A</v>
      </c>
      <c r="C153" s="95" t="str">
        <f t="shared" si="47"/>
        <v>Introduction à la civilisation espagnole S2</v>
      </c>
      <c r="D153" s="24" t="str">
        <f t="shared" si="47"/>
        <v>LOL2C30LOL2J5B2</v>
      </c>
      <c r="E153" s="24" t="str">
        <f t="shared" si="47"/>
        <v>TRONC COMMUN</v>
      </c>
      <c r="F153" s="25" t="str">
        <f t="shared" si="47"/>
        <v>Portails 1 (SDL-LLCER), 2 (SDL-LEA), 4 (LANGUES) et 5 (LETTRES-LLCER)</v>
      </c>
      <c r="G153" s="63" t="str">
        <f t="shared" si="47"/>
        <v>LLCER</v>
      </c>
      <c r="H153" s="26"/>
      <c r="I153" s="28">
        <v>2</v>
      </c>
      <c r="J153" s="28">
        <v>2</v>
      </c>
      <c r="K153" s="28" t="str">
        <f t="shared" ref="K153:AL153" si="48">IF(K113="","",K113)</f>
        <v>DECOBERT Claire</v>
      </c>
      <c r="L153" s="28">
        <f t="shared" si="48"/>
        <v>14</v>
      </c>
      <c r="M153" s="28" t="str">
        <f t="shared" si="48"/>
        <v/>
      </c>
      <c r="N153" s="28" t="str">
        <f t="shared" si="48"/>
        <v/>
      </c>
      <c r="O153" s="30">
        <f t="shared" si="48"/>
        <v>18</v>
      </c>
      <c r="P153" s="31" t="str">
        <f t="shared" si="48"/>
        <v/>
      </c>
      <c r="Q153" s="453" t="str">
        <f t="shared" si="48"/>
        <v>PAS DE CHANGEMENT</v>
      </c>
      <c r="R153" s="486" t="str">
        <f t="shared" si="48"/>
        <v>100 % CT devoir maison</v>
      </c>
      <c r="S153" s="379">
        <f t="shared" si="48"/>
        <v>1</v>
      </c>
      <c r="T153" s="96" t="str">
        <f t="shared" si="48"/>
        <v>CC</v>
      </c>
      <c r="U153" s="96" t="str">
        <f t="shared" si="48"/>
        <v>écrit et oral</v>
      </c>
      <c r="V153" s="96" t="str">
        <f t="shared" si="48"/>
        <v>1h30</v>
      </c>
      <c r="W153" s="169">
        <f t="shared" si="48"/>
        <v>1</v>
      </c>
      <c r="X153" s="97" t="str">
        <f t="shared" si="48"/>
        <v>CT</v>
      </c>
      <c r="Y153" s="97" t="str">
        <f t="shared" si="48"/>
        <v>oral</v>
      </c>
      <c r="Z153" s="97" t="str">
        <f t="shared" si="48"/>
        <v/>
      </c>
      <c r="AA153" s="702" t="str">
        <f t="shared" ref="AA153:AC153" si="49">IF(AA113="","",AA113)</f>
        <v>Jeudi 25 juin, DM déposé sur Célène le jour-même et à rendre pour le 1 juillet sur Célène</v>
      </c>
      <c r="AB153" s="702" t="str">
        <f t="shared" si="49"/>
        <v>Jeudi 25 juin, DM déposé sur Célène le jour-même et à rendre pour le 1 juillet sur Célène</v>
      </c>
      <c r="AC153" s="666" t="str">
        <f t="shared" si="49"/>
        <v/>
      </c>
      <c r="AD153" s="98">
        <f t="shared" si="48"/>
        <v>1</v>
      </c>
      <c r="AE153" s="96" t="str">
        <f t="shared" si="48"/>
        <v>CT</v>
      </c>
      <c r="AF153" s="96" t="str">
        <f t="shared" si="48"/>
        <v>oral</v>
      </c>
      <c r="AG153" s="96" t="str">
        <f t="shared" si="48"/>
        <v/>
      </c>
      <c r="AH153" s="99">
        <f t="shared" si="48"/>
        <v>1</v>
      </c>
      <c r="AI153" s="97" t="str">
        <f t="shared" si="48"/>
        <v>CT</v>
      </c>
      <c r="AJ153" s="97" t="str">
        <f t="shared" si="48"/>
        <v>oral</v>
      </c>
      <c r="AK153" s="97" t="str">
        <f t="shared" si="48"/>
        <v/>
      </c>
      <c r="AL153" s="28" t="str">
        <f t="shared" si="48"/>
        <v/>
      </c>
    </row>
    <row r="154" spans="1:244" ht="51" customHeight="1">
      <c r="A154" s="77" t="s">
        <v>778</v>
      </c>
      <c r="B154" s="77" t="s">
        <v>779</v>
      </c>
      <c r="C154" s="78" t="s">
        <v>780</v>
      </c>
      <c r="D154" s="79" t="s">
        <v>781</v>
      </c>
      <c r="E154" s="79" t="s">
        <v>42</v>
      </c>
      <c r="F154" s="79"/>
      <c r="G154" s="79"/>
      <c r="H154" s="80"/>
      <c r="I154" s="80">
        <f>+I$126+I155+I159+I161+I163</f>
        <v>40</v>
      </c>
      <c r="J154" s="80">
        <f>+J$126+J155+J159+J161+J163</f>
        <v>27</v>
      </c>
      <c r="K154" s="79"/>
      <c r="L154" s="79"/>
      <c r="M154" s="79"/>
      <c r="N154" s="79"/>
      <c r="O154" s="79"/>
      <c r="P154" s="81"/>
      <c r="Q154" s="435"/>
      <c r="R154" s="436"/>
      <c r="S154" s="284"/>
      <c r="T154" s="82"/>
      <c r="U154" s="82"/>
      <c r="V154" s="82"/>
      <c r="W154" s="251"/>
      <c r="X154" s="82"/>
      <c r="Y154" s="82"/>
      <c r="Z154" s="82"/>
      <c r="AA154" s="82"/>
      <c r="AB154" s="82"/>
      <c r="AC154" s="82"/>
      <c r="AD154" s="82"/>
      <c r="AE154" s="82"/>
      <c r="AF154" s="82"/>
      <c r="AG154" s="82"/>
      <c r="AH154" s="82"/>
      <c r="AI154" s="82"/>
      <c r="AJ154" s="82"/>
      <c r="AK154" s="79"/>
      <c r="AL154" s="79"/>
    </row>
    <row r="155" spans="1:244" s="93" customFormat="1" ht="26.25" customHeight="1">
      <c r="A155" s="83" t="s">
        <v>782</v>
      </c>
      <c r="B155" s="83" t="s">
        <v>783</v>
      </c>
      <c r="C155" s="84" t="s">
        <v>784</v>
      </c>
      <c r="D155" s="85" t="s">
        <v>785</v>
      </c>
      <c r="E155" s="85" t="s">
        <v>112</v>
      </c>
      <c r="F155" s="85"/>
      <c r="G155" s="85"/>
      <c r="H155" s="86"/>
      <c r="I155" s="87">
        <f>+I156+I157</f>
        <v>12</v>
      </c>
      <c r="J155" s="87">
        <f>+J156+J157</f>
        <v>6</v>
      </c>
      <c r="K155" s="87"/>
      <c r="L155" s="86"/>
      <c r="M155" s="87"/>
      <c r="N155" s="86"/>
      <c r="O155" s="88"/>
      <c r="P155" s="373"/>
      <c r="Q155" s="437"/>
      <c r="R155" s="438"/>
      <c r="S155" s="378"/>
      <c r="T155" s="88"/>
      <c r="U155" s="88"/>
      <c r="V155" s="88"/>
      <c r="W155" s="89"/>
      <c r="X155" s="90"/>
      <c r="Y155" s="90"/>
      <c r="Z155" s="91"/>
      <c r="AA155" s="91"/>
      <c r="AB155" s="91"/>
      <c r="AC155" s="91"/>
      <c r="AD155" s="91"/>
      <c r="AE155" s="90"/>
      <c r="AF155" s="90"/>
      <c r="AG155" s="90"/>
      <c r="AH155" s="91"/>
      <c r="AI155" s="90"/>
      <c r="AJ155" s="90"/>
      <c r="AK155" s="90"/>
      <c r="AL155" s="92"/>
    </row>
    <row r="156" spans="1:244" ht="132" customHeight="1">
      <c r="A156" s="20"/>
      <c r="B156" s="20" t="s">
        <v>786</v>
      </c>
      <c r="C156" s="95" t="s">
        <v>787</v>
      </c>
      <c r="D156" s="24" t="s">
        <v>788</v>
      </c>
      <c r="E156" s="24" t="s">
        <v>66</v>
      </c>
      <c r="F156" s="25" t="s">
        <v>535</v>
      </c>
      <c r="G156" s="63" t="s">
        <v>53</v>
      </c>
      <c r="H156" s="26"/>
      <c r="I156" s="28">
        <v>6</v>
      </c>
      <c r="J156" s="28">
        <v>3</v>
      </c>
      <c r="K156" s="28" t="s">
        <v>536</v>
      </c>
      <c r="L156" s="28">
        <v>15</v>
      </c>
      <c r="M156" s="28"/>
      <c r="N156" s="28"/>
      <c r="O156" s="30">
        <v>18</v>
      </c>
      <c r="P156" s="31"/>
      <c r="Q156" s="429" t="s">
        <v>601</v>
      </c>
      <c r="R156" s="430" t="s">
        <v>601</v>
      </c>
      <c r="S156" s="379">
        <v>1</v>
      </c>
      <c r="T156" s="96" t="s">
        <v>58</v>
      </c>
      <c r="U156" s="96" t="s">
        <v>59</v>
      </c>
      <c r="V156" s="96" t="s">
        <v>386</v>
      </c>
      <c r="W156" s="169">
        <v>1</v>
      </c>
      <c r="X156" s="97" t="s">
        <v>58</v>
      </c>
      <c r="Y156" s="97" t="s">
        <v>59</v>
      </c>
      <c r="Z156" s="97" t="s">
        <v>386</v>
      </c>
      <c r="AA156" s="429" t="s">
        <v>789</v>
      </c>
      <c r="AB156" s="580" t="str">
        <f t="shared" ref="AB156:AB163" si="50">+AA156</f>
        <v>Jeudi 25 juin,"grammaire japonaise", "lexique et kanji", "renforcement japonais 3", "civilisation japonaise".  Epreuve unique à distance en temps limité (4 épreuves de 30 minutes), de 14h à 16h (F. Durringer, C. Kawai, M. Shimosakai)</v>
      </c>
      <c r="AC156" s="633"/>
      <c r="AD156" s="98">
        <v>1</v>
      </c>
      <c r="AE156" s="96" t="s">
        <v>58</v>
      </c>
      <c r="AF156" s="96" t="s">
        <v>59</v>
      </c>
      <c r="AG156" s="96" t="s">
        <v>386</v>
      </c>
      <c r="AH156" s="99">
        <v>1</v>
      </c>
      <c r="AI156" s="97" t="s">
        <v>58</v>
      </c>
      <c r="AJ156" s="97" t="s">
        <v>59</v>
      </c>
      <c r="AK156" s="97" t="s">
        <v>386</v>
      </c>
      <c r="AL156" s="28"/>
    </row>
    <row r="157" spans="1:244" ht="132" customHeight="1">
      <c r="A157" s="20"/>
      <c r="B157" s="20" t="s">
        <v>790</v>
      </c>
      <c r="C157" s="95" t="s">
        <v>791</v>
      </c>
      <c r="D157" s="24" t="s">
        <v>792</v>
      </c>
      <c r="E157" s="24" t="s">
        <v>66</v>
      </c>
      <c r="F157" s="25" t="s">
        <v>535</v>
      </c>
      <c r="G157" s="63" t="s">
        <v>53</v>
      </c>
      <c r="H157" s="26"/>
      <c r="I157" s="28">
        <v>6</v>
      </c>
      <c r="J157" s="28">
        <v>3</v>
      </c>
      <c r="K157" s="28" t="s">
        <v>793</v>
      </c>
      <c r="L157" s="28">
        <v>15</v>
      </c>
      <c r="M157" s="28"/>
      <c r="N157" s="28"/>
      <c r="O157" s="30">
        <v>18</v>
      </c>
      <c r="P157" s="31"/>
      <c r="Q157" s="429" t="s">
        <v>794</v>
      </c>
      <c r="R157" s="430" t="s">
        <v>601</v>
      </c>
      <c r="S157" s="385" t="s">
        <v>542</v>
      </c>
      <c r="T157" s="96" t="s">
        <v>543</v>
      </c>
      <c r="U157" s="96" t="s">
        <v>59</v>
      </c>
      <c r="V157" s="96" t="s">
        <v>386</v>
      </c>
      <c r="W157" s="169">
        <v>1</v>
      </c>
      <c r="X157" s="97" t="s">
        <v>58</v>
      </c>
      <c r="Y157" s="97" t="s">
        <v>59</v>
      </c>
      <c r="Z157" s="97" t="s">
        <v>386</v>
      </c>
      <c r="AA157" s="429" t="s">
        <v>789</v>
      </c>
      <c r="AB157" s="580" t="str">
        <f t="shared" si="50"/>
        <v>Jeudi 25 juin,"grammaire japonaise", "lexique et kanji", "renforcement japonais 3", "civilisation japonaise".  Epreuve unique à distance en temps limité (4 épreuves de 30 minutes), de 14h à 16h (F. Durringer, C. Kawai, M. Shimosakai)</v>
      </c>
      <c r="AC157" s="633"/>
      <c r="AD157" s="98">
        <v>1</v>
      </c>
      <c r="AE157" s="96" t="s">
        <v>58</v>
      </c>
      <c r="AF157" s="96" t="s">
        <v>59</v>
      </c>
      <c r="AG157" s="96" t="s">
        <v>386</v>
      </c>
      <c r="AH157" s="99">
        <v>1</v>
      </c>
      <c r="AI157" s="97" t="s">
        <v>58</v>
      </c>
      <c r="AJ157" s="97" t="s">
        <v>59</v>
      </c>
      <c r="AK157" s="97" t="s">
        <v>386</v>
      </c>
      <c r="AL157" s="28"/>
    </row>
    <row r="158" spans="1:244" ht="26.25" customHeight="1">
      <c r="A158" s="83"/>
      <c r="B158" s="83"/>
      <c r="C158" s="84" t="s">
        <v>475</v>
      </c>
      <c r="D158" s="85"/>
      <c r="E158" s="85"/>
      <c r="F158" s="85"/>
      <c r="G158" s="85"/>
      <c r="H158" s="86"/>
      <c r="I158" s="87"/>
      <c r="J158" s="86"/>
      <c r="K158" s="87"/>
      <c r="L158" s="86"/>
      <c r="M158" s="87"/>
      <c r="N158" s="86"/>
      <c r="O158" s="88"/>
      <c r="P158" s="373"/>
      <c r="Q158" s="437"/>
      <c r="R158" s="438"/>
      <c r="S158" s="378"/>
      <c r="T158" s="88"/>
      <c r="U158" s="88"/>
      <c r="V158" s="88"/>
      <c r="W158" s="89"/>
      <c r="X158" s="91"/>
      <c r="Y158" s="91"/>
      <c r="Z158" s="91"/>
      <c r="AA158" s="91"/>
      <c r="AB158" s="91"/>
      <c r="AC158" s="91"/>
      <c r="AD158" s="91"/>
      <c r="AE158" s="90"/>
      <c r="AF158" s="90"/>
      <c r="AG158" s="90"/>
      <c r="AH158" s="91"/>
      <c r="AI158" s="90"/>
      <c r="AJ158" s="90"/>
      <c r="AK158" s="90"/>
      <c r="AL158" s="92"/>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29"/>
      <c r="BW158" s="229"/>
      <c r="BX158" s="229"/>
      <c r="BY158" s="229"/>
      <c r="BZ158" s="229"/>
      <c r="CA158" s="229"/>
      <c r="CB158" s="229"/>
      <c r="CC158" s="229"/>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c r="EI158" s="229"/>
      <c r="EJ158" s="229"/>
      <c r="EK158" s="229"/>
      <c r="EL158" s="229"/>
      <c r="EM158" s="229"/>
      <c r="EN158" s="229"/>
      <c r="EO158" s="229"/>
      <c r="EP158" s="229"/>
      <c r="EQ158" s="229"/>
      <c r="ER158" s="229"/>
      <c r="ES158" s="229"/>
      <c r="ET158" s="229"/>
      <c r="EU158" s="229"/>
      <c r="EV158" s="229"/>
      <c r="EW158" s="229"/>
      <c r="EX158" s="229"/>
      <c r="EY158" s="229"/>
      <c r="EZ158" s="229"/>
      <c r="FA158" s="229"/>
      <c r="FB158" s="229"/>
      <c r="FC158" s="229"/>
      <c r="FD158" s="229"/>
      <c r="FE158" s="229"/>
      <c r="FF158" s="229"/>
      <c r="FG158" s="229"/>
      <c r="FH158" s="229"/>
      <c r="FI158" s="229"/>
      <c r="FJ158" s="229"/>
      <c r="FK158" s="229"/>
      <c r="FL158" s="229"/>
      <c r="FM158" s="229"/>
      <c r="FN158" s="229"/>
      <c r="FO158" s="229"/>
      <c r="FP158" s="229"/>
      <c r="FQ158" s="229"/>
      <c r="FR158" s="229"/>
      <c r="FS158" s="229"/>
      <c r="FT158" s="229"/>
      <c r="FU158" s="229"/>
      <c r="FV158" s="229"/>
      <c r="FW158" s="229"/>
      <c r="FX158" s="229"/>
      <c r="FY158" s="229"/>
      <c r="FZ158" s="229"/>
      <c r="GA158" s="229"/>
      <c r="GB158" s="229"/>
      <c r="GC158" s="229"/>
      <c r="GD158" s="229"/>
      <c r="GE158" s="229"/>
      <c r="GF158" s="229"/>
      <c r="GG158" s="229"/>
      <c r="GH158" s="229"/>
      <c r="GI158" s="229"/>
      <c r="GJ158" s="229"/>
      <c r="GK158" s="229"/>
      <c r="GL158" s="229"/>
      <c r="GM158" s="229"/>
      <c r="GN158" s="229"/>
      <c r="GO158" s="229"/>
      <c r="GP158" s="229"/>
      <c r="GQ158" s="229"/>
      <c r="GR158" s="229"/>
      <c r="GS158" s="229"/>
      <c r="GT158" s="229"/>
      <c r="GU158" s="229"/>
      <c r="GV158" s="229"/>
      <c r="GW158" s="229"/>
      <c r="GX158" s="229"/>
      <c r="GY158" s="229"/>
      <c r="GZ158" s="229"/>
      <c r="HA158" s="229"/>
      <c r="HB158" s="229"/>
      <c r="HC158" s="229"/>
      <c r="HD158" s="229"/>
      <c r="HE158" s="229"/>
      <c r="HF158" s="229"/>
      <c r="HG158" s="229"/>
      <c r="HH158" s="229"/>
      <c r="HI158" s="229"/>
      <c r="HJ158" s="229"/>
      <c r="HK158" s="229"/>
      <c r="HL158" s="229"/>
      <c r="HM158" s="229"/>
      <c r="HN158" s="229"/>
      <c r="HO158" s="229"/>
      <c r="HP158" s="229"/>
      <c r="HQ158" s="229"/>
      <c r="HR158" s="229"/>
      <c r="HS158" s="229"/>
      <c r="HT158" s="229"/>
      <c r="HU158" s="229"/>
      <c r="HV158" s="229"/>
      <c r="HW158" s="229"/>
      <c r="HX158" s="229"/>
      <c r="HY158" s="229"/>
      <c r="HZ158" s="229"/>
      <c r="IA158" s="229"/>
      <c r="IB158" s="229"/>
      <c r="IC158" s="229"/>
      <c r="ID158" s="229"/>
      <c r="IE158" s="229"/>
      <c r="IF158" s="229"/>
      <c r="IG158" s="229"/>
      <c r="IH158" s="229"/>
      <c r="II158" s="229"/>
      <c r="IJ158" s="229"/>
    </row>
    <row r="159" spans="1:244" ht="93.75" customHeight="1">
      <c r="A159" s="20"/>
      <c r="B159" s="20" t="s">
        <v>795</v>
      </c>
      <c r="C159" s="95" t="s">
        <v>796</v>
      </c>
      <c r="D159" s="24" t="s">
        <v>797</v>
      </c>
      <c r="E159" s="24" t="s">
        <v>66</v>
      </c>
      <c r="F159" s="25" t="s">
        <v>535</v>
      </c>
      <c r="G159" s="63" t="s">
        <v>53</v>
      </c>
      <c r="H159" s="26"/>
      <c r="I159" s="28">
        <v>4</v>
      </c>
      <c r="J159" s="28">
        <v>2</v>
      </c>
      <c r="K159" s="28" t="s">
        <v>793</v>
      </c>
      <c r="L159" s="28">
        <v>15</v>
      </c>
      <c r="M159" s="28"/>
      <c r="N159" s="28"/>
      <c r="O159" s="30">
        <v>18</v>
      </c>
      <c r="P159" s="31"/>
      <c r="Q159" s="429" t="s">
        <v>798</v>
      </c>
      <c r="R159" s="430" t="s">
        <v>798</v>
      </c>
      <c r="S159" s="379">
        <v>1</v>
      </c>
      <c r="T159" s="96" t="s">
        <v>58</v>
      </c>
      <c r="U159" s="96" t="s">
        <v>62</v>
      </c>
      <c r="V159" s="96" t="s">
        <v>549</v>
      </c>
      <c r="W159" s="169">
        <v>1</v>
      </c>
      <c r="X159" s="97" t="s">
        <v>58</v>
      </c>
      <c r="Y159" s="97" t="s">
        <v>62</v>
      </c>
      <c r="Z159" s="97" t="s">
        <v>549</v>
      </c>
      <c r="AA159" s="429" t="s">
        <v>799</v>
      </c>
      <c r="AB159" s="580" t="str">
        <f t="shared" si="50"/>
        <v>Mercredi 01 juillet,  épreuve orale en ligne, de 9h à 18h. Yasui et Kawai</v>
      </c>
      <c r="AC159" s="633"/>
      <c r="AD159" s="98">
        <v>1</v>
      </c>
      <c r="AE159" s="96" t="s">
        <v>58</v>
      </c>
      <c r="AF159" s="96" t="s">
        <v>62</v>
      </c>
      <c r="AG159" s="96" t="s">
        <v>549</v>
      </c>
      <c r="AH159" s="99">
        <v>1</v>
      </c>
      <c r="AI159" s="97" t="s">
        <v>58</v>
      </c>
      <c r="AJ159" s="97" t="s">
        <v>62</v>
      </c>
      <c r="AK159" s="97" t="s">
        <v>549</v>
      </c>
      <c r="AL159" s="28"/>
    </row>
    <row r="160" spans="1:244" ht="17.25" customHeight="1">
      <c r="A160" s="83"/>
      <c r="B160" s="83"/>
      <c r="C160" s="84" t="s">
        <v>257</v>
      </c>
      <c r="D160" s="85"/>
      <c r="E160" s="85"/>
      <c r="F160" s="85"/>
      <c r="G160" s="85"/>
      <c r="H160" s="86"/>
      <c r="I160" s="87"/>
      <c r="J160" s="86"/>
      <c r="K160" s="87"/>
      <c r="L160" s="86"/>
      <c r="M160" s="87"/>
      <c r="N160" s="86"/>
      <c r="O160" s="88"/>
      <c r="P160" s="373"/>
      <c r="Q160" s="437"/>
      <c r="R160" s="438"/>
      <c r="S160" s="378"/>
      <c r="T160" s="88"/>
      <c r="U160" s="88"/>
      <c r="V160" s="88"/>
      <c r="W160" s="89"/>
      <c r="X160" s="90"/>
      <c r="Y160" s="91"/>
      <c r="Z160" s="91"/>
      <c r="AA160" s="91"/>
      <c r="AB160" s="91"/>
      <c r="AC160" s="91"/>
      <c r="AD160" s="91"/>
      <c r="AE160" s="90"/>
      <c r="AF160" s="90"/>
      <c r="AG160" s="90"/>
      <c r="AH160" s="91"/>
      <c r="AI160" s="90"/>
      <c r="AJ160" s="90"/>
      <c r="AK160" s="90"/>
      <c r="AL160" s="92"/>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c r="EI160" s="229"/>
      <c r="EJ160" s="229"/>
      <c r="EK160" s="229"/>
      <c r="EL160" s="229"/>
      <c r="EM160" s="229"/>
      <c r="EN160" s="229"/>
      <c r="EO160" s="229"/>
      <c r="EP160" s="229"/>
      <c r="EQ160" s="229"/>
      <c r="ER160" s="229"/>
      <c r="ES160" s="229"/>
      <c r="ET160" s="229"/>
      <c r="EU160" s="229"/>
      <c r="EV160" s="229"/>
      <c r="EW160" s="229"/>
      <c r="EX160" s="229"/>
      <c r="EY160" s="229"/>
      <c r="EZ160" s="229"/>
      <c r="FA160" s="229"/>
      <c r="FB160" s="229"/>
      <c r="FC160" s="229"/>
      <c r="FD160" s="229"/>
      <c r="FE160" s="229"/>
      <c r="FF160" s="229"/>
      <c r="FG160" s="229"/>
      <c r="FH160" s="229"/>
      <c r="FI160" s="229"/>
      <c r="FJ160" s="229"/>
      <c r="FK160" s="229"/>
      <c r="FL160" s="229"/>
      <c r="FM160" s="229"/>
      <c r="FN160" s="229"/>
      <c r="FO160" s="229"/>
      <c r="FP160" s="229"/>
      <c r="FQ160" s="229"/>
      <c r="FR160" s="229"/>
      <c r="FS160" s="229"/>
      <c r="FT160" s="229"/>
      <c r="FU160" s="229"/>
      <c r="FV160" s="229"/>
      <c r="FW160" s="229"/>
      <c r="FX160" s="229"/>
      <c r="FY160" s="229"/>
      <c r="FZ160" s="229"/>
      <c r="GA160" s="229"/>
      <c r="GB160" s="229"/>
      <c r="GC160" s="229"/>
      <c r="GD160" s="229"/>
      <c r="GE160" s="229"/>
      <c r="GF160" s="229"/>
      <c r="GG160" s="229"/>
      <c r="GH160" s="229"/>
      <c r="GI160" s="229"/>
      <c r="GJ160" s="229"/>
      <c r="GK160" s="229"/>
      <c r="GL160" s="229"/>
      <c r="GM160" s="229"/>
      <c r="GN160" s="229"/>
      <c r="GO160" s="229"/>
      <c r="GP160" s="229"/>
      <c r="GQ160" s="229"/>
      <c r="GR160" s="229"/>
      <c r="GS160" s="229"/>
      <c r="GT160" s="229"/>
      <c r="GU160" s="229"/>
      <c r="GV160" s="229"/>
      <c r="GW160" s="229"/>
      <c r="GX160" s="229"/>
      <c r="GY160" s="229"/>
      <c r="GZ160" s="229"/>
      <c r="HA160" s="229"/>
      <c r="HB160" s="229"/>
      <c r="HC160" s="229"/>
      <c r="HD160" s="229"/>
      <c r="HE160" s="229"/>
      <c r="HF160" s="229"/>
      <c r="HG160" s="229"/>
      <c r="HH160" s="229"/>
      <c r="HI160" s="229"/>
      <c r="HJ160" s="229"/>
      <c r="HK160" s="229"/>
      <c r="HL160" s="229"/>
      <c r="HM160" s="229"/>
      <c r="HN160" s="229"/>
      <c r="HO160" s="229"/>
      <c r="HP160" s="229"/>
      <c r="HQ160" s="229"/>
      <c r="HR160" s="229"/>
      <c r="HS160" s="229"/>
      <c r="HT160" s="229"/>
      <c r="HU160" s="229"/>
      <c r="HV160" s="229"/>
      <c r="HW160" s="229"/>
      <c r="HX160" s="229"/>
      <c r="HY160" s="229"/>
      <c r="HZ160" s="229"/>
      <c r="IA160" s="229"/>
      <c r="IB160" s="229"/>
      <c r="IC160" s="229"/>
      <c r="ID160" s="229"/>
      <c r="IE160" s="229"/>
      <c r="IF160" s="229"/>
      <c r="IG160" s="229"/>
      <c r="IH160" s="229"/>
      <c r="II160" s="229"/>
      <c r="IJ160" s="229"/>
    </row>
    <row r="161" spans="1:1030" ht="122.25" customHeight="1">
      <c r="A161" s="20"/>
      <c r="B161" s="20" t="s">
        <v>800</v>
      </c>
      <c r="C161" s="95" t="s">
        <v>801</v>
      </c>
      <c r="D161" s="24" t="s">
        <v>802</v>
      </c>
      <c r="E161" s="24" t="s">
        <v>66</v>
      </c>
      <c r="F161" s="25" t="s">
        <v>535</v>
      </c>
      <c r="G161" s="63" t="s">
        <v>53</v>
      </c>
      <c r="H161" s="26"/>
      <c r="I161" s="28">
        <v>4</v>
      </c>
      <c r="J161" s="28">
        <v>2</v>
      </c>
      <c r="K161" s="28" t="s">
        <v>803</v>
      </c>
      <c r="L161" s="28">
        <v>15</v>
      </c>
      <c r="M161" s="28"/>
      <c r="N161" s="28">
        <v>18</v>
      </c>
      <c r="O161" s="30"/>
      <c r="P161" s="31"/>
      <c r="Q161" s="429" t="s">
        <v>601</v>
      </c>
      <c r="R161" s="430" t="s">
        <v>601</v>
      </c>
      <c r="S161" s="379">
        <v>1</v>
      </c>
      <c r="T161" s="96" t="s">
        <v>58</v>
      </c>
      <c r="U161" s="96" t="s">
        <v>59</v>
      </c>
      <c r="V161" s="96" t="s">
        <v>60</v>
      </c>
      <c r="W161" s="169">
        <v>1</v>
      </c>
      <c r="X161" s="97" t="s">
        <v>58</v>
      </c>
      <c r="Y161" s="97" t="s">
        <v>59</v>
      </c>
      <c r="Z161" s="97" t="s">
        <v>60</v>
      </c>
      <c r="AA161" s="429" t="s">
        <v>789</v>
      </c>
      <c r="AB161" s="580" t="str">
        <f t="shared" si="50"/>
        <v>Jeudi 25 juin,"grammaire japonaise", "lexique et kanji", "renforcement japonais 3", "civilisation japonaise".  Epreuve unique à distance en temps limité (4 épreuves de 30 minutes), de 14h à 16h (F. Durringer, C. Kawai, M. Shimosakai)</v>
      </c>
      <c r="AC161" s="633"/>
      <c r="AD161" s="98">
        <v>1</v>
      </c>
      <c r="AE161" s="96" t="s">
        <v>58</v>
      </c>
      <c r="AF161" s="96" t="s">
        <v>59</v>
      </c>
      <c r="AG161" s="96" t="s">
        <v>60</v>
      </c>
      <c r="AH161" s="99">
        <v>1</v>
      </c>
      <c r="AI161" s="97" t="s">
        <v>58</v>
      </c>
      <c r="AJ161" s="97" t="s">
        <v>59</v>
      </c>
      <c r="AK161" s="97" t="s">
        <v>60</v>
      </c>
      <c r="AL161" s="28"/>
    </row>
    <row r="162" spans="1:1030" ht="26.25" customHeight="1">
      <c r="A162" s="83"/>
      <c r="B162" s="83"/>
      <c r="C162" s="84" t="s">
        <v>804</v>
      </c>
      <c r="D162" s="85"/>
      <c r="E162" s="85"/>
      <c r="F162" s="85"/>
      <c r="G162" s="85"/>
      <c r="H162" s="86"/>
      <c r="I162" s="87"/>
      <c r="J162" s="86"/>
      <c r="K162" s="87"/>
      <c r="L162" s="86"/>
      <c r="M162" s="87"/>
      <c r="N162" s="86"/>
      <c r="O162" s="88"/>
      <c r="P162" s="373"/>
      <c r="Q162" s="437"/>
      <c r="R162" s="438"/>
      <c r="S162" s="378"/>
      <c r="T162" s="88"/>
      <c r="U162" s="88"/>
      <c r="V162" s="88"/>
      <c r="W162" s="89"/>
      <c r="X162" s="90"/>
      <c r="Y162" s="90"/>
      <c r="Z162" s="91"/>
      <c r="AA162" s="91"/>
      <c r="AB162" s="91"/>
      <c r="AC162" s="91"/>
      <c r="AD162" s="91"/>
      <c r="AE162" s="90"/>
      <c r="AF162" s="90"/>
      <c r="AG162" s="90"/>
      <c r="AH162" s="91"/>
      <c r="AI162" s="90"/>
      <c r="AJ162" s="90"/>
      <c r="AK162" s="90"/>
      <c r="AL162" s="92"/>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29"/>
      <c r="BW162" s="229"/>
      <c r="BX162" s="229"/>
      <c r="BY162" s="229"/>
      <c r="BZ162" s="229"/>
      <c r="CA162" s="229"/>
      <c r="CB162" s="229"/>
      <c r="CC162" s="229"/>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c r="EI162" s="229"/>
      <c r="EJ162" s="229"/>
      <c r="EK162" s="229"/>
      <c r="EL162" s="229"/>
      <c r="EM162" s="229"/>
      <c r="EN162" s="229"/>
      <c r="EO162" s="229"/>
      <c r="EP162" s="229"/>
      <c r="EQ162" s="229"/>
      <c r="ER162" s="229"/>
      <c r="ES162" s="229"/>
      <c r="ET162" s="229"/>
      <c r="EU162" s="229"/>
      <c r="EV162" s="229"/>
      <c r="EW162" s="229"/>
      <c r="EX162" s="229"/>
      <c r="EY162" s="229"/>
      <c r="EZ162" s="229"/>
      <c r="FA162" s="229"/>
      <c r="FB162" s="229"/>
      <c r="FC162" s="229"/>
      <c r="FD162" s="229"/>
      <c r="FE162" s="229"/>
      <c r="FF162" s="229"/>
      <c r="FG162" s="229"/>
      <c r="FH162" s="229"/>
      <c r="FI162" s="229"/>
      <c r="FJ162" s="229"/>
      <c r="FK162" s="229"/>
      <c r="FL162" s="229"/>
      <c r="FM162" s="229"/>
      <c r="FN162" s="229"/>
      <c r="FO162" s="229"/>
      <c r="FP162" s="229"/>
      <c r="FQ162" s="229"/>
      <c r="FR162" s="229"/>
      <c r="FS162" s="229"/>
      <c r="FT162" s="229"/>
      <c r="FU162" s="229"/>
      <c r="FV162" s="229"/>
      <c r="FW162" s="229"/>
      <c r="FX162" s="229"/>
      <c r="FY162" s="229"/>
      <c r="FZ162" s="229"/>
      <c r="GA162" s="229"/>
      <c r="GB162" s="229"/>
      <c r="GC162" s="229"/>
      <c r="GD162" s="229"/>
      <c r="GE162" s="229"/>
      <c r="GF162" s="229"/>
      <c r="GG162" s="229"/>
      <c r="GH162" s="229"/>
      <c r="GI162" s="229"/>
      <c r="GJ162" s="229"/>
      <c r="GK162" s="229"/>
      <c r="GL162" s="229"/>
      <c r="GM162" s="229"/>
      <c r="GN162" s="229"/>
      <c r="GO162" s="229"/>
      <c r="GP162" s="229"/>
      <c r="GQ162" s="229"/>
      <c r="GR162" s="229"/>
      <c r="GS162" s="229"/>
      <c r="GT162" s="229"/>
      <c r="GU162" s="229"/>
      <c r="GV162" s="229"/>
      <c r="GW162" s="229"/>
      <c r="GX162" s="229"/>
      <c r="GY162" s="229"/>
      <c r="GZ162" s="229"/>
      <c r="HA162" s="229"/>
      <c r="HB162" s="229"/>
      <c r="HC162" s="229"/>
      <c r="HD162" s="229"/>
      <c r="HE162" s="229"/>
      <c r="HF162" s="229"/>
      <c r="HG162" s="229"/>
      <c r="HH162" s="229"/>
      <c r="HI162" s="229"/>
      <c r="HJ162" s="229"/>
      <c r="HK162" s="229"/>
      <c r="HL162" s="229"/>
      <c r="HM162" s="229"/>
      <c r="HN162" s="229"/>
      <c r="HO162" s="229"/>
      <c r="HP162" s="229"/>
      <c r="HQ162" s="229"/>
      <c r="HR162" s="229"/>
      <c r="HS162" s="229"/>
      <c r="HT162" s="229"/>
      <c r="HU162" s="229"/>
      <c r="HV162" s="229"/>
      <c r="HW162" s="229"/>
      <c r="HX162" s="229"/>
      <c r="HY162" s="229"/>
      <c r="HZ162" s="229"/>
      <c r="IA162" s="229"/>
      <c r="IB162" s="229"/>
      <c r="IC162" s="229"/>
      <c r="ID162" s="229"/>
      <c r="IE162" s="229"/>
      <c r="IF162" s="229"/>
      <c r="IG162" s="229"/>
      <c r="IH162" s="229"/>
      <c r="II162" s="229"/>
      <c r="IJ162" s="229"/>
    </row>
    <row r="163" spans="1:1030" ht="132" customHeight="1">
      <c r="A163" s="20"/>
      <c r="B163" s="20" t="s">
        <v>805</v>
      </c>
      <c r="C163" s="95" t="s">
        <v>806</v>
      </c>
      <c r="D163" s="24"/>
      <c r="E163" s="24" t="s">
        <v>66</v>
      </c>
      <c r="F163" s="25" t="s">
        <v>535</v>
      </c>
      <c r="G163" s="63" t="s">
        <v>53</v>
      </c>
      <c r="H163" s="26"/>
      <c r="I163" s="28">
        <v>6</v>
      </c>
      <c r="J163" s="28">
        <v>3</v>
      </c>
      <c r="K163" s="28" t="s">
        <v>793</v>
      </c>
      <c r="L163" s="28">
        <v>15</v>
      </c>
      <c r="M163" s="28"/>
      <c r="N163" s="28"/>
      <c r="O163" s="30">
        <v>18</v>
      </c>
      <c r="P163" s="31"/>
      <c r="Q163" s="429" t="s">
        <v>601</v>
      </c>
      <c r="R163" s="430" t="s">
        <v>601</v>
      </c>
      <c r="S163" s="379">
        <v>1</v>
      </c>
      <c r="T163" s="96" t="s">
        <v>58</v>
      </c>
      <c r="U163" s="96" t="s">
        <v>59</v>
      </c>
      <c r="V163" s="96" t="s">
        <v>386</v>
      </c>
      <c r="W163" s="169">
        <v>1</v>
      </c>
      <c r="X163" s="97" t="s">
        <v>58</v>
      </c>
      <c r="Y163" s="97" t="s">
        <v>59</v>
      </c>
      <c r="Z163" s="97" t="s">
        <v>386</v>
      </c>
      <c r="AA163" s="429" t="s">
        <v>789</v>
      </c>
      <c r="AB163" s="580" t="str">
        <f t="shared" si="50"/>
        <v>Jeudi 25 juin,"grammaire japonaise", "lexique et kanji", "renforcement japonais 3", "civilisation japonaise".  Epreuve unique à distance en temps limité (4 épreuves de 30 minutes), de 14h à 16h (F. Durringer, C. Kawai, M. Shimosakai)</v>
      </c>
      <c r="AC163" s="633"/>
      <c r="AD163" s="98">
        <v>1</v>
      </c>
      <c r="AE163" s="96" t="s">
        <v>58</v>
      </c>
      <c r="AF163" s="96" t="s">
        <v>59</v>
      </c>
      <c r="AG163" s="96" t="s">
        <v>386</v>
      </c>
      <c r="AH163" s="99">
        <v>1</v>
      </c>
      <c r="AI163" s="97" t="s">
        <v>58</v>
      </c>
      <c r="AJ163" s="97" t="s">
        <v>59</v>
      </c>
      <c r="AK163" s="97" t="s">
        <v>386</v>
      </c>
      <c r="AL163" s="28"/>
    </row>
    <row r="164" spans="1:1030" s="345" customFormat="1" ht="52.5" customHeight="1">
      <c r="A164" s="338" t="s">
        <v>807</v>
      </c>
      <c r="B164" s="338" t="s">
        <v>808</v>
      </c>
      <c r="C164" s="339" t="s">
        <v>809</v>
      </c>
      <c r="D164" s="340"/>
      <c r="E164" s="340" t="s">
        <v>42</v>
      </c>
      <c r="F164" s="340"/>
      <c r="G164" s="340"/>
      <c r="H164" s="341"/>
      <c r="I164" s="341">
        <f>+I$126+I165+I170+I172</f>
        <v>27</v>
      </c>
      <c r="J164" s="341">
        <f>+J$126+J165+J170+J172</f>
        <v>27</v>
      </c>
      <c r="K164" s="340"/>
      <c r="L164" s="340"/>
      <c r="M164" s="340"/>
      <c r="N164" s="340"/>
      <c r="O164" s="340"/>
      <c r="P164" s="342"/>
      <c r="Q164" s="497"/>
      <c r="R164" s="498"/>
      <c r="S164" s="386"/>
      <c r="T164" s="343"/>
      <c r="U164" s="343"/>
      <c r="V164" s="343"/>
      <c r="W164" s="344"/>
      <c r="X164" s="343"/>
      <c r="Y164" s="343"/>
      <c r="Z164" s="343"/>
      <c r="AA164" s="343"/>
      <c r="AB164" s="343"/>
      <c r="AC164" s="343"/>
      <c r="AD164" s="343"/>
      <c r="AE164" s="343"/>
      <c r="AF164" s="343"/>
      <c r="AG164" s="343"/>
      <c r="AH164" s="343"/>
      <c r="AI164" s="343"/>
      <c r="AJ164" s="343"/>
      <c r="AK164" s="340"/>
      <c r="AL164" s="340"/>
    </row>
    <row r="165" spans="1:1030" s="345" customFormat="1" ht="26.25" customHeight="1">
      <c r="A165" s="346" t="s">
        <v>810</v>
      </c>
      <c r="B165" s="346" t="s">
        <v>811</v>
      </c>
      <c r="C165" s="347" t="s">
        <v>812</v>
      </c>
      <c r="D165" s="348"/>
      <c r="E165" s="348" t="s">
        <v>112</v>
      </c>
      <c r="F165" s="348"/>
      <c r="G165" s="348"/>
      <c r="H165" s="349"/>
      <c r="I165" s="350">
        <f>+I166+I167+I168</f>
        <v>9</v>
      </c>
      <c r="J165" s="350">
        <f>+J166+J167+J168</f>
        <v>9</v>
      </c>
      <c r="K165" s="350"/>
      <c r="L165" s="349"/>
      <c r="M165" s="350"/>
      <c r="N165" s="349"/>
      <c r="O165" s="351"/>
      <c r="P165" s="374"/>
      <c r="Q165" s="499"/>
      <c r="R165" s="500"/>
      <c r="S165" s="387"/>
      <c r="T165" s="351"/>
      <c r="U165" s="351"/>
      <c r="V165" s="351"/>
      <c r="W165" s="352"/>
      <c r="X165" s="353"/>
      <c r="Y165" s="353"/>
      <c r="Z165" s="354"/>
      <c r="AA165" s="354"/>
      <c r="AB165" s="354"/>
      <c r="AC165" s="354"/>
      <c r="AD165" s="354"/>
      <c r="AE165" s="353"/>
      <c r="AF165" s="353"/>
      <c r="AG165" s="353"/>
      <c r="AH165" s="354"/>
      <c r="AI165" s="353"/>
      <c r="AJ165" s="353"/>
      <c r="AK165" s="353"/>
      <c r="AL165" s="355"/>
      <c r="AM165" s="371"/>
      <c r="AN165" s="371"/>
      <c r="AO165" s="371"/>
      <c r="AP165" s="371"/>
      <c r="AQ165" s="371"/>
      <c r="AR165" s="371"/>
      <c r="AS165" s="371"/>
      <c r="AT165" s="371"/>
      <c r="AU165" s="371"/>
      <c r="AV165" s="371"/>
      <c r="AW165" s="371"/>
      <c r="AX165" s="371"/>
      <c r="AY165" s="371"/>
      <c r="AZ165" s="371"/>
      <c r="BA165" s="371"/>
      <c r="BB165" s="371"/>
      <c r="BC165" s="371"/>
      <c r="BD165" s="371"/>
      <c r="BE165" s="371"/>
      <c r="BF165" s="371"/>
      <c r="BG165" s="371"/>
      <c r="BH165" s="371"/>
      <c r="BI165" s="371"/>
      <c r="BJ165" s="371"/>
      <c r="BK165" s="371"/>
      <c r="BL165" s="371"/>
      <c r="BM165" s="371"/>
      <c r="BN165" s="371"/>
      <c r="BO165" s="371"/>
      <c r="BP165" s="371"/>
      <c r="BQ165" s="371"/>
      <c r="BR165" s="371"/>
      <c r="BS165" s="371"/>
      <c r="BT165" s="371"/>
      <c r="BU165" s="371"/>
      <c r="BV165" s="371"/>
      <c r="BW165" s="371"/>
      <c r="BX165" s="371"/>
      <c r="BY165" s="371"/>
      <c r="BZ165" s="371"/>
      <c r="CA165" s="371"/>
      <c r="CB165" s="371"/>
      <c r="CC165" s="371"/>
      <c r="CD165" s="371"/>
      <c r="CE165" s="371"/>
      <c r="CF165" s="371"/>
      <c r="CG165" s="371"/>
      <c r="CH165" s="371"/>
      <c r="CI165" s="371"/>
      <c r="CJ165" s="371"/>
      <c r="CK165" s="371"/>
      <c r="CL165" s="371"/>
      <c r="CM165" s="371"/>
      <c r="CN165" s="371"/>
      <c r="CO165" s="371"/>
      <c r="CP165" s="371"/>
      <c r="CQ165" s="371"/>
      <c r="CR165" s="371"/>
      <c r="CS165" s="371"/>
      <c r="CT165" s="371"/>
      <c r="CU165" s="371"/>
      <c r="CV165" s="371"/>
      <c r="CW165" s="371"/>
      <c r="CX165" s="371"/>
      <c r="CY165" s="371"/>
      <c r="CZ165" s="371"/>
      <c r="DA165" s="371"/>
      <c r="DB165" s="371"/>
      <c r="DC165" s="371"/>
      <c r="DD165" s="371"/>
      <c r="DE165" s="371"/>
      <c r="DF165" s="371"/>
      <c r="DG165" s="371"/>
      <c r="DH165" s="371"/>
      <c r="DI165" s="371"/>
      <c r="DJ165" s="371"/>
      <c r="DK165" s="371"/>
      <c r="DL165" s="371"/>
      <c r="DM165" s="371"/>
      <c r="DN165" s="371"/>
      <c r="DO165" s="371"/>
      <c r="DP165" s="371"/>
      <c r="DQ165" s="371"/>
      <c r="DR165" s="371"/>
      <c r="DS165" s="371"/>
      <c r="DT165" s="371"/>
      <c r="DU165" s="371"/>
      <c r="DV165" s="371"/>
      <c r="DW165" s="371"/>
      <c r="DX165" s="371"/>
      <c r="DY165" s="371"/>
      <c r="DZ165" s="371"/>
      <c r="EA165" s="371"/>
      <c r="EB165" s="371"/>
      <c r="EC165" s="371"/>
      <c r="ED165" s="371"/>
      <c r="EE165" s="371"/>
      <c r="EF165" s="371"/>
      <c r="EG165" s="371"/>
      <c r="EH165" s="371"/>
      <c r="EI165" s="371"/>
      <c r="EJ165" s="371"/>
      <c r="EK165" s="371"/>
      <c r="EL165" s="371"/>
      <c r="EM165" s="371"/>
      <c r="EN165" s="371"/>
      <c r="EO165" s="371"/>
      <c r="EP165" s="371"/>
      <c r="EQ165" s="371"/>
      <c r="ER165" s="371"/>
      <c r="ES165" s="371"/>
      <c r="ET165" s="371"/>
      <c r="EU165" s="371"/>
      <c r="EV165" s="371"/>
      <c r="EW165" s="371"/>
      <c r="EX165" s="371"/>
      <c r="EY165" s="371"/>
      <c r="EZ165" s="371"/>
      <c r="FA165" s="371"/>
      <c r="FB165" s="371"/>
      <c r="FC165" s="371"/>
      <c r="FD165" s="371"/>
      <c r="FE165" s="371"/>
      <c r="FF165" s="371"/>
      <c r="FG165" s="371"/>
      <c r="FH165" s="371"/>
      <c r="FI165" s="371"/>
      <c r="FJ165" s="371"/>
      <c r="FK165" s="371"/>
      <c r="FL165" s="371"/>
      <c r="FM165" s="371"/>
      <c r="FN165" s="371"/>
      <c r="FO165" s="371"/>
      <c r="FP165" s="371"/>
      <c r="FQ165" s="371"/>
      <c r="FR165" s="371"/>
      <c r="FS165" s="371"/>
      <c r="FT165" s="371"/>
      <c r="FU165" s="371"/>
      <c r="FV165" s="371"/>
      <c r="FW165" s="371"/>
      <c r="FX165" s="371"/>
      <c r="FY165" s="371"/>
      <c r="FZ165" s="371"/>
      <c r="GA165" s="371"/>
      <c r="GB165" s="371"/>
      <c r="GC165" s="371"/>
      <c r="GD165" s="371"/>
      <c r="GE165" s="371"/>
      <c r="GF165" s="371"/>
      <c r="GG165" s="371"/>
      <c r="GH165" s="371"/>
      <c r="GI165" s="371"/>
      <c r="GJ165" s="371"/>
      <c r="GK165" s="371"/>
      <c r="GL165" s="371"/>
      <c r="GM165" s="371"/>
      <c r="GN165" s="371"/>
      <c r="GO165" s="371"/>
      <c r="GP165" s="371"/>
      <c r="GQ165" s="371"/>
      <c r="GR165" s="371"/>
      <c r="GS165" s="371"/>
      <c r="GT165" s="371"/>
      <c r="GU165" s="371"/>
      <c r="GV165" s="371"/>
      <c r="GW165" s="371"/>
      <c r="GX165" s="371"/>
      <c r="GY165" s="371"/>
      <c r="GZ165" s="371"/>
      <c r="HA165" s="371"/>
      <c r="HB165" s="371"/>
      <c r="HC165" s="371"/>
      <c r="HD165" s="371"/>
      <c r="HE165" s="371"/>
      <c r="HF165" s="371"/>
      <c r="HG165" s="371"/>
      <c r="HH165" s="371"/>
      <c r="HI165" s="371"/>
      <c r="HJ165" s="371"/>
      <c r="HK165" s="371"/>
      <c r="HL165" s="371"/>
      <c r="HM165" s="371"/>
      <c r="HN165" s="371"/>
      <c r="HO165" s="371"/>
      <c r="HP165" s="371"/>
      <c r="HQ165" s="371"/>
      <c r="HR165" s="371"/>
      <c r="HS165" s="371"/>
      <c r="HT165" s="371"/>
      <c r="HU165" s="371"/>
      <c r="HV165" s="371"/>
      <c r="HW165" s="371"/>
      <c r="HX165" s="371"/>
      <c r="HY165" s="371"/>
      <c r="HZ165" s="371"/>
      <c r="IA165" s="371"/>
      <c r="IB165" s="371"/>
      <c r="IC165" s="371"/>
      <c r="ID165" s="371"/>
      <c r="IE165" s="371"/>
      <c r="IF165" s="371"/>
      <c r="IG165" s="371"/>
      <c r="IH165" s="371"/>
      <c r="II165" s="371"/>
      <c r="IJ165" s="371"/>
    </row>
    <row r="166" spans="1:1030" s="345" customFormat="1" ht="96" customHeight="1">
      <c r="A166" s="356"/>
      <c r="B166" s="356" t="s">
        <v>813</v>
      </c>
      <c r="C166" s="357" t="s">
        <v>814</v>
      </c>
      <c r="D166" s="358" t="s">
        <v>815</v>
      </c>
      <c r="E166" s="358" t="s">
        <v>66</v>
      </c>
      <c r="F166" s="359"/>
      <c r="G166" s="360" t="s">
        <v>53</v>
      </c>
      <c r="H166" s="361"/>
      <c r="I166" s="362">
        <v>3</v>
      </c>
      <c r="J166" s="362">
        <v>3</v>
      </c>
      <c r="K166" s="362"/>
      <c r="L166" s="362">
        <v>15</v>
      </c>
      <c r="M166" s="362"/>
      <c r="N166" s="362"/>
      <c r="O166" s="363">
        <v>18</v>
      </c>
      <c r="P166" s="364"/>
      <c r="Q166" s="507" t="s">
        <v>55</v>
      </c>
      <c r="R166" s="508" t="s">
        <v>816</v>
      </c>
      <c r="S166" s="388">
        <v>1</v>
      </c>
      <c r="T166" s="366" t="s">
        <v>58</v>
      </c>
      <c r="U166" s="366" t="s">
        <v>59</v>
      </c>
      <c r="V166" s="366" t="s">
        <v>386</v>
      </c>
      <c r="W166" s="367">
        <v>1</v>
      </c>
      <c r="X166" s="368" t="s">
        <v>58</v>
      </c>
      <c r="Y166" s="368" t="s">
        <v>59</v>
      </c>
      <c r="Z166" s="368" t="s">
        <v>386</v>
      </c>
      <c r="AA166" s="507" t="s">
        <v>817</v>
      </c>
      <c r="AB166" s="580" t="s">
        <v>816</v>
      </c>
      <c r="AC166" s="633"/>
      <c r="AD166" s="365">
        <v>1</v>
      </c>
      <c r="AE166" s="366" t="s">
        <v>58</v>
      </c>
      <c r="AF166" s="366" t="s">
        <v>59</v>
      </c>
      <c r="AG166" s="366" t="s">
        <v>386</v>
      </c>
      <c r="AH166" s="369">
        <v>1</v>
      </c>
      <c r="AI166" s="368" t="s">
        <v>58</v>
      </c>
      <c r="AJ166" s="368" t="s">
        <v>59</v>
      </c>
      <c r="AK166" s="368" t="s">
        <v>386</v>
      </c>
      <c r="AL166" s="362"/>
    </row>
    <row r="167" spans="1:1030" s="345" customFormat="1" ht="96" customHeight="1">
      <c r="A167" s="356"/>
      <c r="B167" s="356" t="s">
        <v>818</v>
      </c>
      <c r="C167" s="357" t="s">
        <v>819</v>
      </c>
      <c r="D167" s="358" t="s">
        <v>820</v>
      </c>
      <c r="E167" s="358" t="s">
        <v>66</v>
      </c>
      <c r="F167" s="359"/>
      <c r="G167" s="360" t="s">
        <v>53</v>
      </c>
      <c r="H167" s="361"/>
      <c r="I167" s="362">
        <v>3</v>
      </c>
      <c r="J167" s="362">
        <v>3</v>
      </c>
      <c r="K167" s="362"/>
      <c r="L167" s="362">
        <v>15</v>
      </c>
      <c r="M167" s="362"/>
      <c r="N167" s="362"/>
      <c r="O167" s="363">
        <v>18</v>
      </c>
      <c r="P167" s="364"/>
      <c r="Q167" s="507" t="s">
        <v>55</v>
      </c>
      <c r="R167" s="508" t="s">
        <v>816</v>
      </c>
      <c r="S167" s="389">
        <v>1</v>
      </c>
      <c r="T167" s="370" t="s">
        <v>58</v>
      </c>
      <c r="U167" s="366" t="s">
        <v>59</v>
      </c>
      <c r="V167" s="366" t="s">
        <v>386</v>
      </c>
      <c r="W167" s="367">
        <v>1</v>
      </c>
      <c r="X167" s="368" t="s">
        <v>58</v>
      </c>
      <c r="Y167" s="368" t="s">
        <v>59</v>
      </c>
      <c r="Z167" s="368" t="s">
        <v>386</v>
      </c>
      <c r="AA167" s="507" t="s">
        <v>821</v>
      </c>
      <c r="AB167" s="580" t="s">
        <v>816</v>
      </c>
      <c r="AC167" s="633"/>
      <c r="AD167" s="365">
        <v>1</v>
      </c>
      <c r="AE167" s="366" t="s">
        <v>58</v>
      </c>
      <c r="AF167" s="366" t="s">
        <v>59</v>
      </c>
      <c r="AG167" s="366" t="s">
        <v>386</v>
      </c>
      <c r="AH167" s="369">
        <v>1</v>
      </c>
      <c r="AI167" s="368" t="s">
        <v>58</v>
      </c>
      <c r="AJ167" s="368" t="s">
        <v>59</v>
      </c>
      <c r="AK167" s="368" t="s">
        <v>386</v>
      </c>
      <c r="AL167" s="362"/>
    </row>
    <row r="168" spans="1:1030" s="345" customFormat="1" ht="96" customHeight="1">
      <c r="A168" s="356"/>
      <c r="B168" s="356" t="s">
        <v>822</v>
      </c>
      <c r="C168" s="357" t="s">
        <v>823</v>
      </c>
      <c r="D168" s="358"/>
      <c r="E168" s="358" t="s">
        <v>66</v>
      </c>
      <c r="F168" s="359"/>
      <c r="G168" s="360" t="s">
        <v>53</v>
      </c>
      <c r="H168" s="361"/>
      <c r="I168" s="362">
        <v>3</v>
      </c>
      <c r="J168" s="362">
        <v>3</v>
      </c>
      <c r="K168" s="362"/>
      <c r="L168" s="362">
        <v>15</v>
      </c>
      <c r="M168" s="362"/>
      <c r="N168" s="362"/>
      <c r="O168" s="363">
        <v>18</v>
      </c>
      <c r="P168" s="364"/>
      <c r="Q168" s="507" t="s">
        <v>55</v>
      </c>
      <c r="R168" s="508" t="s">
        <v>816</v>
      </c>
      <c r="S168" s="388">
        <v>1</v>
      </c>
      <c r="T168" s="366" t="s">
        <v>58</v>
      </c>
      <c r="U168" s="366" t="s">
        <v>59</v>
      </c>
      <c r="V168" s="366" t="s">
        <v>386</v>
      </c>
      <c r="W168" s="367">
        <v>1</v>
      </c>
      <c r="X168" s="368" t="s">
        <v>58</v>
      </c>
      <c r="Y168" s="368" t="s">
        <v>59</v>
      </c>
      <c r="Z168" s="368" t="s">
        <v>386</v>
      </c>
      <c r="AA168" s="507" t="s">
        <v>824</v>
      </c>
      <c r="AB168" s="580" t="s">
        <v>816</v>
      </c>
      <c r="AC168" s="633"/>
      <c r="AD168" s="365">
        <v>1</v>
      </c>
      <c r="AE168" s="366" t="s">
        <v>58</v>
      </c>
      <c r="AF168" s="366" t="s">
        <v>59</v>
      </c>
      <c r="AG168" s="366" t="s">
        <v>386</v>
      </c>
      <c r="AH168" s="369">
        <v>1</v>
      </c>
      <c r="AI168" s="368" t="s">
        <v>58</v>
      </c>
      <c r="AJ168" s="368" t="s">
        <v>59</v>
      </c>
      <c r="AK168" s="368" t="s">
        <v>386</v>
      </c>
      <c r="AL168" s="362"/>
    </row>
    <row r="169" spans="1:1030" s="372" customFormat="1" ht="26.25" customHeight="1">
      <c r="A169" s="346"/>
      <c r="B169" s="346"/>
      <c r="C169" s="347" t="s">
        <v>475</v>
      </c>
      <c r="D169" s="348"/>
      <c r="E169" s="348"/>
      <c r="F169" s="348"/>
      <c r="G169" s="348"/>
      <c r="H169" s="349"/>
      <c r="I169" s="350"/>
      <c r="J169" s="349"/>
      <c r="K169" s="350"/>
      <c r="L169" s="349"/>
      <c r="M169" s="350"/>
      <c r="N169" s="349"/>
      <c r="O169" s="351"/>
      <c r="P169" s="374"/>
      <c r="Q169" s="509"/>
      <c r="R169" s="510"/>
      <c r="S169" s="387"/>
      <c r="T169" s="351"/>
      <c r="U169" s="351"/>
      <c r="V169" s="351"/>
      <c r="W169" s="352"/>
      <c r="X169" s="353"/>
      <c r="Y169" s="353"/>
      <c r="Z169" s="353"/>
      <c r="AA169" s="353"/>
      <c r="AB169" s="353"/>
      <c r="AC169" s="353"/>
      <c r="AD169" s="353"/>
      <c r="AE169" s="353"/>
      <c r="AF169" s="353"/>
      <c r="AG169" s="353"/>
      <c r="AH169" s="354"/>
      <c r="AI169" s="353"/>
      <c r="AJ169" s="353"/>
      <c r="AK169" s="353"/>
      <c r="AL169" s="355"/>
      <c r="AM169" s="371"/>
      <c r="AN169" s="371"/>
      <c r="AO169" s="371"/>
      <c r="AP169" s="371"/>
      <c r="AQ169" s="371"/>
      <c r="AR169" s="371"/>
      <c r="AS169" s="371"/>
      <c r="AT169" s="371"/>
      <c r="AU169" s="371"/>
      <c r="AV169" s="371"/>
      <c r="AW169" s="371"/>
      <c r="AX169" s="371"/>
      <c r="AY169" s="371"/>
      <c r="AZ169" s="371"/>
      <c r="BA169" s="371"/>
      <c r="BB169" s="371"/>
      <c r="BC169" s="371"/>
      <c r="BD169" s="371"/>
      <c r="BE169" s="371"/>
      <c r="BF169" s="371"/>
      <c r="BG169" s="371"/>
      <c r="BH169" s="371"/>
      <c r="BI169" s="371"/>
      <c r="BJ169" s="371"/>
      <c r="BK169" s="371"/>
      <c r="BL169" s="371"/>
      <c r="BM169" s="371"/>
      <c r="BN169" s="371"/>
      <c r="BO169" s="371"/>
      <c r="BP169" s="371"/>
      <c r="BQ169" s="371"/>
      <c r="BR169" s="371"/>
      <c r="BS169" s="371"/>
      <c r="BT169" s="371"/>
      <c r="BU169" s="371"/>
      <c r="BV169" s="371"/>
      <c r="BW169" s="371"/>
      <c r="BX169" s="371"/>
      <c r="BY169" s="371"/>
      <c r="BZ169" s="371"/>
      <c r="CA169" s="371"/>
      <c r="CB169" s="371"/>
      <c r="CC169" s="371"/>
      <c r="CD169" s="371"/>
      <c r="CE169" s="371"/>
      <c r="CF169" s="371"/>
      <c r="CG169" s="371"/>
      <c r="CH169" s="371"/>
      <c r="CI169" s="371"/>
      <c r="CJ169" s="371"/>
      <c r="CK169" s="371"/>
      <c r="CL169" s="371"/>
      <c r="CM169" s="371"/>
      <c r="CN169" s="371"/>
      <c r="CO169" s="371"/>
      <c r="CP169" s="371"/>
      <c r="CQ169" s="371"/>
      <c r="CR169" s="371"/>
      <c r="CS169" s="371"/>
      <c r="CT169" s="371"/>
      <c r="CU169" s="371"/>
      <c r="CV169" s="371"/>
      <c r="CW169" s="371"/>
      <c r="CX169" s="371"/>
      <c r="CY169" s="371"/>
      <c r="CZ169" s="371"/>
      <c r="DA169" s="371"/>
      <c r="DB169" s="371"/>
      <c r="DC169" s="371"/>
      <c r="DD169" s="371"/>
      <c r="DE169" s="371"/>
      <c r="DF169" s="371"/>
      <c r="DG169" s="371"/>
      <c r="DH169" s="371"/>
      <c r="DI169" s="371"/>
      <c r="DJ169" s="371"/>
      <c r="DK169" s="371"/>
      <c r="DL169" s="371"/>
      <c r="DM169" s="371"/>
      <c r="DN169" s="371"/>
      <c r="DO169" s="371"/>
      <c r="DP169" s="371"/>
      <c r="DQ169" s="371"/>
      <c r="DR169" s="371"/>
      <c r="DS169" s="371"/>
      <c r="DT169" s="371"/>
      <c r="DU169" s="371"/>
      <c r="DV169" s="371"/>
      <c r="DW169" s="371"/>
      <c r="DX169" s="371"/>
      <c r="DY169" s="371"/>
      <c r="DZ169" s="371"/>
      <c r="EA169" s="371"/>
      <c r="EB169" s="371"/>
      <c r="EC169" s="371"/>
      <c r="ED169" s="371"/>
      <c r="EE169" s="371"/>
      <c r="EF169" s="371"/>
      <c r="EG169" s="371"/>
      <c r="EH169" s="371"/>
      <c r="EI169" s="371"/>
      <c r="EJ169" s="371"/>
      <c r="EK169" s="371"/>
      <c r="EL169" s="371"/>
      <c r="EM169" s="371"/>
      <c r="EN169" s="371"/>
      <c r="EO169" s="371"/>
      <c r="EP169" s="371"/>
      <c r="EQ169" s="371"/>
      <c r="ER169" s="371"/>
      <c r="ES169" s="371"/>
      <c r="ET169" s="371"/>
      <c r="EU169" s="371"/>
      <c r="EV169" s="371"/>
      <c r="EW169" s="371"/>
      <c r="EX169" s="371"/>
      <c r="EY169" s="371"/>
      <c r="EZ169" s="371"/>
      <c r="FA169" s="371"/>
      <c r="FB169" s="371"/>
      <c r="FC169" s="371"/>
      <c r="FD169" s="371"/>
      <c r="FE169" s="371"/>
      <c r="FF169" s="371"/>
      <c r="FG169" s="371"/>
      <c r="FH169" s="371"/>
      <c r="FI169" s="371"/>
      <c r="FJ169" s="371"/>
      <c r="FK169" s="371"/>
      <c r="FL169" s="371"/>
      <c r="FM169" s="371"/>
      <c r="FN169" s="371"/>
      <c r="FO169" s="371"/>
      <c r="FP169" s="371"/>
      <c r="FQ169" s="371"/>
      <c r="FR169" s="371"/>
      <c r="FS169" s="371"/>
      <c r="FT169" s="371"/>
      <c r="FU169" s="371"/>
      <c r="FV169" s="371"/>
      <c r="FW169" s="371"/>
      <c r="FX169" s="371"/>
      <c r="FY169" s="371"/>
      <c r="FZ169" s="371"/>
      <c r="GA169" s="371"/>
      <c r="GB169" s="371"/>
      <c r="GC169" s="371"/>
      <c r="GD169" s="371"/>
      <c r="GE169" s="371"/>
      <c r="GF169" s="371"/>
      <c r="GG169" s="371"/>
      <c r="GH169" s="371"/>
      <c r="GI169" s="371"/>
      <c r="GJ169" s="371"/>
      <c r="GK169" s="371"/>
      <c r="GL169" s="371"/>
      <c r="GM169" s="371"/>
      <c r="GN169" s="371"/>
      <c r="GO169" s="371"/>
      <c r="GP169" s="371"/>
      <c r="GQ169" s="371"/>
      <c r="GR169" s="371"/>
      <c r="GS169" s="371"/>
      <c r="GT169" s="371"/>
      <c r="GU169" s="371"/>
      <c r="GV169" s="371"/>
      <c r="GW169" s="371"/>
      <c r="GX169" s="371"/>
      <c r="GY169" s="371"/>
      <c r="GZ169" s="371"/>
      <c r="HA169" s="371"/>
      <c r="HB169" s="371"/>
      <c r="HC169" s="371"/>
      <c r="HD169" s="371"/>
      <c r="HE169" s="371"/>
      <c r="HF169" s="371"/>
      <c r="HG169" s="371"/>
      <c r="HH169" s="371"/>
      <c r="HI169" s="371"/>
      <c r="HJ169" s="371"/>
      <c r="HK169" s="371"/>
      <c r="HL169" s="371"/>
      <c r="HM169" s="371"/>
      <c r="HN169" s="371"/>
      <c r="HO169" s="371"/>
      <c r="HP169" s="371"/>
      <c r="HQ169" s="371"/>
      <c r="HR169" s="371"/>
      <c r="HS169" s="371"/>
      <c r="HT169" s="371"/>
      <c r="HU169" s="371"/>
      <c r="HV169" s="371"/>
      <c r="HW169" s="371"/>
      <c r="HX169" s="371"/>
      <c r="HY169" s="371"/>
      <c r="HZ169" s="371"/>
      <c r="IA169" s="371"/>
      <c r="IB169" s="371"/>
      <c r="IC169" s="371"/>
      <c r="ID169" s="371"/>
      <c r="IE169" s="371"/>
      <c r="IF169" s="371"/>
      <c r="IG169" s="371"/>
      <c r="IH169" s="371"/>
      <c r="II169" s="371"/>
      <c r="IJ169" s="371"/>
      <c r="IK169" s="345"/>
      <c r="IL169" s="345"/>
      <c r="IM169" s="345"/>
      <c r="IN169" s="345"/>
      <c r="IO169" s="345"/>
      <c r="IP169" s="345"/>
      <c r="IQ169" s="345"/>
      <c r="IR169" s="345"/>
      <c r="IS169" s="345"/>
      <c r="IT169" s="345"/>
      <c r="IU169" s="345"/>
      <c r="IV169" s="345"/>
      <c r="IW169" s="345"/>
      <c r="IX169" s="345"/>
      <c r="IY169" s="345"/>
      <c r="IZ169" s="345"/>
      <c r="JA169" s="345"/>
      <c r="JB169" s="345"/>
      <c r="JC169" s="345"/>
      <c r="JD169" s="345"/>
      <c r="JE169" s="345"/>
      <c r="JF169" s="345"/>
      <c r="JG169" s="345"/>
      <c r="JH169" s="345"/>
      <c r="JI169" s="345"/>
      <c r="JJ169" s="345"/>
      <c r="JK169" s="345"/>
      <c r="JL169" s="345"/>
      <c r="JM169" s="345"/>
      <c r="JN169" s="345"/>
      <c r="JO169" s="345"/>
      <c r="JP169" s="345"/>
      <c r="JQ169" s="345"/>
      <c r="JR169" s="345"/>
      <c r="JS169" s="345"/>
      <c r="JT169" s="345"/>
      <c r="JU169" s="345"/>
      <c r="JV169" s="345"/>
      <c r="JW169" s="345"/>
      <c r="JX169" s="345"/>
      <c r="JY169" s="345"/>
      <c r="JZ169" s="345"/>
      <c r="KA169" s="345"/>
      <c r="KB169" s="345"/>
      <c r="KC169" s="345"/>
      <c r="KD169" s="345"/>
      <c r="KE169" s="345"/>
      <c r="KF169" s="345"/>
      <c r="KG169" s="345"/>
      <c r="KH169" s="345"/>
      <c r="KI169" s="345"/>
      <c r="KJ169" s="345"/>
      <c r="KK169" s="345"/>
      <c r="KL169" s="345"/>
      <c r="KM169" s="345"/>
      <c r="KN169" s="345"/>
      <c r="KO169" s="345"/>
      <c r="KP169" s="345"/>
      <c r="KQ169" s="345"/>
      <c r="KR169" s="345"/>
      <c r="KS169" s="345"/>
      <c r="KT169" s="345"/>
      <c r="KU169" s="345"/>
      <c r="KV169" s="345"/>
      <c r="KW169" s="345"/>
      <c r="KX169" s="345"/>
      <c r="KY169" s="345"/>
      <c r="KZ169" s="345"/>
      <c r="LA169" s="345"/>
      <c r="LB169" s="345"/>
      <c r="LC169" s="345"/>
      <c r="LD169" s="345"/>
      <c r="LE169" s="345"/>
      <c r="LF169" s="345"/>
      <c r="LG169" s="345"/>
      <c r="LH169" s="345"/>
      <c r="LI169" s="345"/>
      <c r="LJ169" s="345"/>
      <c r="LK169" s="345"/>
      <c r="LL169" s="345"/>
      <c r="LM169" s="345"/>
      <c r="LN169" s="345"/>
      <c r="LO169" s="345"/>
      <c r="LP169" s="345"/>
      <c r="LQ169" s="345"/>
      <c r="LR169" s="345"/>
      <c r="LS169" s="345"/>
      <c r="LT169" s="345"/>
      <c r="LU169" s="345"/>
      <c r="LV169" s="345"/>
      <c r="LW169" s="345"/>
      <c r="LX169" s="345"/>
      <c r="LY169" s="345"/>
      <c r="LZ169" s="345"/>
      <c r="MA169" s="345"/>
      <c r="MB169" s="345"/>
      <c r="MC169" s="345"/>
      <c r="MD169" s="345"/>
      <c r="ME169" s="345"/>
      <c r="MF169" s="345"/>
      <c r="MG169" s="345"/>
      <c r="MH169" s="345"/>
      <c r="MI169" s="345"/>
      <c r="MJ169" s="345"/>
      <c r="MK169" s="345"/>
      <c r="ML169" s="345"/>
      <c r="MM169" s="345"/>
      <c r="MN169" s="345"/>
      <c r="MO169" s="345"/>
      <c r="MP169" s="345"/>
      <c r="MQ169" s="345"/>
      <c r="MR169" s="345"/>
      <c r="MS169" s="345"/>
      <c r="MT169" s="345"/>
      <c r="MU169" s="345"/>
      <c r="MV169" s="345"/>
      <c r="MW169" s="345"/>
      <c r="MX169" s="345"/>
      <c r="MY169" s="345"/>
      <c r="MZ169" s="345"/>
      <c r="NA169" s="345"/>
      <c r="NB169" s="345"/>
      <c r="NC169" s="345"/>
      <c r="ND169" s="345"/>
      <c r="NE169" s="345"/>
      <c r="NF169" s="345"/>
      <c r="NG169" s="345"/>
      <c r="NH169" s="345"/>
      <c r="NI169" s="345"/>
      <c r="NJ169" s="345"/>
      <c r="NK169" s="345"/>
      <c r="NL169" s="345"/>
      <c r="NM169" s="345"/>
      <c r="NN169" s="345"/>
      <c r="NO169" s="345"/>
      <c r="NP169" s="345"/>
      <c r="NQ169" s="345"/>
      <c r="NR169" s="345"/>
      <c r="NS169" s="345"/>
      <c r="NT169" s="345"/>
      <c r="NU169" s="345"/>
      <c r="NV169" s="345"/>
      <c r="NW169" s="345"/>
      <c r="NX169" s="345"/>
      <c r="NY169" s="345"/>
      <c r="NZ169" s="345"/>
      <c r="OA169" s="345"/>
      <c r="OB169" s="345"/>
      <c r="OC169" s="345"/>
      <c r="OD169" s="345"/>
      <c r="OE169" s="345"/>
      <c r="OF169" s="345"/>
      <c r="OG169" s="345"/>
      <c r="OH169" s="345"/>
      <c r="OI169" s="345"/>
      <c r="OJ169" s="345"/>
      <c r="OK169" s="345"/>
      <c r="OL169" s="345"/>
      <c r="OM169" s="345"/>
      <c r="ON169" s="345"/>
      <c r="OO169" s="345"/>
      <c r="OP169" s="345"/>
      <c r="OQ169" s="345"/>
      <c r="OR169" s="345"/>
      <c r="OS169" s="345"/>
      <c r="OT169" s="345"/>
      <c r="OU169" s="345"/>
      <c r="OV169" s="345"/>
      <c r="OW169" s="345"/>
      <c r="OX169" s="345"/>
      <c r="OY169" s="345"/>
      <c r="OZ169" s="345"/>
      <c r="PA169" s="345"/>
      <c r="PB169" s="345"/>
      <c r="PC169" s="345"/>
      <c r="PD169" s="345"/>
      <c r="PE169" s="345"/>
      <c r="PF169" s="345"/>
      <c r="PG169" s="345"/>
      <c r="PH169" s="345"/>
      <c r="PI169" s="345"/>
      <c r="PJ169" s="345"/>
      <c r="PK169" s="345"/>
      <c r="PL169" s="345"/>
      <c r="PM169" s="345"/>
      <c r="PN169" s="345"/>
      <c r="PO169" s="345"/>
      <c r="PP169" s="345"/>
      <c r="PQ169" s="345"/>
      <c r="PR169" s="345"/>
      <c r="PS169" s="345"/>
      <c r="PT169" s="345"/>
      <c r="PU169" s="345"/>
      <c r="PV169" s="345"/>
      <c r="PW169" s="345"/>
      <c r="PX169" s="345"/>
      <c r="PY169" s="345"/>
      <c r="PZ169" s="345"/>
      <c r="QA169" s="345"/>
      <c r="QB169" s="345"/>
      <c r="QC169" s="345"/>
      <c r="QD169" s="345"/>
      <c r="QE169" s="345"/>
      <c r="QF169" s="345"/>
      <c r="QG169" s="345"/>
      <c r="QH169" s="345"/>
      <c r="QI169" s="345"/>
      <c r="QJ169" s="345"/>
      <c r="QK169" s="345"/>
      <c r="QL169" s="345"/>
      <c r="QM169" s="345"/>
      <c r="QN169" s="345"/>
      <c r="QO169" s="345"/>
      <c r="QP169" s="345"/>
      <c r="QQ169" s="345"/>
      <c r="QR169" s="345"/>
      <c r="QS169" s="345"/>
      <c r="QT169" s="345"/>
      <c r="QU169" s="345"/>
      <c r="QV169" s="345"/>
      <c r="QW169" s="345"/>
      <c r="QX169" s="345"/>
      <c r="QY169" s="345"/>
      <c r="QZ169" s="345"/>
      <c r="RA169" s="345"/>
      <c r="RB169" s="345"/>
      <c r="RC169" s="345"/>
      <c r="RD169" s="345"/>
      <c r="RE169" s="345"/>
      <c r="RF169" s="345"/>
      <c r="RG169" s="345"/>
      <c r="RH169" s="345"/>
      <c r="RI169" s="345"/>
      <c r="RJ169" s="345"/>
      <c r="RK169" s="345"/>
      <c r="RL169" s="345"/>
      <c r="RM169" s="345"/>
      <c r="RN169" s="345"/>
      <c r="RO169" s="345"/>
      <c r="RP169" s="345"/>
      <c r="RQ169" s="345"/>
      <c r="RR169" s="345"/>
      <c r="RS169" s="345"/>
      <c r="RT169" s="345"/>
      <c r="RU169" s="345"/>
      <c r="RV169" s="345"/>
      <c r="RW169" s="345"/>
      <c r="RX169" s="345"/>
      <c r="RY169" s="345"/>
      <c r="RZ169" s="345"/>
      <c r="SA169" s="345"/>
      <c r="SB169" s="345"/>
      <c r="SC169" s="345"/>
      <c r="SD169" s="345"/>
      <c r="SE169" s="345"/>
      <c r="SF169" s="345"/>
      <c r="SG169" s="345"/>
      <c r="SH169" s="345"/>
      <c r="SI169" s="345"/>
      <c r="SJ169" s="345"/>
      <c r="SK169" s="345"/>
      <c r="SL169" s="345"/>
      <c r="SM169" s="345"/>
      <c r="SN169" s="345"/>
      <c r="SO169" s="345"/>
      <c r="SP169" s="345"/>
      <c r="SQ169" s="345"/>
      <c r="SR169" s="345"/>
      <c r="SS169" s="345"/>
      <c r="ST169" s="345"/>
      <c r="SU169" s="345"/>
      <c r="SV169" s="345"/>
      <c r="SW169" s="345"/>
      <c r="SX169" s="345"/>
      <c r="SY169" s="345"/>
      <c r="SZ169" s="345"/>
      <c r="TA169" s="345"/>
      <c r="TB169" s="345"/>
      <c r="TC169" s="345"/>
      <c r="TD169" s="345"/>
      <c r="TE169" s="345"/>
      <c r="TF169" s="345"/>
      <c r="TG169" s="345"/>
      <c r="TH169" s="345"/>
      <c r="TI169" s="345"/>
      <c r="TJ169" s="345"/>
      <c r="TK169" s="345"/>
      <c r="TL169" s="345"/>
      <c r="TM169" s="345"/>
      <c r="TN169" s="345"/>
      <c r="TO169" s="345"/>
      <c r="TP169" s="345"/>
      <c r="TQ169" s="345"/>
      <c r="TR169" s="345"/>
      <c r="TS169" s="345"/>
      <c r="TT169" s="345"/>
      <c r="TU169" s="345"/>
      <c r="TV169" s="345"/>
      <c r="TW169" s="345"/>
      <c r="TX169" s="345"/>
      <c r="TY169" s="345"/>
      <c r="TZ169" s="345"/>
      <c r="UA169" s="345"/>
      <c r="UB169" s="345"/>
      <c r="UC169" s="345"/>
      <c r="UD169" s="345"/>
      <c r="UE169" s="345"/>
      <c r="UF169" s="345"/>
      <c r="UG169" s="345"/>
      <c r="UH169" s="345"/>
      <c r="UI169" s="345"/>
      <c r="UJ169" s="345"/>
      <c r="UK169" s="345"/>
      <c r="UL169" s="345"/>
      <c r="UM169" s="345"/>
      <c r="UN169" s="345"/>
      <c r="UO169" s="345"/>
      <c r="UP169" s="345"/>
      <c r="UQ169" s="345"/>
      <c r="UR169" s="345"/>
      <c r="US169" s="345"/>
      <c r="UT169" s="345"/>
      <c r="UU169" s="345"/>
      <c r="UV169" s="345"/>
      <c r="UW169" s="345"/>
      <c r="UX169" s="345"/>
      <c r="UY169" s="345"/>
      <c r="UZ169" s="345"/>
      <c r="VA169" s="345"/>
      <c r="VB169" s="345"/>
      <c r="VC169" s="345"/>
      <c r="VD169" s="345"/>
      <c r="VE169" s="345"/>
      <c r="VF169" s="345"/>
      <c r="VG169" s="345"/>
      <c r="VH169" s="345"/>
      <c r="VI169" s="345"/>
      <c r="VJ169" s="345"/>
      <c r="VK169" s="345"/>
      <c r="VL169" s="345"/>
      <c r="VM169" s="345"/>
      <c r="VN169" s="345"/>
      <c r="VO169" s="345"/>
      <c r="VP169" s="345"/>
      <c r="VQ169" s="345"/>
      <c r="VR169" s="345"/>
      <c r="VS169" s="345"/>
      <c r="VT169" s="345"/>
      <c r="VU169" s="345"/>
      <c r="VV169" s="345"/>
      <c r="VW169" s="345"/>
      <c r="VX169" s="345"/>
      <c r="VY169" s="345"/>
      <c r="VZ169" s="345"/>
      <c r="WA169" s="345"/>
      <c r="WB169" s="345"/>
      <c r="WC169" s="345"/>
      <c r="WD169" s="345"/>
      <c r="WE169" s="345"/>
      <c r="WF169" s="345"/>
      <c r="WG169" s="345"/>
      <c r="WH169" s="345"/>
      <c r="WI169" s="345"/>
      <c r="WJ169" s="345"/>
      <c r="WK169" s="345"/>
      <c r="WL169" s="345"/>
      <c r="WM169" s="345"/>
      <c r="WN169" s="345"/>
      <c r="WO169" s="345"/>
      <c r="WP169" s="345"/>
      <c r="WQ169" s="345"/>
      <c r="WR169" s="345"/>
      <c r="WS169" s="345"/>
      <c r="WT169" s="345"/>
      <c r="WU169" s="345"/>
      <c r="WV169" s="345"/>
      <c r="WW169" s="345"/>
      <c r="WX169" s="345"/>
      <c r="WY169" s="345"/>
      <c r="WZ169" s="345"/>
      <c r="XA169" s="345"/>
      <c r="XB169" s="345"/>
      <c r="XC169" s="345"/>
      <c r="XD169" s="345"/>
      <c r="XE169" s="345"/>
      <c r="XF169" s="345"/>
      <c r="XG169" s="345"/>
      <c r="XH169" s="345"/>
      <c r="XI169" s="345"/>
      <c r="XJ169" s="345"/>
      <c r="XK169" s="345"/>
      <c r="XL169" s="345"/>
      <c r="XM169" s="345"/>
      <c r="XN169" s="345"/>
      <c r="XO169" s="345"/>
      <c r="XP169" s="345"/>
      <c r="XQ169" s="345"/>
      <c r="XR169" s="345"/>
      <c r="XS169" s="345"/>
      <c r="XT169" s="345"/>
      <c r="XU169" s="345"/>
      <c r="XV169" s="345"/>
      <c r="XW169" s="345"/>
      <c r="XX169" s="345"/>
      <c r="XY169" s="345"/>
      <c r="XZ169" s="345"/>
      <c r="YA169" s="345"/>
      <c r="YB169" s="345"/>
      <c r="YC169" s="345"/>
      <c r="YD169" s="345"/>
      <c r="YE169" s="345"/>
      <c r="YF169" s="345"/>
      <c r="YG169" s="345"/>
      <c r="YH169" s="345"/>
      <c r="YI169" s="345"/>
      <c r="YJ169" s="345"/>
      <c r="YK169" s="345"/>
      <c r="YL169" s="345"/>
      <c r="YM169" s="345"/>
      <c r="YN169" s="345"/>
      <c r="YO169" s="345"/>
      <c r="YP169" s="345"/>
      <c r="YQ169" s="345"/>
      <c r="YR169" s="345"/>
      <c r="YS169" s="345"/>
      <c r="YT169" s="345"/>
      <c r="YU169" s="345"/>
      <c r="YV169" s="345"/>
      <c r="YW169" s="345"/>
      <c r="YX169" s="345"/>
      <c r="YY169" s="345"/>
      <c r="YZ169" s="345"/>
      <c r="ZA169" s="345"/>
      <c r="ZB169" s="345"/>
      <c r="ZC169" s="345"/>
      <c r="ZD169" s="345"/>
      <c r="ZE169" s="345"/>
      <c r="ZF169" s="345"/>
      <c r="ZG169" s="345"/>
      <c r="ZH169" s="345"/>
      <c r="ZI169" s="345"/>
      <c r="ZJ169" s="345"/>
      <c r="ZK169" s="345"/>
      <c r="ZL169" s="345"/>
      <c r="ZM169" s="345"/>
      <c r="ZN169" s="345"/>
      <c r="ZO169" s="345"/>
      <c r="ZP169" s="345"/>
      <c r="ZQ169" s="345"/>
      <c r="ZR169" s="345"/>
      <c r="ZS169" s="345"/>
      <c r="ZT169" s="345"/>
      <c r="ZU169" s="345"/>
      <c r="ZV169" s="345"/>
      <c r="ZW169" s="345"/>
      <c r="ZX169" s="345"/>
      <c r="ZY169" s="345"/>
      <c r="ZZ169" s="345"/>
      <c r="AAA169" s="345"/>
      <c r="AAB169" s="345"/>
      <c r="AAC169" s="345"/>
      <c r="AAD169" s="345"/>
      <c r="AAE169" s="345"/>
      <c r="AAF169" s="345"/>
      <c r="AAG169" s="345"/>
      <c r="AAH169" s="345"/>
      <c r="AAI169" s="345"/>
      <c r="AAJ169" s="345"/>
      <c r="AAK169" s="345"/>
      <c r="AAL169" s="345"/>
      <c r="AAM169" s="345"/>
      <c r="AAN169" s="345"/>
      <c r="AAO169" s="345"/>
      <c r="AAP169" s="345"/>
      <c r="AAQ169" s="345"/>
      <c r="AAR169" s="345"/>
      <c r="AAS169" s="345"/>
      <c r="AAT169" s="345"/>
      <c r="AAU169" s="345"/>
      <c r="AAV169" s="345"/>
      <c r="AAW169" s="345"/>
      <c r="AAX169" s="345"/>
      <c r="AAY169" s="345"/>
      <c r="AAZ169" s="345"/>
      <c r="ABA169" s="345"/>
      <c r="ABB169" s="345"/>
      <c r="ABC169" s="345"/>
      <c r="ABD169" s="345"/>
      <c r="ABE169" s="345"/>
      <c r="ABF169" s="345"/>
      <c r="ABG169" s="345"/>
      <c r="ABH169" s="345"/>
      <c r="ABI169" s="345"/>
      <c r="ABJ169" s="345"/>
      <c r="ABK169" s="345"/>
      <c r="ABL169" s="345"/>
      <c r="ABM169" s="345"/>
      <c r="ABN169" s="345"/>
      <c r="ABO169" s="345"/>
      <c r="ABP169" s="345"/>
      <c r="ABQ169" s="345"/>
      <c r="ABR169" s="345"/>
      <c r="ABS169" s="345"/>
      <c r="ABT169" s="345"/>
      <c r="ABU169" s="345"/>
      <c r="ABV169" s="345"/>
      <c r="ABW169" s="345"/>
      <c r="ABX169" s="345"/>
      <c r="ABY169" s="345"/>
      <c r="ABZ169" s="345"/>
      <c r="ACA169" s="345"/>
      <c r="ACB169" s="345"/>
      <c r="ACC169" s="345"/>
      <c r="ACD169" s="345"/>
      <c r="ACE169" s="345"/>
      <c r="ACF169" s="345"/>
      <c r="ACG169" s="345"/>
      <c r="ACH169" s="345"/>
      <c r="ACI169" s="345"/>
      <c r="ACJ169" s="345"/>
      <c r="ACK169" s="345"/>
      <c r="ACL169" s="345"/>
      <c r="ACM169" s="345"/>
      <c r="ACN169" s="345"/>
      <c r="ACO169" s="345"/>
      <c r="ACP169" s="345"/>
      <c r="ACQ169" s="345"/>
      <c r="ACR169" s="345"/>
      <c r="ACS169" s="345"/>
      <c r="ACT169" s="345"/>
      <c r="ACU169" s="345"/>
      <c r="ACV169" s="345"/>
      <c r="ACW169" s="345"/>
      <c r="ACX169" s="345"/>
      <c r="ACY169" s="345"/>
      <c r="ACZ169" s="345"/>
      <c r="ADA169" s="345"/>
      <c r="ADB169" s="345"/>
      <c r="ADC169" s="345"/>
      <c r="ADD169" s="345"/>
      <c r="ADE169" s="345"/>
      <c r="ADF169" s="345"/>
      <c r="ADG169" s="345"/>
      <c r="ADH169" s="345"/>
      <c r="ADI169" s="345"/>
      <c r="ADJ169" s="345"/>
      <c r="ADK169" s="345"/>
      <c r="ADL169" s="345"/>
      <c r="ADM169" s="345"/>
      <c r="ADN169" s="345"/>
      <c r="ADO169" s="345"/>
      <c r="ADP169" s="345"/>
      <c r="ADQ169" s="345"/>
      <c r="ADR169" s="345"/>
      <c r="ADS169" s="345"/>
      <c r="ADT169" s="345"/>
      <c r="ADU169" s="345"/>
      <c r="ADV169" s="345"/>
      <c r="ADW169" s="345"/>
      <c r="ADX169" s="345"/>
      <c r="ADY169" s="345"/>
      <c r="ADZ169" s="345"/>
      <c r="AEA169" s="345"/>
      <c r="AEB169" s="345"/>
      <c r="AEC169" s="345"/>
      <c r="AED169" s="345"/>
      <c r="AEE169" s="345"/>
      <c r="AEF169" s="345"/>
      <c r="AEG169" s="345"/>
      <c r="AEH169" s="345"/>
      <c r="AEI169" s="345"/>
      <c r="AEJ169" s="345"/>
      <c r="AEK169" s="345"/>
      <c r="AEL169" s="345"/>
      <c r="AEM169" s="345"/>
      <c r="AEN169" s="345"/>
      <c r="AEO169" s="345"/>
      <c r="AEP169" s="345"/>
      <c r="AEQ169" s="345"/>
      <c r="AER169" s="345"/>
      <c r="AES169" s="345"/>
      <c r="AET169" s="345"/>
      <c r="AEU169" s="345"/>
      <c r="AEV169" s="345"/>
      <c r="AEW169" s="345"/>
      <c r="AEX169" s="345"/>
      <c r="AEY169" s="345"/>
      <c r="AEZ169" s="345"/>
      <c r="AFA169" s="345"/>
      <c r="AFB169" s="345"/>
      <c r="AFC169" s="345"/>
      <c r="AFD169" s="345"/>
      <c r="AFE169" s="345"/>
      <c r="AFF169" s="345"/>
      <c r="AFG169" s="345"/>
      <c r="AFH169" s="345"/>
      <c r="AFI169" s="345"/>
      <c r="AFJ169" s="345"/>
      <c r="AFK169" s="345"/>
      <c r="AFL169" s="345"/>
      <c r="AFM169" s="345"/>
      <c r="AFN169" s="345"/>
      <c r="AFO169" s="345"/>
      <c r="AFP169" s="345"/>
      <c r="AFQ169" s="345"/>
      <c r="AFR169" s="345"/>
      <c r="AFS169" s="345"/>
      <c r="AFT169" s="345"/>
      <c r="AFU169" s="345"/>
      <c r="AFV169" s="345"/>
      <c r="AFW169" s="345"/>
      <c r="AFX169" s="345"/>
      <c r="AFY169" s="345"/>
      <c r="AFZ169" s="345"/>
      <c r="AGA169" s="345"/>
      <c r="AGB169" s="345"/>
      <c r="AGC169" s="345"/>
      <c r="AGD169" s="345"/>
      <c r="AGE169" s="345"/>
      <c r="AGF169" s="345"/>
      <c r="AGG169" s="345"/>
      <c r="AGH169" s="345"/>
      <c r="AGI169" s="345"/>
      <c r="AGJ169" s="345"/>
      <c r="AGK169" s="345"/>
      <c r="AGL169" s="345"/>
      <c r="AGM169" s="345"/>
      <c r="AGN169" s="345"/>
      <c r="AGO169" s="345"/>
      <c r="AGP169" s="345"/>
      <c r="AGQ169" s="345"/>
      <c r="AGR169" s="345"/>
      <c r="AGS169" s="345"/>
      <c r="AGT169" s="345"/>
      <c r="AGU169" s="345"/>
      <c r="AGV169" s="345"/>
      <c r="AGW169" s="345"/>
      <c r="AGX169" s="345"/>
      <c r="AGY169" s="345"/>
      <c r="AGZ169" s="345"/>
      <c r="AHA169" s="345"/>
      <c r="AHB169" s="345"/>
      <c r="AHC169" s="345"/>
      <c r="AHD169" s="345"/>
      <c r="AHE169" s="345"/>
      <c r="AHF169" s="345"/>
      <c r="AHG169" s="345"/>
      <c r="AHH169" s="345"/>
      <c r="AHI169" s="345"/>
      <c r="AHJ169" s="345"/>
      <c r="AHK169" s="345"/>
      <c r="AHL169" s="345"/>
      <c r="AHM169" s="345"/>
      <c r="AHN169" s="345"/>
      <c r="AHO169" s="345"/>
      <c r="AHP169" s="345"/>
      <c r="AHQ169" s="345"/>
      <c r="AHR169" s="345"/>
      <c r="AHS169" s="345"/>
      <c r="AHT169" s="345"/>
      <c r="AHU169" s="345"/>
      <c r="AHV169" s="345"/>
      <c r="AHW169" s="345"/>
      <c r="AHX169" s="345"/>
      <c r="AHY169" s="345"/>
      <c r="AHZ169" s="345"/>
      <c r="AIA169" s="345"/>
      <c r="AIB169" s="345"/>
      <c r="AIC169" s="345"/>
      <c r="AID169" s="345"/>
      <c r="AIE169" s="345"/>
      <c r="AIF169" s="345"/>
      <c r="AIG169" s="345"/>
      <c r="AIH169" s="345"/>
      <c r="AII169" s="345"/>
      <c r="AIJ169" s="345"/>
      <c r="AIK169" s="345"/>
      <c r="AIL169" s="345"/>
      <c r="AIM169" s="345"/>
      <c r="AIN169" s="345"/>
      <c r="AIO169" s="345"/>
      <c r="AIP169" s="345"/>
      <c r="AIQ169" s="345"/>
      <c r="AIR169" s="345"/>
      <c r="AIS169" s="345"/>
      <c r="AIT169" s="345"/>
      <c r="AIU169" s="345"/>
      <c r="AIV169" s="345"/>
      <c r="AIW169" s="345"/>
      <c r="AIX169" s="345"/>
      <c r="AIY169" s="345"/>
      <c r="AIZ169" s="345"/>
      <c r="AJA169" s="345"/>
      <c r="AJB169" s="345"/>
      <c r="AJC169" s="345"/>
      <c r="AJD169" s="345"/>
      <c r="AJE169" s="345"/>
      <c r="AJF169" s="345"/>
      <c r="AJG169" s="345"/>
      <c r="AJH169" s="345"/>
      <c r="AJI169" s="345"/>
      <c r="AJJ169" s="345"/>
      <c r="AJK169" s="345"/>
      <c r="AJL169" s="345"/>
      <c r="AJM169" s="345"/>
      <c r="AJN169" s="345"/>
      <c r="AJO169" s="345"/>
      <c r="AJP169" s="345"/>
      <c r="AJQ169" s="345"/>
      <c r="AJR169" s="345"/>
      <c r="AJS169" s="345"/>
      <c r="AJT169" s="345"/>
      <c r="AJU169" s="345"/>
      <c r="AJV169" s="345"/>
      <c r="AJW169" s="345"/>
      <c r="AJX169" s="345"/>
      <c r="AJY169" s="345"/>
      <c r="AJZ169" s="345"/>
      <c r="AKA169" s="345"/>
      <c r="AKB169" s="345"/>
      <c r="AKC169" s="345"/>
      <c r="AKD169" s="345"/>
      <c r="AKE169" s="345"/>
      <c r="AKF169" s="345"/>
      <c r="AKG169" s="345"/>
      <c r="AKH169" s="345"/>
      <c r="AKI169" s="345"/>
      <c r="AKJ169" s="345"/>
      <c r="AKK169" s="345"/>
      <c r="AKL169" s="345"/>
      <c r="AKM169" s="345"/>
      <c r="AKN169" s="345"/>
      <c r="AKO169" s="345"/>
      <c r="AKP169" s="345"/>
      <c r="AKQ169" s="345"/>
      <c r="AKR169" s="345"/>
      <c r="AKS169" s="345"/>
      <c r="AKT169" s="345"/>
      <c r="AKU169" s="345"/>
      <c r="AKV169" s="345"/>
      <c r="AKW169" s="345"/>
      <c r="AKX169" s="345"/>
      <c r="AKY169" s="345"/>
      <c r="AKZ169" s="345"/>
      <c r="ALA169" s="345"/>
      <c r="ALB169" s="345"/>
      <c r="ALC169" s="345"/>
      <c r="ALD169" s="345"/>
      <c r="ALE169" s="345"/>
      <c r="ALF169" s="345"/>
      <c r="ALG169" s="345"/>
      <c r="ALH169" s="345"/>
      <c r="ALI169" s="345"/>
      <c r="ALJ169" s="345"/>
      <c r="ALK169" s="345"/>
      <c r="ALL169" s="345"/>
      <c r="ALM169" s="345"/>
      <c r="ALN169" s="345"/>
      <c r="ALO169" s="345"/>
      <c r="ALP169" s="345"/>
      <c r="ALQ169" s="345"/>
      <c r="ALR169" s="345"/>
      <c r="ALS169" s="345"/>
      <c r="ALT169" s="345"/>
      <c r="ALU169" s="345"/>
      <c r="ALV169" s="345"/>
      <c r="ALW169" s="345"/>
      <c r="ALX169" s="345"/>
      <c r="ALY169" s="345"/>
      <c r="ALZ169" s="345"/>
      <c r="AMA169" s="345"/>
      <c r="AMB169" s="345"/>
      <c r="AMC169" s="345"/>
      <c r="AMD169" s="345"/>
      <c r="AME169" s="345"/>
      <c r="AMF169" s="345"/>
      <c r="AMG169" s="345"/>
      <c r="AMH169" s="345"/>
      <c r="AMI169" s="345"/>
      <c r="AMJ169" s="345"/>
      <c r="AMK169" s="345"/>
      <c r="AML169" s="345"/>
      <c r="AMM169" s="345"/>
      <c r="AMN169" s="345"/>
      <c r="AMO169" s="345"/>
      <c r="AMP169" s="345"/>
    </row>
    <row r="170" spans="1:1030" s="345" customFormat="1" ht="77.25" customHeight="1">
      <c r="A170" s="356"/>
      <c r="B170" s="356" t="s">
        <v>825</v>
      </c>
      <c r="C170" s="357" t="s">
        <v>826</v>
      </c>
      <c r="D170" s="358" t="s">
        <v>827</v>
      </c>
      <c r="E170" s="358" t="s">
        <v>66</v>
      </c>
      <c r="F170" s="359"/>
      <c r="G170" s="360" t="s">
        <v>53</v>
      </c>
      <c r="H170" s="361"/>
      <c r="I170" s="362">
        <v>2</v>
      </c>
      <c r="J170" s="362">
        <v>2</v>
      </c>
      <c r="K170" s="362"/>
      <c r="L170" s="362">
        <v>15</v>
      </c>
      <c r="M170" s="362"/>
      <c r="N170" s="362"/>
      <c r="O170" s="363">
        <v>18</v>
      </c>
      <c r="P170" s="364"/>
      <c r="Q170" s="511" t="s">
        <v>55</v>
      </c>
      <c r="R170" s="512" t="s">
        <v>828</v>
      </c>
      <c r="S170" s="388">
        <v>1</v>
      </c>
      <c r="T170" s="366" t="s">
        <v>58</v>
      </c>
      <c r="U170" s="366" t="s">
        <v>62</v>
      </c>
      <c r="V170" s="366" t="s">
        <v>549</v>
      </c>
      <c r="W170" s="367">
        <v>1</v>
      </c>
      <c r="X170" s="368" t="s">
        <v>58</v>
      </c>
      <c r="Y170" s="368" t="s">
        <v>62</v>
      </c>
      <c r="Z170" s="368" t="s">
        <v>549</v>
      </c>
      <c r="AA170" s="429" t="s">
        <v>829</v>
      </c>
      <c r="AB170" s="580" t="str">
        <f t="shared" ref="AB170" si="51">+AA170</f>
        <v>A partir du lundi 29 juin,  DM à déposer sur CELENE au plus tard mercredi le 1 juillet à 23H59. X. LUO</v>
      </c>
      <c r="AC170" s="633"/>
      <c r="AD170" s="365">
        <v>1</v>
      </c>
      <c r="AE170" s="366" t="s">
        <v>58</v>
      </c>
      <c r="AF170" s="366" t="s">
        <v>62</v>
      </c>
      <c r="AG170" s="366" t="s">
        <v>549</v>
      </c>
      <c r="AH170" s="369">
        <v>1</v>
      </c>
      <c r="AI170" s="368" t="s">
        <v>58</v>
      </c>
      <c r="AJ170" s="368" t="s">
        <v>62</v>
      </c>
      <c r="AK170" s="368" t="s">
        <v>549</v>
      </c>
      <c r="AL170" s="362"/>
    </row>
    <row r="171" spans="1:1030" s="372" customFormat="1" ht="26.25" customHeight="1">
      <c r="A171" s="346"/>
      <c r="B171" s="346"/>
      <c r="C171" s="347" t="s">
        <v>257</v>
      </c>
      <c r="D171" s="348"/>
      <c r="E171" s="348"/>
      <c r="F171" s="348"/>
      <c r="G171" s="348"/>
      <c r="H171" s="349"/>
      <c r="I171" s="350"/>
      <c r="J171" s="349"/>
      <c r="K171" s="350"/>
      <c r="L171" s="349"/>
      <c r="M171" s="350"/>
      <c r="N171" s="349"/>
      <c r="O171" s="351"/>
      <c r="P171" s="374"/>
      <c r="Q171" s="509"/>
      <c r="R171" s="513"/>
      <c r="S171" s="387"/>
      <c r="T171" s="351"/>
      <c r="U171" s="351"/>
      <c r="V171" s="351"/>
      <c r="W171" s="352"/>
      <c r="X171" s="353"/>
      <c r="Y171" s="353"/>
      <c r="Z171" s="353"/>
      <c r="AA171" s="353"/>
      <c r="AB171" s="353"/>
      <c r="AC171" s="353"/>
      <c r="AD171" s="353"/>
      <c r="AE171" s="353"/>
      <c r="AF171" s="353"/>
      <c r="AG171" s="353"/>
      <c r="AH171" s="354"/>
      <c r="AI171" s="353"/>
      <c r="AJ171" s="353"/>
      <c r="AK171" s="353"/>
      <c r="AL171" s="355"/>
      <c r="AM171" s="371"/>
      <c r="AN171" s="371"/>
      <c r="AO171" s="371"/>
      <c r="AP171" s="371"/>
      <c r="AQ171" s="371"/>
      <c r="AR171" s="371"/>
      <c r="AS171" s="371"/>
      <c r="AT171" s="371"/>
      <c r="AU171" s="371"/>
      <c r="AV171" s="371"/>
      <c r="AW171" s="371"/>
      <c r="AX171" s="371"/>
      <c r="AY171" s="371"/>
      <c r="AZ171" s="371"/>
      <c r="BA171" s="371"/>
      <c r="BB171" s="371"/>
      <c r="BC171" s="371"/>
      <c r="BD171" s="371"/>
      <c r="BE171" s="371"/>
      <c r="BF171" s="371"/>
      <c r="BG171" s="371"/>
      <c r="BH171" s="371"/>
      <c r="BI171" s="371"/>
      <c r="BJ171" s="371"/>
      <c r="BK171" s="371"/>
      <c r="BL171" s="371"/>
      <c r="BM171" s="371"/>
      <c r="BN171" s="371"/>
      <c r="BO171" s="371"/>
      <c r="BP171" s="371"/>
      <c r="BQ171" s="371"/>
      <c r="BR171" s="371"/>
      <c r="BS171" s="371"/>
      <c r="BT171" s="371"/>
      <c r="BU171" s="371"/>
      <c r="BV171" s="371"/>
      <c r="BW171" s="371"/>
      <c r="BX171" s="371"/>
      <c r="BY171" s="371"/>
      <c r="BZ171" s="371"/>
      <c r="CA171" s="371"/>
      <c r="CB171" s="371"/>
      <c r="CC171" s="371"/>
      <c r="CD171" s="371"/>
      <c r="CE171" s="371"/>
      <c r="CF171" s="371"/>
      <c r="CG171" s="371"/>
      <c r="CH171" s="371"/>
      <c r="CI171" s="371"/>
      <c r="CJ171" s="371"/>
      <c r="CK171" s="371"/>
      <c r="CL171" s="371"/>
      <c r="CM171" s="371"/>
      <c r="CN171" s="371"/>
      <c r="CO171" s="371"/>
      <c r="CP171" s="371"/>
      <c r="CQ171" s="371"/>
      <c r="CR171" s="371"/>
      <c r="CS171" s="371"/>
      <c r="CT171" s="371"/>
      <c r="CU171" s="371"/>
      <c r="CV171" s="371"/>
      <c r="CW171" s="371"/>
      <c r="CX171" s="371"/>
      <c r="CY171" s="371"/>
      <c r="CZ171" s="371"/>
      <c r="DA171" s="371"/>
      <c r="DB171" s="371"/>
      <c r="DC171" s="371"/>
      <c r="DD171" s="371"/>
      <c r="DE171" s="371"/>
      <c r="DF171" s="371"/>
      <c r="DG171" s="371"/>
      <c r="DH171" s="371"/>
      <c r="DI171" s="371"/>
      <c r="DJ171" s="371"/>
      <c r="DK171" s="371"/>
      <c r="DL171" s="371"/>
      <c r="DM171" s="371"/>
      <c r="DN171" s="371"/>
      <c r="DO171" s="371"/>
      <c r="DP171" s="371"/>
      <c r="DQ171" s="371"/>
      <c r="DR171" s="371"/>
      <c r="DS171" s="371"/>
      <c r="DT171" s="371"/>
      <c r="DU171" s="371"/>
      <c r="DV171" s="371"/>
      <c r="DW171" s="371"/>
      <c r="DX171" s="371"/>
      <c r="DY171" s="371"/>
      <c r="DZ171" s="371"/>
      <c r="EA171" s="371"/>
      <c r="EB171" s="371"/>
      <c r="EC171" s="371"/>
      <c r="ED171" s="371"/>
      <c r="EE171" s="371"/>
      <c r="EF171" s="371"/>
      <c r="EG171" s="371"/>
      <c r="EH171" s="371"/>
      <c r="EI171" s="371"/>
      <c r="EJ171" s="371"/>
      <c r="EK171" s="371"/>
      <c r="EL171" s="371"/>
      <c r="EM171" s="371"/>
      <c r="EN171" s="371"/>
      <c r="EO171" s="371"/>
      <c r="EP171" s="371"/>
      <c r="EQ171" s="371"/>
      <c r="ER171" s="371"/>
      <c r="ES171" s="371"/>
      <c r="ET171" s="371"/>
      <c r="EU171" s="371"/>
      <c r="EV171" s="371"/>
      <c r="EW171" s="371"/>
      <c r="EX171" s="371"/>
      <c r="EY171" s="371"/>
      <c r="EZ171" s="371"/>
      <c r="FA171" s="371"/>
      <c r="FB171" s="371"/>
      <c r="FC171" s="371"/>
      <c r="FD171" s="371"/>
      <c r="FE171" s="371"/>
      <c r="FF171" s="371"/>
      <c r="FG171" s="371"/>
      <c r="FH171" s="371"/>
      <c r="FI171" s="371"/>
      <c r="FJ171" s="371"/>
      <c r="FK171" s="371"/>
      <c r="FL171" s="371"/>
      <c r="FM171" s="371"/>
      <c r="FN171" s="371"/>
      <c r="FO171" s="371"/>
      <c r="FP171" s="371"/>
      <c r="FQ171" s="371"/>
      <c r="FR171" s="371"/>
      <c r="FS171" s="371"/>
      <c r="FT171" s="371"/>
      <c r="FU171" s="371"/>
      <c r="FV171" s="371"/>
      <c r="FW171" s="371"/>
      <c r="FX171" s="371"/>
      <c r="FY171" s="371"/>
      <c r="FZ171" s="371"/>
      <c r="GA171" s="371"/>
      <c r="GB171" s="371"/>
      <c r="GC171" s="371"/>
      <c r="GD171" s="371"/>
      <c r="GE171" s="371"/>
      <c r="GF171" s="371"/>
      <c r="GG171" s="371"/>
      <c r="GH171" s="371"/>
      <c r="GI171" s="371"/>
      <c r="GJ171" s="371"/>
      <c r="GK171" s="371"/>
      <c r="GL171" s="371"/>
      <c r="GM171" s="371"/>
      <c r="GN171" s="371"/>
      <c r="GO171" s="371"/>
      <c r="GP171" s="371"/>
      <c r="GQ171" s="371"/>
      <c r="GR171" s="371"/>
      <c r="GS171" s="371"/>
      <c r="GT171" s="371"/>
      <c r="GU171" s="371"/>
      <c r="GV171" s="371"/>
      <c r="GW171" s="371"/>
      <c r="GX171" s="371"/>
      <c r="GY171" s="371"/>
      <c r="GZ171" s="371"/>
      <c r="HA171" s="371"/>
      <c r="HB171" s="371"/>
      <c r="HC171" s="371"/>
      <c r="HD171" s="371"/>
      <c r="HE171" s="371"/>
      <c r="HF171" s="371"/>
      <c r="HG171" s="371"/>
      <c r="HH171" s="371"/>
      <c r="HI171" s="371"/>
      <c r="HJ171" s="371"/>
      <c r="HK171" s="371"/>
      <c r="HL171" s="371"/>
      <c r="HM171" s="371"/>
      <c r="HN171" s="371"/>
      <c r="HO171" s="371"/>
      <c r="HP171" s="371"/>
      <c r="HQ171" s="371"/>
      <c r="HR171" s="371"/>
      <c r="HS171" s="371"/>
      <c r="HT171" s="371"/>
      <c r="HU171" s="371"/>
      <c r="HV171" s="371"/>
      <c r="HW171" s="371"/>
      <c r="HX171" s="371"/>
      <c r="HY171" s="371"/>
      <c r="HZ171" s="371"/>
      <c r="IA171" s="371"/>
      <c r="IB171" s="371"/>
      <c r="IC171" s="371"/>
      <c r="ID171" s="371"/>
      <c r="IE171" s="371"/>
      <c r="IF171" s="371"/>
      <c r="IG171" s="371"/>
      <c r="IH171" s="371"/>
      <c r="II171" s="371"/>
      <c r="IJ171" s="371"/>
      <c r="IK171" s="345"/>
      <c r="IL171" s="345"/>
      <c r="IM171" s="345"/>
      <c r="IN171" s="345"/>
      <c r="IO171" s="345"/>
      <c r="IP171" s="345"/>
      <c r="IQ171" s="345"/>
      <c r="IR171" s="345"/>
      <c r="IS171" s="345"/>
      <c r="IT171" s="345"/>
      <c r="IU171" s="345"/>
      <c r="IV171" s="345"/>
      <c r="IW171" s="345"/>
      <c r="IX171" s="345"/>
      <c r="IY171" s="345"/>
      <c r="IZ171" s="345"/>
      <c r="JA171" s="345"/>
      <c r="JB171" s="345"/>
      <c r="JC171" s="345"/>
      <c r="JD171" s="345"/>
      <c r="JE171" s="345"/>
      <c r="JF171" s="345"/>
      <c r="JG171" s="345"/>
      <c r="JH171" s="345"/>
      <c r="JI171" s="345"/>
      <c r="JJ171" s="345"/>
      <c r="JK171" s="345"/>
      <c r="JL171" s="345"/>
      <c r="JM171" s="345"/>
      <c r="JN171" s="345"/>
      <c r="JO171" s="345"/>
      <c r="JP171" s="345"/>
      <c r="JQ171" s="345"/>
      <c r="JR171" s="345"/>
      <c r="JS171" s="345"/>
      <c r="JT171" s="345"/>
      <c r="JU171" s="345"/>
      <c r="JV171" s="345"/>
      <c r="JW171" s="345"/>
      <c r="JX171" s="345"/>
      <c r="JY171" s="345"/>
      <c r="JZ171" s="345"/>
      <c r="KA171" s="345"/>
      <c r="KB171" s="345"/>
      <c r="KC171" s="345"/>
      <c r="KD171" s="345"/>
      <c r="KE171" s="345"/>
      <c r="KF171" s="345"/>
      <c r="KG171" s="345"/>
      <c r="KH171" s="345"/>
      <c r="KI171" s="345"/>
      <c r="KJ171" s="345"/>
      <c r="KK171" s="345"/>
      <c r="KL171" s="345"/>
      <c r="KM171" s="345"/>
      <c r="KN171" s="345"/>
      <c r="KO171" s="345"/>
      <c r="KP171" s="345"/>
      <c r="KQ171" s="345"/>
      <c r="KR171" s="345"/>
      <c r="KS171" s="345"/>
      <c r="KT171" s="345"/>
      <c r="KU171" s="345"/>
      <c r="KV171" s="345"/>
      <c r="KW171" s="345"/>
      <c r="KX171" s="345"/>
      <c r="KY171" s="345"/>
      <c r="KZ171" s="345"/>
      <c r="LA171" s="345"/>
      <c r="LB171" s="345"/>
      <c r="LC171" s="345"/>
      <c r="LD171" s="345"/>
      <c r="LE171" s="345"/>
      <c r="LF171" s="345"/>
      <c r="LG171" s="345"/>
      <c r="LH171" s="345"/>
      <c r="LI171" s="345"/>
      <c r="LJ171" s="345"/>
      <c r="LK171" s="345"/>
      <c r="LL171" s="345"/>
      <c r="LM171" s="345"/>
      <c r="LN171" s="345"/>
      <c r="LO171" s="345"/>
      <c r="LP171" s="345"/>
      <c r="LQ171" s="345"/>
      <c r="LR171" s="345"/>
      <c r="LS171" s="345"/>
      <c r="LT171" s="345"/>
      <c r="LU171" s="345"/>
      <c r="LV171" s="345"/>
      <c r="LW171" s="345"/>
      <c r="LX171" s="345"/>
      <c r="LY171" s="345"/>
      <c r="LZ171" s="345"/>
      <c r="MA171" s="345"/>
      <c r="MB171" s="345"/>
      <c r="MC171" s="345"/>
      <c r="MD171" s="345"/>
      <c r="ME171" s="345"/>
      <c r="MF171" s="345"/>
      <c r="MG171" s="345"/>
      <c r="MH171" s="345"/>
      <c r="MI171" s="345"/>
      <c r="MJ171" s="345"/>
      <c r="MK171" s="345"/>
      <c r="ML171" s="345"/>
      <c r="MM171" s="345"/>
      <c r="MN171" s="345"/>
      <c r="MO171" s="345"/>
      <c r="MP171" s="345"/>
      <c r="MQ171" s="345"/>
      <c r="MR171" s="345"/>
      <c r="MS171" s="345"/>
      <c r="MT171" s="345"/>
      <c r="MU171" s="345"/>
      <c r="MV171" s="345"/>
      <c r="MW171" s="345"/>
      <c r="MX171" s="345"/>
      <c r="MY171" s="345"/>
      <c r="MZ171" s="345"/>
      <c r="NA171" s="345"/>
      <c r="NB171" s="345"/>
      <c r="NC171" s="345"/>
      <c r="ND171" s="345"/>
      <c r="NE171" s="345"/>
      <c r="NF171" s="345"/>
      <c r="NG171" s="345"/>
      <c r="NH171" s="345"/>
      <c r="NI171" s="345"/>
      <c r="NJ171" s="345"/>
      <c r="NK171" s="345"/>
      <c r="NL171" s="345"/>
      <c r="NM171" s="345"/>
      <c r="NN171" s="345"/>
      <c r="NO171" s="345"/>
      <c r="NP171" s="345"/>
      <c r="NQ171" s="345"/>
      <c r="NR171" s="345"/>
      <c r="NS171" s="345"/>
      <c r="NT171" s="345"/>
      <c r="NU171" s="345"/>
      <c r="NV171" s="345"/>
      <c r="NW171" s="345"/>
      <c r="NX171" s="345"/>
      <c r="NY171" s="345"/>
      <c r="NZ171" s="345"/>
      <c r="OA171" s="345"/>
      <c r="OB171" s="345"/>
      <c r="OC171" s="345"/>
      <c r="OD171" s="345"/>
      <c r="OE171" s="345"/>
      <c r="OF171" s="345"/>
      <c r="OG171" s="345"/>
      <c r="OH171" s="345"/>
      <c r="OI171" s="345"/>
      <c r="OJ171" s="345"/>
      <c r="OK171" s="345"/>
      <c r="OL171" s="345"/>
      <c r="OM171" s="345"/>
      <c r="ON171" s="345"/>
      <c r="OO171" s="345"/>
      <c r="OP171" s="345"/>
      <c r="OQ171" s="345"/>
      <c r="OR171" s="345"/>
      <c r="OS171" s="345"/>
      <c r="OT171" s="345"/>
      <c r="OU171" s="345"/>
      <c r="OV171" s="345"/>
      <c r="OW171" s="345"/>
      <c r="OX171" s="345"/>
      <c r="OY171" s="345"/>
      <c r="OZ171" s="345"/>
      <c r="PA171" s="345"/>
      <c r="PB171" s="345"/>
      <c r="PC171" s="345"/>
      <c r="PD171" s="345"/>
      <c r="PE171" s="345"/>
      <c r="PF171" s="345"/>
      <c r="PG171" s="345"/>
      <c r="PH171" s="345"/>
      <c r="PI171" s="345"/>
      <c r="PJ171" s="345"/>
      <c r="PK171" s="345"/>
      <c r="PL171" s="345"/>
      <c r="PM171" s="345"/>
      <c r="PN171" s="345"/>
      <c r="PO171" s="345"/>
      <c r="PP171" s="345"/>
      <c r="PQ171" s="345"/>
      <c r="PR171" s="345"/>
      <c r="PS171" s="345"/>
      <c r="PT171" s="345"/>
      <c r="PU171" s="345"/>
      <c r="PV171" s="345"/>
      <c r="PW171" s="345"/>
      <c r="PX171" s="345"/>
      <c r="PY171" s="345"/>
      <c r="PZ171" s="345"/>
      <c r="QA171" s="345"/>
      <c r="QB171" s="345"/>
      <c r="QC171" s="345"/>
      <c r="QD171" s="345"/>
      <c r="QE171" s="345"/>
      <c r="QF171" s="345"/>
      <c r="QG171" s="345"/>
      <c r="QH171" s="345"/>
      <c r="QI171" s="345"/>
      <c r="QJ171" s="345"/>
      <c r="QK171" s="345"/>
      <c r="QL171" s="345"/>
      <c r="QM171" s="345"/>
      <c r="QN171" s="345"/>
      <c r="QO171" s="345"/>
      <c r="QP171" s="345"/>
      <c r="QQ171" s="345"/>
      <c r="QR171" s="345"/>
      <c r="QS171" s="345"/>
      <c r="QT171" s="345"/>
      <c r="QU171" s="345"/>
      <c r="QV171" s="345"/>
      <c r="QW171" s="345"/>
      <c r="QX171" s="345"/>
      <c r="QY171" s="345"/>
      <c r="QZ171" s="345"/>
      <c r="RA171" s="345"/>
      <c r="RB171" s="345"/>
      <c r="RC171" s="345"/>
      <c r="RD171" s="345"/>
      <c r="RE171" s="345"/>
      <c r="RF171" s="345"/>
      <c r="RG171" s="345"/>
      <c r="RH171" s="345"/>
      <c r="RI171" s="345"/>
      <c r="RJ171" s="345"/>
      <c r="RK171" s="345"/>
      <c r="RL171" s="345"/>
      <c r="RM171" s="345"/>
      <c r="RN171" s="345"/>
      <c r="RO171" s="345"/>
      <c r="RP171" s="345"/>
      <c r="RQ171" s="345"/>
      <c r="RR171" s="345"/>
      <c r="RS171" s="345"/>
      <c r="RT171" s="345"/>
      <c r="RU171" s="345"/>
      <c r="RV171" s="345"/>
      <c r="RW171" s="345"/>
      <c r="RX171" s="345"/>
      <c r="RY171" s="345"/>
      <c r="RZ171" s="345"/>
      <c r="SA171" s="345"/>
      <c r="SB171" s="345"/>
      <c r="SC171" s="345"/>
      <c r="SD171" s="345"/>
      <c r="SE171" s="345"/>
      <c r="SF171" s="345"/>
      <c r="SG171" s="345"/>
      <c r="SH171" s="345"/>
      <c r="SI171" s="345"/>
      <c r="SJ171" s="345"/>
      <c r="SK171" s="345"/>
      <c r="SL171" s="345"/>
      <c r="SM171" s="345"/>
      <c r="SN171" s="345"/>
      <c r="SO171" s="345"/>
      <c r="SP171" s="345"/>
      <c r="SQ171" s="345"/>
      <c r="SR171" s="345"/>
      <c r="SS171" s="345"/>
      <c r="ST171" s="345"/>
      <c r="SU171" s="345"/>
      <c r="SV171" s="345"/>
      <c r="SW171" s="345"/>
      <c r="SX171" s="345"/>
      <c r="SY171" s="345"/>
      <c r="SZ171" s="345"/>
      <c r="TA171" s="345"/>
      <c r="TB171" s="345"/>
      <c r="TC171" s="345"/>
      <c r="TD171" s="345"/>
      <c r="TE171" s="345"/>
      <c r="TF171" s="345"/>
      <c r="TG171" s="345"/>
      <c r="TH171" s="345"/>
      <c r="TI171" s="345"/>
      <c r="TJ171" s="345"/>
      <c r="TK171" s="345"/>
      <c r="TL171" s="345"/>
      <c r="TM171" s="345"/>
      <c r="TN171" s="345"/>
      <c r="TO171" s="345"/>
      <c r="TP171" s="345"/>
      <c r="TQ171" s="345"/>
      <c r="TR171" s="345"/>
      <c r="TS171" s="345"/>
      <c r="TT171" s="345"/>
      <c r="TU171" s="345"/>
      <c r="TV171" s="345"/>
      <c r="TW171" s="345"/>
      <c r="TX171" s="345"/>
      <c r="TY171" s="345"/>
      <c r="TZ171" s="345"/>
      <c r="UA171" s="345"/>
      <c r="UB171" s="345"/>
      <c r="UC171" s="345"/>
      <c r="UD171" s="345"/>
      <c r="UE171" s="345"/>
      <c r="UF171" s="345"/>
      <c r="UG171" s="345"/>
      <c r="UH171" s="345"/>
      <c r="UI171" s="345"/>
      <c r="UJ171" s="345"/>
      <c r="UK171" s="345"/>
      <c r="UL171" s="345"/>
      <c r="UM171" s="345"/>
      <c r="UN171" s="345"/>
      <c r="UO171" s="345"/>
      <c r="UP171" s="345"/>
      <c r="UQ171" s="345"/>
      <c r="UR171" s="345"/>
      <c r="US171" s="345"/>
      <c r="UT171" s="345"/>
      <c r="UU171" s="345"/>
      <c r="UV171" s="345"/>
      <c r="UW171" s="345"/>
      <c r="UX171" s="345"/>
      <c r="UY171" s="345"/>
      <c r="UZ171" s="345"/>
      <c r="VA171" s="345"/>
      <c r="VB171" s="345"/>
      <c r="VC171" s="345"/>
      <c r="VD171" s="345"/>
      <c r="VE171" s="345"/>
      <c r="VF171" s="345"/>
      <c r="VG171" s="345"/>
      <c r="VH171" s="345"/>
      <c r="VI171" s="345"/>
      <c r="VJ171" s="345"/>
      <c r="VK171" s="345"/>
      <c r="VL171" s="345"/>
      <c r="VM171" s="345"/>
      <c r="VN171" s="345"/>
      <c r="VO171" s="345"/>
      <c r="VP171" s="345"/>
      <c r="VQ171" s="345"/>
      <c r="VR171" s="345"/>
      <c r="VS171" s="345"/>
      <c r="VT171" s="345"/>
      <c r="VU171" s="345"/>
      <c r="VV171" s="345"/>
      <c r="VW171" s="345"/>
      <c r="VX171" s="345"/>
      <c r="VY171" s="345"/>
      <c r="VZ171" s="345"/>
      <c r="WA171" s="345"/>
      <c r="WB171" s="345"/>
      <c r="WC171" s="345"/>
      <c r="WD171" s="345"/>
      <c r="WE171" s="345"/>
      <c r="WF171" s="345"/>
      <c r="WG171" s="345"/>
      <c r="WH171" s="345"/>
      <c r="WI171" s="345"/>
      <c r="WJ171" s="345"/>
      <c r="WK171" s="345"/>
      <c r="WL171" s="345"/>
      <c r="WM171" s="345"/>
      <c r="WN171" s="345"/>
      <c r="WO171" s="345"/>
      <c r="WP171" s="345"/>
      <c r="WQ171" s="345"/>
      <c r="WR171" s="345"/>
      <c r="WS171" s="345"/>
      <c r="WT171" s="345"/>
      <c r="WU171" s="345"/>
      <c r="WV171" s="345"/>
      <c r="WW171" s="345"/>
      <c r="WX171" s="345"/>
      <c r="WY171" s="345"/>
      <c r="WZ171" s="345"/>
      <c r="XA171" s="345"/>
      <c r="XB171" s="345"/>
      <c r="XC171" s="345"/>
      <c r="XD171" s="345"/>
      <c r="XE171" s="345"/>
      <c r="XF171" s="345"/>
      <c r="XG171" s="345"/>
      <c r="XH171" s="345"/>
      <c r="XI171" s="345"/>
      <c r="XJ171" s="345"/>
      <c r="XK171" s="345"/>
      <c r="XL171" s="345"/>
      <c r="XM171" s="345"/>
      <c r="XN171" s="345"/>
      <c r="XO171" s="345"/>
      <c r="XP171" s="345"/>
      <c r="XQ171" s="345"/>
      <c r="XR171" s="345"/>
      <c r="XS171" s="345"/>
      <c r="XT171" s="345"/>
      <c r="XU171" s="345"/>
      <c r="XV171" s="345"/>
      <c r="XW171" s="345"/>
      <c r="XX171" s="345"/>
      <c r="XY171" s="345"/>
      <c r="XZ171" s="345"/>
      <c r="YA171" s="345"/>
      <c r="YB171" s="345"/>
      <c r="YC171" s="345"/>
      <c r="YD171" s="345"/>
      <c r="YE171" s="345"/>
      <c r="YF171" s="345"/>
      <c r="YG171" s="345"/>
      <c r="YH171" s="345"/>
      <c r="YI171" s="345"/>
      <c r="YJ171" s="345"/>
      <c r="YK171" s="345"/>
      <c r="YL171" s="345"/>
      <c r="YM171" s="345"/>
      <c r="YN171" s="345"/>
      <c r="YO171" s="345"/>
      <c r="YP171" s="345"/>
      <c r="YQ171" s="345"/>
      <c r="YR171" s="345"/>
      <c r="YS171" s="345"/>
      <c r="YT171" s="345"/>
      <c r="YU171" s="345"/>
      <c r="YV171" s="345"/>
      <c r="YW171" s="345"/>
      <c r="YX171" s="345"/>
      <c r="YY171" s="345"/>
      <c r="YZ171" s="345"/>
      <c r="ZA171" s="345"/>
      <c r="ZB171" s="345"/>
      <c r="ZC171" s="345"/>
      <c r="ZD171" s="345"/>
      <c r="ZE171" s="345"/>
      <c r="ZF171" s="345"/>
      <c r="ZG171" s="345"/>
      <c r="ZH171" s="345"/>
      <c r="ZI171" s="345"/>
      <c r="ZJ171" s="345"/>
      <c r="ZK171" s="345"/>
      <c r="ZL171" s="345"/>
      <c r="ZM171" s="345"/>
      <c r="ZN171" s="345"/>
      <c r="ZO171" s="345"/>
      <c r="ZP171" s="345"/>
      <c r="ZQ171" s="345"/>
      <c r="ZR171" s="345"/>
      <c r="ZS171" s="345"/>
      <c r="ZT171" s="345"/>
      <c r="ZU171" s="345"/>
      <c r="ZV171" s="345"/>
      <c r="ZW171" s="345"/>
      <c r="ZX171" s="345"/>
      <c r="ZY171" s="345"/>
      <c r="ZZ171" s="345"/>
      <c r="AAA171" s="345"/>
      <c r="AAB171" s="345"/>
      <c r="AAC171" s="345"/>
      <c r="AAD171" s="345"/>
      <c r="AAE171" s="345"/>
      <c r="AAF171" s="345"/>
      <c r="AAG171" s="345"/>
      <c r="AAH171" s="345"/>
      <c r="AAI171" s="345"/>
      <c r="AAJ171" s="345"/>
      <c r="AAK171" s="345"/>
      <c r="AAL171" s="345"/>
      <c r="AAM171" s="345"/>
      <c r="AAN171" s="345"/>
      <c r="AAO171" s="345"/>
      <c r="AAP171" s="345"/>
      <c r="AAQ171" s="345"/>
      <c r="AAR171" s="345"/>
      <c r="AAS171" s="345"/>
      <c r="AAT171" s="345"/>
      <c r="AAU171" s="345"/>
      <c r="AAV171" s="345"/>
      <c r="AAW171" s="345"/>
      <c r="AAX171" s="345"/>
      <c r="AAY171" s="345"/>
      <c r="AAZ171" s="345"/>
      <c r="ABA171" s="345"/>
      <c r="ABB171" s="345"/>
      <c r="ABC171" s="345"/>
      <c r="ABD171" s="345"/>
      <c r="ABE171" s="345"/>
      <c r="ABF171" s="345"/>
      <c r="ABG171" s="345"/>
      <c r="ABH171" s="345"/>
      <c r="ABI171" s="345"/>
      <c r="ABJ171" s="345"/>
      <c r="ABK171" s="345"/>
      <c r="ABL171" s="345"/>
      <c r="ABM171" s="345"/>
      <c r="ABN171" s="345"/>
      <c r="ABO171" s="345"/>
      <c r="ABP171" s="345"/>
      <c r="ABQ171" s="345"/>
      <c r="ABR171" s="345"/>
      <c r="ABS171" s="345"/>
      <c r="ABT171" s="345"/>
      <c r="ABU171" s="345"/>
      <c r="ABV171" s="345"/>
      <c r="ABW171" s="345"/>
      <c r="ABX171" s="345"/>
      <c r="ABY171" s="345"/>
      <c r="ABZ171" s="345"/>
      <c r="ACA171" s="345"/>
      <c r="ACB171" s="345"/>
      <c r="ACC171" s="345"/>
      <c r="ACD171" s="345"/>
      <c r="ACE171" s="345"/>
      <c r="ACF171" s="345"/>
      <c r="ACG171" s="345"/>
      <c r="ACH171" s="345"/>
      <c r="ACI171" s="345"/>
      <c r="ACJ171" s="345"/>
      <c r="ACK171" s="345"/>
      <c r="ACL171" s="345"/>
      <c r="ACM171" s="345"/>
      <c r="ACN171" s="345"/>
      <c r="ACO171" s="345"/>
      <c r="ACP171" s="345"/>
      <c r="ACQ171" s="345"/>
      <c r="ACR171" s="345"/>
      <c r="ACS171" s="345"/>
      <c r="ACT171" s="345"/>
      <c r="ACU171" s="345"/>
      <c r="ACV171" s="345"/>
      <c r="ACW171" s="345"/>
      <c r="ACX171" s="345"/>
      <c r="ACY171" s="345"/>
      <c r="ACZ171" s="345"/>
      <c r="ADA171" s="345"/>
      <c r="ADB171" s="345"/>
      <c r="ADC171" s="345"/>
      <c r="ADD171" s="345"/>
      <c r="ADE171" s="345"/>
      <c r="ADF171" s="345"/>
      <c r="ADG171" s="345"/>
      <c r="ADH171" s="345"/>
      <c r="ADI171" s="345"/>
      <c r="ADJ171" s="345"/>
      <c r="ADK171" s="345"/>
      <c r="ADL171" s="345"/>
      <c r="ADM171" s="345"/>
      <c r="ADN171" s="345"/>
      <c r="ADO171" s="345"/>
      <c r="ADP171" s="345"/>
      <c r="ADQ171" s="345"/>
      <c r="ADR171" s="345"/>
      <c r="ADS171" s="345"/>
      <c r="ADT171" s="345"/>
      <c r="ADU171" s="345"/>
      <c r="ADV171" s="345"/>
      <c r="ADW171" s="345"/>
      <c r="ADX171" s="345"/>
      <c r="ADY171" s="345"/>
      <c r="ADZ171" s="345"/>
      <c r="AEA171" s="345"/>
      <c r="AEB171" s="345"/>
      <c r="AEC171" s="345"/>
      <c r="AED171" s="345"/>
      <c r="AEE171" s="345"/>
      <c r="AEF171" s="345"/>
      <c r="AEG171" s="345"/>
      <c r="AEH171" s="345"/>
      <c r="AEI171" s="345"/>
      <c r="AEJ171" s="345"/>
      <c r="AEK171" s="345"/>
      <c r="AEL171" s="345"/>
      <c r="AEM171" s="345"/>
      <c r="AEN171" s="345"/>
      <c r="AEO171" s="345"/>
      <c r="AEP171" s="345"/>
      <c r="AEQ171" s="345"/>
      <c r="AER171" s="345"/>
      <c r="AES171" s="345"/>
      <c r="AET171" s="345"/>
      <c r="AEU171" s="345"/>
      <c r="AEV171" s="345"/>
      <c r="AEW171" s="345"/>
      <c r="AEX171" s="345"/>
      <c r="AEY171" s="345"/>
      <c r="AEZ171" s="345"/>
      <c r="AFA171" s="345"/>
      <c r="AFB171" s="345"/>
      <c r="AFC171" s="345"/>
      <c r="AFD171" s="345"/>
      <c r="AFE171" s="345"/>
      <c r="AFF171" s="345"/>
      <c r="AFG171" s="345"/>
      <c r="AFH171" s="345"/>
      <c r="AFI171" s="345"/>
      <c r="AFJ171" s="345"/>
      <c r="AFK171" s="345"/>
      <c r="AFL171" s="345"/>
      <c r="AFM171" s="345"/>
      <c r="AFN171" s="345"/>
      <c r="AFO171" s="345"/>
      <c r="AFP171" s="345"/>
      <c r="AFQ171" s="345"/>
      <c r="AFR171" s="345"/>
      <c r="AFS171" s="345"/>
      <c r="AFT171" s="345"/>
      <c r="AFU171" s="345"/>
      <c r="AFV171" s="345"/>
      <c r="AFW171" s="345"/>
      <c r="AFX171" s="345"/>
      <c r="AFY171" s="345"/>
      <c r="AFZ171" s="345"/>
      <c r="AGA171" s="345"/>
      <c r="AGB171" s="345"/>
      <c r="AGC171" s="345"/>
      <c r="AGD171" s="345"/>
      <c r="AGE171" s="345"/>
      <c r="AGF171" s="345"/>
      <c r="AGG171" s="345"/>
      <c r="AGH171" s="345"/>
      <c r="AGI171" s="345"/>
      <c r="AGJ171" s="345"/>
      <c r="AGK171" s="345"/>
      <c r="AGL171" s="345"/>
      <c r="AGM171" s="345"/>
      <c r="AGN171" s="345"/>
      <c r="AGO171" s="345"/>
      <c r="AGP171" s="345"/>
      <c r="AGQ171" s="345"/>
      <c r="AGR171" s="345"/>
      <c r="AGS171" s="345"/>
      <c r="AGT171" s="345"/>
      <c r="AGU171" s="345"/>
      <c r="AGV171" s="345"/>
      <c r="AGW171" s="345"/>
      <c r="AGX171" s="345"/>
      <c r="AGY171" s="345"/>
      <c r="AGZ171" s="345"/>
      <c r="AHA171" s="345"/>
      <c r="AHB171" s="345"/>
      <c r="AHC171" s="345"/>
      <c r="AHD171" s="345"/>
      <c r="AHE171" s="345"/>
      <c r="AHF171" s="345"/>
      <c r="AHG171" s="345"/>
      <c r="AHH171" s="345"/>
      <c r="AHI171" s="345"/>
      <c r="AHJ171" s="345"/>
      <c r="AHK171" s="345"/>
      <c r="AHL171" s="345"/>
      <c r="AHM171" s="345"/>
      <c r="AHN171" s="345"/>
      <c r="AHO171" s="345"/>
      <c r="AHP171" s="345"/>
      <c r="AHQ171" s="345"/>
      <c r="AHR171" s="345"/>
      <c r="AHS171" s="345"/>
      <c r="AHT171" s="345"/>
      <c r="AHU171" s="345"/>
      <c r="AHV171" s="345"/>
      <c r="AHW171" s="345"/>
      <c r="AHX171" s="345"/>
      <c r="AHY171" s="345"/>
      <c r="AHZ171" s="345"/>
      <c r="AIA171" s="345"/>
      <c r="AIB171" s="345"/>
      <c r="AIC171" s="345"/>
      <c r="AID171" s="345"/>
      <c r="AIE171" s="345"/>
      <c r="AIF171" s="345"/>
      <c r="AIG171" s="345"/>
      <c r="AIH171" s="345"/>
      <c r="AII171" s="345"/>
      <c r="AIJ171" s="345"/>
      <c r="AIK171" s="345"/>
      <c r="AIL171" s="345"/>
      <c r="AIM171" s="345"/>
      <c r="AIN171" s="345"/>
      <c r="AIO171" s="345"/>
      <c r="AIP171" s="345"/>
      <c r="AIQ171" s="345"/>
      <c r="AIR171" s="345"/>
      <c r="AIS171" s="345"/>
      <c r="AIT171" s="345"/>
      <c r="AIU171" s="345"/>
      <c r="AIV171" s="345"/>
      <c r="AIW171" s="345"/>
      <c r="AIX171" s="345"/>
      <c r="AIY171" s="345"/>
      <c r="AIZ171" s="345"/>
      <c r="AJA171" s="345"/>
      <c r="AJB171" s="345"/>
      <c r="AJC171" s="345"/>
      <c r="AJD171" s="345"/>
      <c r="AJE171" s="345"/>
      <c r="AJF171" s="345"/>
      <c r="AJG171" s="345"/>
      <c r="AJH171" s="345"/>
      <c r="AJI171" s="345"/>
      <c r="AJJ171" s="345"/>
      <c r="AJK171" s="345"/>
      <c r="AJL171" s="345"/>
      <c r="AJM171" s="345"/>
      <c r="AJN171" s="345"/>
      <c r="AJO171" s="345"/>
      <c r="AJP171" s="345"/>
      <c r="AJQ171" s="345"/>
      <c r="AJR171" s="345"/>
      <c r="AJS171" s="345"/>
      <c r="AJT171" s="345"/>
      <c r="AJU171" s="345"/>
      <c r="AJV171" s="345"/>
      <c r="AJW171" s="345"/>
      <c r="AJX171" s="345"/>
      <c r="AJY171" s="345"/>
      <c r="AJZ171" s="345"/>
      <c r="AKA171" s="345"/>
      <c r="AKB171" s="345"/>
      <c r="AKC171" s="345"/>
      <c r="AKD171" s="345"/>
      <c r="AKE171" s="345"/>
      <c r="AKF171" s="345"/>
      <c r="AKG171" s="345"/>
      <c r="AKH171" s="345"/>
      <c r="AKI171" s="345"/>
      <c r="AKJ171" s="345"/>
      <c r="AKK171" s="345"/>
      <c r="AKL171" s="345"/>
      <c r="AKM171" s="345"/>
      <c r="AKN171" s="345"/>
      <c r="AKO171" s="345"/>
      <c r="AKP171" s="345"/>
      <c r="AKQ171" s="345"/>
      <c r="AKR171" s="345"/>
      <c r="AKS171" s="345"/>
      <c r="AKT171" s="345"/>
      <c r="AKU171" s="345"/>
      <c r="AKV171" s="345"/>
      <c r="AKW171" s="345"/>
      <c r="AKX171" s="345"/>
      <c r="AKY171" s="345"/>
      <c r="AKZ171" s="345"/>
      <c r="ALA171" s="345"/>
      <c r="ALB171" s="345"/>
      <c r="ALC171" s="345"/>
      <c r="ALD171" s="345"/>
      <c r="ALE171" s="345"/>
      <c r="ALF171" s="345"/>
      <c r="ALG171" s="345"/>
      <c r="ALH171" s="345"/>
      <c r="ALI171" s="345"/>
      <c r="ALJ171" s="345"/>
      <c r="ALK171" s="345"/>
      <c r="ALL171" s="345"/>
      <c r="ALM171" s="345"/>
      <c r="ALN171" s="345"/>
      <c r="ALO171" s="345"/>
      <c r="ALP171" s="345"/>
      <c r="ALQ171" s="345"/>
      <c r="ALR171" s="345"/>
      <c r="ALS171" s="345"/>
      <c r="ALT171" s="345"/>
      <c r="ALU171" s="345"/>
      <c r="ALV171" s="345"/>
      <c r="ALW171" s="345"/>
      <c r="ALX171" s="345"/>
      <c r="ALY171" s="345"/>
      <c r="ALZ171" s="345"/>
      <c r="AMA171" s="345"/>
      <c r="AMB171" s="345"/>
      <c r="AMC171" s="345"/>
      <c r="AMD171" s="345"/>
      <c r="AME171" s="345"/>
      <c r="AMF171" s="345"/>
      <c r="AMG171" s="345"/>
      <c r="AMH171" s="345"/>
      <c r="AMI171" s="345"/>
      <c r="AMJ171" s="345"/>
      <c r="AMK171" s="345"/>
      <c r="AML171" s="345"/>
      <c r="AMM171" s="345"/>
      <c r="AMN171" s="345"/>
      <c r="AMO171" s="345"/>
      <c r="AMP171" s="345"/>
    </row>
    <row r="172" spans="1:1030" s="345" customFormat="1" ht="77.25" customHeight="1" thickBot="1">
      <c r="A172" s="356"/>
      <c r="B172" s="356" t="s">
        <v>830</v>
      </c>
      <c r="C172" s="357" t="s">
        <v>831</v>
      </c>
      <c r="D172" s="358" t="s">
        <v>832</v>
      </c>
      <c r="E172" s="358" t="s">
        <v>66</v>
      </c>
      <c r="F172" s="359"/>
      <c r="G172" s="360" t="s">
        <v>53</v>
      </c>
      <c r="H172" s="361"/>
      <c r="I172" s="362">
        <v>2</v>
      </c>
      <c r="J172" s="362">
        <v>2</v>
      </c>
      <c r="K172" s="362"/>
      <c r="L172" s="362">
        <v>15</v>
      </c>
      <c r="M172" s="362"/>
      <c r="N172" s="362"/>
      <c r="O172" s="363">
        <v>18</v>
      </c>
      <c r="P172" s="364"/>
      <c r="Q172" s="514" t="s">
        <v>55</v>
      </c>
      <c r="R172" s="515" t="s">
        <v>816</v>
      </c>
      <c r="S172" s="388">
        <v>1</v>
      </c>
      <c r="T172" s="366" t="s">
        <v>58</v>
      </c>
      <c r="U172" s="366" t="s">
        <v>59</v>
      </c>
      <c r="V172" s="366" t="s">
        <v>60</v>
      </c>
      <c r="W172" s="367">
        <v>1</v>
      </c>
      <c r="X172" s="368" t="s">
        <v>58</v>
      </c>
      <c r="Y172" s="368" t="s">
        <v>59</v>
      </c>
      <c r="Z172" s="368" t="s">
        <v>60</v>
      </c>
      <c r="AA172" s="661" t="s">
        <v>833</v>
      </c>
      <c r="AB172" s="580" t="s">
        <v>816</v>
      </c>
      <c r="AC172" s="430"/>
      <c r="AD172" s="365">
        <v>1</v>
      </c>
      <c r="AE172" s="366" t="s">
        <v>58</v>
      </c>
      <c r="AF172" s="366" t="s">
        <v>59</v>
      </c>
      <c r="AG172" s="366" t="s">
        <v>60</v>
      </c>
      <c r="AH172" s="369">
        <v>1</v>
      </c>
      <c r="AI172" s="368" t="s">
        <v>58</v>
      </c>
      <c r="AJ172" s="368" t="s">
        <v>59</v>
      </c>
      <c r="AK172" s="368" t="s">
        <v>60</v>
      </c>
      <c r="AL172" s="362"/>
    </row>
    <row r="173" spans="1:1030" ht="26.25" customHeight="1">
      <c r="A173" s="121"/>
      <c r="B173" s="121"/>
      <c r="C173" s="257"/>
      <c r="D173" s="148"/>
      <c r="E173" s="148"/>
      <c r="F173" s="148"/>
      <c r="G173" s="148"/>
      <c r="H173" s="261" t="s">
        <v>834</v>
      </c>
      <c r="I173" s="262"/>
      <c r="J173" s="262"/>
      <c r="K173" s="262"/>
      <c r="L173" s="262"/>
      <c r="M173" s="262"/>
      <c r="N173" s="148"/>
      <c r="O173" s="148"/>
      <c r="P173" s="148"/>
      <c r="Q173" s="145"/>
      <c r="R173" s="145"/>
      <c r="S173" s="123"/>
      <c r="T173" s="123"/>
      <c r="U173" s="123"/>
      <c r="V173" s="123"/>
      <c r="W173" s="258"/>
      <c r="X173" s="123"/>
      <c r="Y173" s="123"/>
      <c r="Z173" s="123"/>
      <c r="AA173" s="145"/>
      <c r="AB173" s="145"/>
      <c r="AC173" s="145"/>
      <c r="AD173" s="123"/>
      <c r="AE173" s="123"/>
      <c r="AF173" s="123"/>
      <c r="AG173" s="123"/>
      <c r="AH173" s="123"/>
      <c r="AI173" s="123"/>
      <c r="AJ173" s="123"/>
      <c r="AK173" s="124"/>
      <c r="AL173" s="262"/>
    </row>
  </sheetData>
  <mergeCells count="28">
    <mergeCell ref="AC1:AC3"/>
    <mergeCell ref="D73:J73"/>
    <mergeCell ref="AD1:AK1"/>
    <mergeCell ref="AL1:AL3"/>
    <mergeCell ref="N2:N3"/>
    <mergeCell ref="O2:O3"/>
    <mergeCell ref="P2:P3"/>
    <mergeCell ref="S2:V2"/>
    <mergeCell ref="W2:Z2"/>
    <mergeCell ref="AD2:AG2"/>
    <mergeCell ref="AH2:AK2"/>
    <mergeCell ref="K1:K3"/>
    <mergeCell ref="L1:L3"/>
    <mergeCell ref="M1:M3"/>
    <mergeCell ref="N1:P1"/>
    <mergeCell ref="S1:Z1"/>
    <mergeCell ref="F1:F3"/>
    <mergeCell ref="A1:A3"/>
    <mergeCell ref="B1:B3"/>
    <mergeCell ref="C1:C3"/>
    <mergeCell ref="D1:D3"/>
    <mergeCell ref="E1:E3"/>
    <mergeCell ref="AA1:AB2"/>
    <mergeCell ref="Q1:R2"/>
    <mergeCell ref="G1:G3"/>
    <mergeCell ref="H1:H3"/>
    <mergeCell ref="I1:I3"/>
    <mergeCell ref="J1:J3"/>
  </mergeCells>
  <dataValidations count="4">
    <dataValidation type="list" allowBlank="1" showInputMessage="1" showErrorMessage="1" sqref="U40:U42 Y40:Y42 AF40:AF42 AJ40:AJ42 U44 Y44 AF44 AJ44 U46:U51 Y46:Y51 AF46:AF51 AJ46:AJ51 U54:U62 U8:U13 AF54:AF62 AJ54:AJ62 U65:U72 Y61:Y62 AF65:AF72 AJ65:AJ72 U79:U86 Y71:Y72 AF79:AF86 AJ79:AJ86 U95 Y95 AF95 AJ95 U98 Y98 AF98 AJ98 U104:U112 Y80:Y86 AF104:AF112 AJ104:AJ112 U114:U117 Y114:Y117 AF114:AF117 AJ114:AJ117 U120 Y120 AF120 AJ120 U123 Y123 AF123 AJ123 U127:U129 Y127:Y129 AF127:AF129 AJ127:AJ129 U133 Y133 AF133 AJ133 U136:U137 Y136:Y137 AF136:AF137 AJ136:AJ137 U140 Y140 AF140 AJ140 U143 Y143 AF143 AJ143 U145:U146 Y145:Y146 AF145:AF146 AJ145:AJ146 U149 Y149 AF149 AJ149 U152 Y152 AF152 AJ152 U154:U155 Y154:Y155 AF154:AF155 AJ154:AJ155 U158 Y104:Y111 AF158 AJ158 U160 Y69 AF160 AJ160 U162 Y162 AF162 AJ162 U164:U172 Y170:Y172 Y65:Y67 AJ164:AJ172 AJ29:AJ35 AF29:AF35 Y29:Y35 U29:U35 AJ24:AJ27 AF24:AF27 Y24:Y27 U24:U27 AJ15:AJ22 AF15:AF22 Y15:Y21 U15:U21 AJ8:AJ13 AF8:AF13 Y8:Y13 Y54:Y59 AF164:AF168 Y164:Y168 AF170:AF172 Z171:AE171">
      <formula1>natu</formula1>
      <formula2>0</formula2>
    </dataValidation>
    <dataValidation type="list" allowBlank="1" showInputMessage="1" showErrorMessage="1" sqref="T40:T42 X40:X42 AE40:AE42 AI40:AI42 T44 X44 AE44 AI44 AE172 X46:X51 AE46:AE51 AI46:AI51 T50:T51 X54:X62 AE54:AE62 AI54:AI62 T65 T8:T13 AE65:AE72 AI65:AI72 T67:T72 T79:T86 X79:X86 AE79:AE86 AI79:AI86 T95 X95 AE95 AI95 T98 X98 AE98 AI98 T104:T112 X71:X72 AE104:AE112 AI104:AI112 T114:T117 X114:X117 AE114:AE117 AI114:AI117 T120 X120 AE120 AI120 T123 X123 AE123 AI123 T127:T129 X127:X129 AE127:AE129 AI127:AI129 T133 X133 AE133 AI133 T136:T137 X136:X137 AE136:AE137 AI136:AI137 T140 X140 AE140 AI140 T143 X143 AE143 AI143 T145:T146 X145:X146 AE145:AE146 AI145:AI146 T149 X149 AE149 AI149 T152 X152 AE152 AI152 T154:T155 X154:X155 AE154:AE155 AI154:AI155 T158 X104:X111 AE158 AI158 T160 X160 AE160 AI160 T162 X162 AE162 AI162 T164:T166 X164:X172 X69 AI164:AI172 T168:T172 AI29:AI35 AE29:AE35 X29:X35 T29:T35 AI24:AI27 AE24:AE27 X24:X27 T24:T27 AI15:AI21 AE15:AE21 X15:X21 T15:T21 AI8:AI13 AE8:AE13 X8:X13 X65:X67 AF169:AG169 T59:T62 AE164:AE170 T46:T48 T54:T57 Y169:AD169">
      <formula1>moda</formula1>
      <formula2>0</formula2>
    </dataValidation>
    <dataValidation type="list" allowBlank="1" showInputMessage="1" showErrorMessage="1" sqref="T77 X77 AE77 AI77 T101 X101 AE101 AI101 T113 X113 AE113 AI113 T130 X130 AE130 AI130 T134:T135 X134:X135 AE134:AE135 AI134:AI135 T138:T139 X138:X139 AE138:AE139 AI138:AI139 T141:T142 X141:X142 AE141:AE142 AI141:AI142 T144 X144 AE144 AI144 T147:T148 X147:X148 AE147:AE148 AI147:AI148 T151 X151 AE151 AI151 T156:T157 X156:X157 AE156:AE157 AI156:AI157 T159 X159 AE159 AI159 T161 X161 AE161 AI161 T163 X163 AE163 AI163">
      <formula1>mod</formula1>
      <formula2>0</formula2>
    </dataValidation>
    <dataValidation type="list" allowBlank="1" showInputMessage="1" showErrorMessage="1" sqref="U77 Y77 AF77 AJ77 U101 Y101 AF101 AJ101 U113 Y113 AF113 AJ113 U130 Y130 AF130 AJ130 U134:U135 Y134:Y135 AF134:AF135 AJ134:AJ135 U138:U139 Y138:Y139 AF138:AF139 AJ138:AJ139 U141:U142 Y141:Y142 AF141:AF142 AJ141:AJ142 U144 Y144 AF144 AJ144 U147:U148 Y147:Y148 AF147:AF148 AJ147:AJ148 U151 Y151 AF151 AJ151 U156:U157 Y156:Y157 AF156:AF157 AJ156:AJ157 U159 Y159 AF159 AJ159 U161 Y161 AF161 AJ161 U163 Y163 AF163 AJ163">
      <formula1>nat</formula1>
      <formula2>0</formula2>
    </dataValidation>
  </dataValidations>
  <pageMargins left="0.31496062992125984" right="0.31496062992125984" top="0.35433070866141736" bottom="0.35433070866141736" header="0.31496062992125984" footer="0.51181102362204722"/>
  <pageSetup paperSize="8" scale="50" firstPageNumber="0" fitToWidth="2" fitToHeight="20" orientation="landscape" r:id="rId1"/>
  <headerFooter>
    <oddHeader>&amp;R&amp;D</oddHeader>
  </headerFooter>
  <rowBreaks count="2" manualBreakCount="2">
    <brk id="97" max="35" man="1"/>
    <brk id="124" max="35" man="1"/>
  </rowBreaks>
</worksheet>
</file>

<file path=xl/worksheets/sheet5.xml><?xml version="1.0" encoding="utf-8"?>
<worksheet xmlns="http://schemas.openxmlformats.org/spreadsheetml/2006/main" xmlns:r="http://schemas.openxmlformats.org/officeDocument/2006/relationships">
  <dimension ref="A1:AMP107"/>
  <sheetViews>
    <sheetView view="pageBreakPreview" zoomScale="60" zoomScaleNormal="80" zoomScalePageLayoutView="85" workbookViewId="0">
      <pane xSplit="4" ySplit="3" topLeftCell="O34" activePane="bottomRight" state="frozen"/>
      <selection pane="topRight" activeCell="AA3" sqref="AA3"/>
      <selection pane="bottomLeft" activeCell="AA3" sqref="AA3"/>
      <selection pane="bottomRight" activeCell="Z3" sqref="Q1:Z1048576"/>
    </sheetView>
  </sheetViews>
  <sheetFormatPr baseColWidth="10"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1.5703125" style="2" hidden="1" customWidth="1"/>
    <col min="19" max="19" width="15.5703125" style="1" hidden="1" customWidth="1"/>
    <col min="20" max="20" width="13.140625" style="1" hidden="1" customWidth="1"/>
    <col min="21" max="21" width="12.7109375" style="1" hidden="1" customWidth="1"/>
    <col min="22" max="26" width="11.5703125" style="1" hidden="1" customWidth="1"/>
    <col min="27" max="28" width="31.42578125" style="565" customWidth="1"/>
    <col min="29" max="29" width="21.5703125" style="565" customWidth="1"/>
    <col min="30" max="37" width="11.5703125" style="1" customWidth="1"/>
    <col min="38" max="38" width="20" style="2" customWidth="1"/>
    <col min="39" max="1030" width="11.42578125" style="3"/>
  </cols>
  <sheetData>
    <row r="1" spans="1:38" ht="108.75" customHeight="1">
      <c r="A1" s="733" t="s">
        <v>0</v>
      </c>
      <c r="B1" s="733" t="s">
        <v>1</v>
      </c>
      <c r="C1" s="733" t="s">
        <v>2</v>
      </c>
      <c r="D1" s="733" t="s">
        <v>3</v>
      </c>
      <c r="E1" s="733" t="s">
        <v>4</v>
      </c>
      <c r="F1" s="733" t="s">
        <v>5</v>
      </c>
      <c r="G1" s="733" t="s">
        <v>6</v>
      </c>
      <c r="H1" s="733" t="s">
        <v>7</v>
      </c>
      <c r="I1" s="733" t="s">
        <v>8</v>
      </c>
      <c r="J1" s="733" t="s">
        <v>9</v>
      </c>
      <c r="K1" s="733" t="s">
        <v>10</v>
      </c>
      <c r="L1" s="733" t="s">
        <v>11</v>
      </c>
      <c r="M1" s="746" t="s">
        <v>12</v>
      </c>
      <c r="N1" s="733" t="s">
        <v>13</v>
      </c>
      <c r="O1" s="733"/>
      <c r="P1" s="746"/>
      <c r="Q1" s="759" t="s">
        <v>14</v>
      </c>
      <c r="R1" s="760"/>
      <c r="S1" s="742" t="s">
        <v>15</v>
      </c>
      <c r="T1" s="742"/>
      <c r="U1" s="742"/>
      <c r="V1" s="742"/>
      <c r="W1" s="742"/>
      <c r="X1" s="742"/>
      <c r="Y1" s="742"/>
      <c r="Z1" s="749"/>
      <c r="AA1" s="729" t="s">
        <v>16</v>
      </c>
      <c r="AB1" s="730"/>
      <c r="AC1" s="754" t="s">
        <v>17</v>
      </c>
      <c r="AD1" s="742" t="s">
        <v>18</v>
      </c>
      <c r="AE1" s="743"/>
      <c r="AF1" s="743"/>
      <c r="AG1" s="743"/>
      <c r="AH1" s="743"/>
      <c r="AI1" s="743"/>
      <c r="AJ1" s="743"/>
      <c r="AK1" s="743"/>
      <c r="AL1" s="733" t="s">
        <v>19</v>
      </c>
    </row>
    <row r="2" spans="1:38" ht="108.75" customHeight="1">
      <c r="A2" s="733"/>
      <c r="B2" s="733"/>
      <c r="C2" s="733"/>
      <c r="D2" s="733"/>
      <c r="E2" s="733"/>
      <c r="F2" s="733"/>
      <c r="G2" s="733"/>
      <c r="H2" s="733"/>
      <c r="I2" s="733"/>
      <c r="J2" s="733"/>
      <c r="K2" s="733"/>
      <c r="L2" s="733"/>
      <c r="M2" s="733"/>
      <c r="N2" s="744" t="s">
        <v>20</v>
      </c>
      <c r="O2" s="744" t="s">
        <v>21</v>
      </c>
      <c r="P2" s="745" t="s">
        <v>22</v>
      </c>
      <c r="Q2" s="761"/>
      <c r="R2" s="762"/>
      <c r="S2" s="742" t="s">
        <v>23</v>
      </c>
      <c r="T2" s="743"/>
      <c r="U2" s="743"/>
      <c r="V2" s="743"/>
      <c r="W2" s="747" t="s">
        <v>24</v>
      </c>
      <c r="X2" s="747"/>
      <c r="Y2" s="747"/>
      <c r="Z2" s="748"/>
      <c r="AA2" s="731"/>
      <c r="AB2" s="732"/>
      <c r="AC2" s="755"/>
      <c r="AD2" s="742" t="s">
        <v>23</v>
      </c>
      <c r="AE2" s="743"/>
      <c r="AF2" s="743"/>
      <c r="AG2" s="743"/>
      <c r="AH2" s="747" t="s">
        <v>24</v>
      </c>
      <c r="AI2" s="747"/>
      <c r="AJ2" s="747"/>
      <c r="AK2" s="747"/>
      <c r="AL2" s="733"/>
    </row>
    <row r="3" spans="1:38" ht="44.25" customHeight="1">
      <c r="A3" s="733"/>
      <c r="B3" s="733"/>
      <c r="C3" s="733"/>
      <c r="D3" s="733"/>
      <c r="E3" s="733"/>
      <c r="F3" s="733"/>
      <c r="G3" s="733"/>
      <c r="H3" s="733"/>
      <c r="I3" s="733"/>
      <c r="J3" s="733"/>
      <c r="K3" s="733"/>
      <c r="L3" s="733"/>
      <c r="M3" s="733"/>
      <c r="N3" s="733"/>
      <c r="O3" s="733"/>
      <c r="P3" s="746"/>
      <c r="Q3" s="723" t="s">
        <v>23</v>
      </c>
      <c r="R3" s="724" t="s">
        <v>24</v>
      </c>
      <c r="S3" s="719" t="s">
        <v>25</v>
      </c>
      <c r="T3" s="720" t="s">
        <v>26</v>
      </c>
      <c r="U3" s="720" t="s">
        <v>27</v>
      </c>
      <c r="V3" s="720" t="s">
        <v>28</v>
      </c>
      <c r="W3" s="721" t="s">
        <v>25</v>
      </c>
      <c r="X3" s="721" t="s">
        <v>26</v>
      </c>
      <c r="Y3" s="721" t="s">
        <v>27</v>
      </c>
      <c r="Z3" s="722" t="s">
        <v>28</v>
      </c>
      <c r="AA3" s="674" t="s">
        <v>23</v>
      </c>
      <c r="AB3" s="675" t="s">
        <v>24</v>
      </c>
      <c r="AC3" s="756"/>
      <c r="AD3" s="719" t="s">
        <v>25</v>
      </c>
      <c r="AE3" s="720" t="s">
        <v>26</v>
      </c>
      <c r="AF3" s="720" t="s">
        <v>27</v>
      </c>
      <c r="AG3" s="720" t="s">
        <v>28</v>
      </c>
      <c r="AH3" s="721" t="s">
        <v>25</v>
      </c>
      <c r="AI3" s="721" t="s">
        <v>26</v>
      </c>
      <c r="AJ3" s="721" t="s">
        <v>27</v>
      </c>
      <c r="AK3" s="721" t="s">
        <v>28</v>
      </c>
      <c r="AL3" s="733"/>
    </row>
    <row r="4" spans="1:38" ht="23.25" customHeight="1">
      <c r="A4" s="4" t="s">
        <v>835</v>
      </c>
      <c r="B4" s="4" t="s">
        <v>836</v>
      </c>
      <c r="C4" s="10" t="s">
        <v>837</v>
      </c>
      <c r="D4" s="6"/>
      <c r="E4" s="7"/>
      <c r="F4" s="7"/>
      <c r="G4" s="7"/>
      <c r="H4" s="7"/>
      <c r="I4" s="6"/>
      <c r="J4" s="6"/>
      <c r="K4" s="6"/>
      <c r="L4" s="6"/>
      <c r="M4" s="6"/>
      <c r="N4" s="6"/>
      <c r="O4" s="6"/>
      <c r="P4" s="8"/>
      <c r="Q4" s="425"/>
      <c r="R4" s="426"/>
      <c r="S4" s="397"/>
      <c r="T4" s="9"/>
      <c r="U4" s="9"/>
      <c r="V4" s="9"/>
      <c r="W4" s="9"/>
      <c r="X4" s="9"/>
      <c r="Y4" s="9"/>
      <c r="Z4" s="9"/>
      <c r="AA4" s="618"/>
      <c r="AB4" s="560"/>
      <c r="AC4" s="619"/>
      <c r="AD4" s="397"/>
      <c r="AE4" s="9"/>
      <c r="AF4" s="9"/>
      <c r="AG4" s="9"/>
      <c r="AH4" s="9"/>
      <c r="AI4" s="9"/>
      <c r="AJ4" s="9"/>
      <c r="AK4" s="6"/>
      <c r="AL4" s="6"/>
    </row>
    <row r="5" spans="1:38" ht="23.25" customHeight="1">
      <c r="A5" s="4" t="s">
        <v>838</v>
      </c>
      <c r="B5" s="4" t="s">
        <v>839</v>
      </c>
      <c r="C5" s="5" t="s">
        <v>840</v>
      </c>
      <c r="D5" s="11" t="s">
        <v>35</v>
      </c>
      <c r="E5" s="7" t="s">
        <v>36</v>
      </c>
      <c r="F5" s="7"/>
      <c r="G5" s="7"/>
      <c r="H5" s="7"/>
      <c r="I5" s="6"/>
      <c r="J5" s="6"/>
      <c r="K5" s="6"/>
      <c r="L5" s="6"/>
      <c r="M5" s="6"/>
      <c r="N5" s="6"/>
      <c r="O5" s="6"/>
      <c r="P5" s="9"/>
      <c r="Q5" s="425"/>
      <c r="R5" s="426"/>
      <c r="S5" s="397"/>
      <c r="T5" s="9"/>
      <c r="U5" s="9"/>
      <c r="V5" s="9"/>
      <c r="W5" s="9"/>
      <c r="X5" s="9"/>
      <c r="Y5" s="9"/>
      <c r="Z5" s="9"/>
      <c r="AA5" s="618"/>
      <c r="AB5" s="560"/>
      <c r="AC5" s="619"/>
      <c r="AD5" s="397"/>
      <c r="AE5" s="9"/>
      <c r="AF5" s="9"/>
      <c r="AG5" s="9"/>
      <c r="AH5" s="9"/>
      <c r="AI5" s="9"/>
      <c r="AJ5" s="9"/>
      <c r="AK5" s="6"/>
      <c r="AL5" s="12"/>
    </row>
    <row r="6" spans="1:38" ht="23.25" customHeight="1">
      <c r="A6" s="13"/>
      <c r="B6" s="13"/>
      <c r="C6" s="276" t="s">
        <v>37</v>
      </c>
      <c r="D6" s="16"/>
      <c r="E6" s="13"/>
      <c r="F6" s="13"/>
      <c r="G6" s="13"/>
      <c r="H6" s="13"/>
      <c r="I6" s="13">
        <f>+SUM(I7:I11)</f>
        <v>15</v>
      </c>
      <c r="J6" s="13">
        <f>+SUM(J7:J11)</f>
        <v>15</v>
      </c>
      <c r="K6" s="16"/>
      <c r="L6" s="16"/>
      <c r="M6" s="16"/>
      <c r="N6" s="16"/>
      <c r="O6" s="16"/>
      <c r="P6" s="227"/>
      <c r="Q6" s="427"/>
      <c r="R6" s="428"/>
      <c r="S6" s="398"/>
      <c r="T6" s="16"/>
      <c r="U6" s="16"/>
      <c r="V6" s="16"/>
      <c r="W6" s="16"/>
      <c r="X6" s="16"/>
      <c r="Y6" s="16"/>
      <c r="Z6" s="227"/>
      <c r="AA6" s="620"/>
      <c r="AB6" s="561"/>
      <c r="AC6" s="621"/>
      <c r="AD6" s="398"/>
      <c r="AE6" s="16"/>
      <c r="AF6" s="16"/>
      <c r="AG6" s="16"/>
      <c r="AH6" s="16"/>
      <c r="AI6" s="16"/>
      <c r="AJ6" s="16"/>
      <c r="AK6" s="16"/>
      <c r="AL6" s="177"/>
    </row>
    <row r="7" spans="1:38" ht="84" customHeight="1">
      <c r="A7" s="20" t="str">
        <f>IF('Portail 3 SDL-LETTRES'!A11="","",'Portail 3 SDL-LETTRES'!A11)</f>
        <v/>
      </c>
      <c r="B7" s="21" t="str">
        <f>IF('Portail 3 SDL-LETTRES'!B11="","",'Portail 3 SDL-LETTRES'!B11)</f>
        <v>LLA1G10</v>
      </c>
      <c r="C7" s="22" t="str">
        <f>IF('Portail 3 SDL-LETTRES'!C11="","",'Portail 3 SDL-LETTRES'!C11)</f>
        <v>Romantismes</v>
      </c>
      <c r="D7" s="23" t="str">
        <f>IF('Portail 3 SDL-LETTRES'!D11="","",'Portail 3 SDL-LETTRES'!D11)</f>
        <v/>
      </c>
      <c r="E7" s="24" t="str">
        <f>IF('Portail 3 SDL-LETTRES'!E11="","",'Portail 3 SDL-LETTRES'!E11)</f>
        <v>TRONC COMMUN</v>
      </c>
      <c r="F7" s="25" t="str">
        <f>IF('Portail 3 SDL-LETTRES'!F11="","",'Portail 3 SDL-LETTRES'!F11)</f>
        <v>Portails 3 (SDL-LETTRES), 5 (LETTRES-LLCER) et 6 (HISTOIRE-LETTRES)</v>
      </c>
      <c r="G7" s="24" t="str">
        <f>IF('Portail 3 SDL-LETTRES'!G11="","",'Portail 3 SDL-LETTRES'!G11)</f>
        <v>LETTRES</v>
      </c>
      <c r="H7" s="210"/>
      <c r="I7" s="24">
        <f>IF('Portail 3 SDL-LETTRES'!I11="","",'Portail 3 SDL-LETTRES'!I11)</f>
        <v>5</v>
      </c>
      <c r="J7" s="24">
        <f>IF('Portail 3 SDL-LETTRES'!J11="","",'Portail 3 SDL-LETTRES'!J11)</f>
        <v>5</v>
      </c>
      <c r="K7" s="63" t="str">
        <f>IF('Portail 3 SDL-LETTRES'!K11="","",'Portail 3 SDL-LETTRES'!K11)</f>
        <v>DERUELLE Aude</v>
      </c>
      <c r="L7" s="29" t="str">
        <f>IF('Portail 3 SDL-LETTRES'!L11="","",'Portail 3 SDL-LETTRES'!L11)</f>
        <v>09</v>
      </c>
      <c r="M7" s="28" t="str">
        <f>IF('Portail 3 SDL-LETTRES'!M11="","",'Portail 3 SDL-LETTRES'!M11)</f>
        <v/>
      </c>
      <c r="N7" s="28">
        <f>IF('Portail 3 SDL-LETTRES'!N11="","",'Portail 3 SDL-LETTRES'!N11)</f>
        <v>18</v>
      </c>
      <c r="O7" s="30">
        <f>IF('Portail 3 SDL-LETTRES'!O11="","",'Portail 3 SDL-LETTRES'!O11)</f>
        <v>18</v>
      </c>
      <c r="P7" s="31" t="str">
        <f>IF('Portail 3 SDL-LETTRES'!P11="","",'Portail 3 SDL-LETTRES'!P11)</f>
        <v/>
      </c>
      <c r="Q7" s="429" t="str">
        <f>IF('Portail 3 SDL-LETTRES'!Q11="","",'Portail 3 SDL-LETTRES'!Q11)</f>
        <v/>
      </c>
      <c r="R7" s="430" t="str">
        <f>IF('Portail 3 SDL-LETTRES'!R11="","",'Portail 3 SDL-LETTRES'!R11)</f>
        <v/>
      </c>
      <c r="S7" s="280">
        <f>IF('Portail 3 SDL-LETTRES'!S11="","",'Portail 3 SDL-LETTRES'!S11)</f>
        <v>1</v>
      </c>
      <c r="T7" s="33" t="str">
        <f>IF('Portail 3 SDL-LETTRES'!T11="","",'Portail 3 SDL-LETTRES'!T11)</f>
        <v>CC</v>
      </c>
      <c r="U7" s="33" t="str">
        <f>IF('Portail 3 SDL-LETTRES'!U11="","",'Portail 3 SDL-LETTRES'!U11)</f>
        <v/>
      </c>
      <c r="V7" s="33" t="str">
        <f>IF('Portail 3 SDL-LETTRES'!V11="","",'Portail 3 SDL-LETTRES'!V11)</f>
        <v/>
      </c>
      <c r="W7" s="34">
        <f>IF('Portail 3 SDL-LETTRES'!W11="","",'Portail 3 SDL-LETTRES'!W11)</f>
        <v>1</v>
      </c>
      <c r="X7" s="35" t="str">
        <f>IF('Portail 3 SDL-LETTRES'!X11="","",'Portail 3 SDL-LETTRES'!X11)</f>
        <v>CT</v>
      </c>
      <c r="Y7" s="35" t="str">
        <f>IF('Portail 3 SDL-LETTRES'!Y11="","",'Portail 3 SDL-LETTRES'!Y11)</f>
        <v>écrit</v>
      </c>
      <c r="Z7" s="582" t="str">
        <f>IF('Portail 3 SDL-LETTRES'!Z11="","",'Portail 3 SDL-LETTRES'!Z11)</f>
        <v>3h00</v>
      </c>
      <c r="AA7" s="703" t="str">
        <f>IF('Portail 3 SDL-LETTRES'!AA11="","",'Portail 3 SDL-LETTRES'!AA11)</f>
        <v>100% CT DM temps libre. Dépôt du sujet sur CELENE le 10/06/2020 ; retour des copies par mail (aude.deruelle@univ-orleans.fr) jusqu'au 17/06/2020.</v>
      </c>
      <c r="AB7" s="704" t="str">
        <f>IF('Portail 3 SDL-LETTRES'!AB11="","",'Portail 3 SDL-LETTRES'!AB11)</f>
        <v>100% CT DM temps libre. Dépôt du sujet sur CELENE le 10/06/2020 ; retour des copies par mail (aude.deruelle@univ-orleans.fr) jusqu'au 17/06/2020.</v>
      </c>
      <c r="AC7" s="705">
        <f>IF('Portail 3 SDL-LETTRES'!AC11="","",'Portail 3 SDL-LETTRES'!AC11)</f>
        <v>135</v>
      </c>
      <c r="AD7" s="149">
        <f>IF('Portail 3 SDL-LETTRES'!AD11="","",'Portail 3 SDL-LETTRES'!AD11)</f>
        <v>1</v>
      </c>
      <c r="AE7" s="33" t="str">
        <f>IF('Portail 3 SDL-LETTRES'!AE11="","",'Portail 3 SDL-LETTRES'!AE11)</f>
        <v>CT</v>
      </c>
      <c r="AF7" s="33" t="str">
        <f>IF('Portail 3 SDL-LETTRES'!AF11="","",'Portail 3 SDL-LETTRES'!AF11)</f>
        <v>écrit</v>
      </c>
      <c r="AG7" s="33" t="str">
        <f>IF('Portail 3 SDL-LETTRES'!AG11="","",'Portail 3 SDL-LETTRES'!AG11)</f>
        <v>3h00</v>
      </c>
      <c r="AH7" s="37">
        <f>IF('Portail 3 SDL-LETTRES'!AH11="","",'Portail 3 SDL-LETTRES'!AH11)</f>
        <v>1</v>
      </c>
      <c r="AI7" s="35" t="str">
        <f>IF('Portail 3 SDL-LETTRES'!AI11="","",'Portail 3 SDL-LETTRES'!AI11)</f>
        <v>CT</v>
      </c>
      <c r="AJ7" s="35" t="str">
        <f>IF('Portail 3 SDL-LETTRES'!AJ11="","",'Portail 3 SDL-LETTRES'!AJ11)</f>
        <v>écrit</v>
      </c>
      <c r="AK7" s="35" t="str">
        <f>IF('Portail 3 SDL-LETTRES'!AK11="","",'Portail 3 SDL-LETTRES'!AK11)</f>
        <v>3h00</v>
      </c>
      <c r="AL7" s="28" t="str">
        <f>IF('Portail 3 SDL-LETTRES'!AL11="","",'Portail 3 SDL-LETTRES'!AL11)</f>
        <v/>
      </c>
    </row>
    <row r="8" spans="1:38" ht="84" customHeight="1">
      <c r="A8" s="20" t="str">
        <f>IF('Portail 3 SDL-LETTRES'!A12="","",'Portail 3 SDL-LETTRES'!A12)</f>
        <v/>
      </c>
      <c r="B8" s="114" t="str">
        <f>IF('Portail 3 SDL-LETTRES'!B12="","",'Portail 3 SDL-LETTRES'!B12)</f>
        <v>LLA1G21</v>
      </c>
      <c r="C8" s="22" t="str">
        <f>IF('Portail 3 SDL-LETTRES'!C12="","",'Portail 3 SDL-LETTRES'!C12)</f>
        <v>Mythes et littérature</v>
      </c>
      <c r="D8" s="23" t="str">
        <f>IF('Portail 3 SDL-LETTRES'!D12="","",'Portail 3 SDL-LETTRES'!D12)</f>
        <v>LOL1G32</v>
      </c>
      <c r="E8" s="24" t="str">
        <f>IF('Portail 3 SDL-LETTRES'!E12="","",'Portail 3 SDL-LETTRES'!E12)</f>
        <v>TRONC COMMUN</v>
      </c>
      <c r="F8" s="25" t="str">
        <f>IF('Portail 3 SDL-LETTRES'!F12="","",'Portail 3 SDL-LETTRES'!F12)</f>
        <v>Portails 3 (SDL-LETTRES), 5 (LETTRES-LLCER) et 6 (HISTOIRE-LETTRES)</v>
      </c>
      <c r="G8" s="24" t="str">
        <f>IF('Portail 3 SDL-LETTRES'!G12="","",'Portail 3 SDL-LETTRES'!G12)</f>
        <v>LETTRES</v>
      </c>
      <c r="H8" s="210"/>
      <c r="I8" s="24">
        <f>IF('Portail 3 SDL-LETTRES'!I12="","",'Portail 3 SDL-LETTRES'!I12)</f>
        <v>3</v>
      </c>
      <c r="J8" s="24">
        <f>IF('Portail 3 SDL-LETTRES'!J12="","",'Portail 3 SDL-LETTRES'!J12)</f>
        <v>3</v>
      </c>
      <c r="K8" s="63" t="str">
        <f>IF('Portail 3 SDL-LETTRES'!K12="","",'Portail 3 SDL-LETTRES'!K12)</f>
        <v>CALTOT Pierre-Alain</v>
      </c>
      <c r="L8" s="43" t="str">
        <f>IF('Portail 3 SDL-LETTRES'!L12="","",'Portail 3 SDL-LETTRES'!L12)</f>
        <v>08</v>
      </c>
      <c r="M8" s="28" t="str">
        <f>IF('Portail 3 SDL-LETTRES'!M12="","",'Portail 3 SDL-LETTRES'!M12)</f>
        <v/>
      </c>
      <c r="N8" s="28" t="str">
        <f>IF('Portail 3 SDL-LETTRES'!N12="","",'Portail 3 SDL-LETTRES'!N12)</f>
        <v/>
      </c>
      <c r="O8" s="30">
        <f>IF('Portail 3 SDL-LETTRES'!O12="","",'Portail 3 SDL-LETTRES'!O12)</f>
        <v>18</v>
      </c>
      <c r="P8" s="31" t="str">
        <f>IF('Portail 3 SDL-LETTRES'!P12="","",'Portail 3 SDL-LETTRES'!P12)</f>
        <v/>
      </c>
      <c r="Q8" s="429" t="str">
        <f>IF('Portail 3 SDL-LETTRES'!Q12="","",'Portail 3 SDL-LETTRES'!Q12)</f>
        <v/>
      </c>
      <c r="R8" s="430" t="str">
        <f>IF('Portail 3 SDL-LETTRES'!R12="","",'Portail 3 SDL-LETTRES'!R12)</f>
        <v/>
      </c>
      <c r="S8" s="280">
        <f>IF('Portail 3 SDL-LETTRES'!S12="","",'Portail 3 SDL-LETTRES'!S12)</f>
        <v>1</v>
      </c>
      <c r="T8" s="33" t="str">
        <f>IF('Portail 3 SDL-LETTRES'!T12="","",'Portail 3 SDL-LETTRES'!T12)</f>
        <v>CC</v>
      </c>
      <c r="U8" s="33" t="str">
        <f>IF('Portail 3 SDL-LETTRES'!U12="","",'Portail 3 SDL-LETTRES'!U12)</f>
        <v/>
      </c>
      <c r="V8" s="33" t="str">
        <f>IF('Portail 3 SDL-LETTRES'!V12="","",'Portail 3 SDL-LETTRES'!V12)</f>
        <v/>
      </c>
      <c r="W8" s="34">
        <f>IF('Portail 3 SDL-LETTRES'!W12="","",'Portail 3 SDL-LETTRES'!W12)</f>
        <v>1</v>
      </c>
      <c r="X8" s="35" t="str">
        <f>IF('Portail 3 SDL-LETTRES'!X12="","",'Portail 3 SDL-LETTRES'!X12)</f>
        <v>CT</v>
      </c>
      <c r="Y8" s="35" t="str">
        <f>IF('Portail 3 SDL-LETTRES'!Y12="","",'Portail 3 SDL-LETTRES'!Y12)</f>
        <v>écrit</v>
      </c>
      <c r="Z8" s="582" t="str">
        <f>IF('Portail 3 SDL-LETTRES'!Z12="","",'Portail 3 SDL-LETTRES'!Z12)</f>
        <v>3h00</v>
      </c>
      <c r="AA8" s="703" t="str">
        <f>IF('Portail 3 SDL-LETTRES'!AA12="","",'Portail 3 SDL-LETTRES'!AA12)</f>
        <v>100% CT DM temps libre. Envoi du sujet par mail le 15/06/2020 ; retour des copies par mail (pierre-alain.caltot@univ-orleans.fr) jusqu'au 17/06/2020</v>
      </c>
      <c r="AB8" s="704" t="str">
        <f>IF('Portail 3 SDL-LETTRES'!AB12="","",'Portail 3 SDL-LETTRES'!AB12)</f>
        <v>100% CT DM temps libre. Envoi du sujet par mail le 15/06/2020 ; retour des copies par mail (pierre-alain.caltot@univ-orleans.fr) jusqu'au 17/06/2020</v>
      </c>
      <c r="AC8" s="705">
        <f>IF('Portail 3 SDL-LETTRES'!AC12="","",'Portail 3 SDL-LETTRES'!AC12)</f>
        <v>105</v>
      </c>
      <c r="AD8" s="149">
        <f>IF('Portail 3 SDL-LETTRES'!AD12="","",'Portail 3 SDL-LETTRES'!AD12)</f>
        <v>1</v>
      </c>
      <c r="AE8" s="33" t="str">
        <f>IF('Portail 3 SDL-LETTRES'!AE12="","",'Portail 3 SDL-LETTRES'!AE12)</f>
        <v>CT</v>
      </c>
      <c r="AF8" s="33" t="str">
        <f>IF('Portail 3 SDL-LETTRES'!AF12="","",'Portail 3 SDL-LETTRES'!AF12)</f>
        <v>écrit</v>
      </c>
      <c r="AG8" s="33" t="str">
        <f>IF('Portail 3 SDL-LETTRES'!AG12="","",'Portail 3 SDL-LETTRES'!AG12)</f>
        <v>3h00</v>
      </c>
      <c r="AH8" s="37">
        <f>IF('Portail 3 SDL-LETTRES'!AH12="","",'Portail 3 SDL-LETTRES'!AH12)</f>
        <v>1</v>
      </c>
      <c r="AI8" s="35" t="str">
        <f>IF('Portail 3 SDL-LETTRES'!AI12="","",'Portail 3 SDL-LETTRES'!AI12)</f>
        <v>CT</v>
      </c>
      <c r="AJ8" s="35" t="str">
        <f>IF('Portail 3 SDL-LETTRES'!AJ12="","",'Portail 3 SDL-LETTRES'!AJ12)</f>
        <v>écrit</v>
      </c>
      <c r="AK8" s="35" t="str">
        <f>IF('Portail 3 SDL-LETTRES'!AK12="","",'Portail 3 SDL-LETTRES'!AK12)</f>
        <v>3h00</v>
      </c>
      <c r="AL8" s="28" t="str">
        <f>IF('Portail 3 SDL-LETTRES'!AL12="","",'Portail 3 SDL-LETTRES'!AL12)</f>
        <v/>
      </c>
    </row>
    <row r="9" spans="1:38" ht="84" customHeight="1">
      <c r="A9" s="20" t="str">
        <f>IF('Portail 3 SDL-LETTRES'!A13="","",'Portail 3 SDL-LETTRES'!A13)</f>
        <v/>
      </c>
      <c r="B9" s="114" t="str">
        <f>IF('Portail 3 SDL-LETTRES'!B13="","",'Portail 3 SDL-LETTRES'!B13)</f>
        <v>LLA1G31</v>
      </c>
      <c r="C9" s="22" t="str">
        <f>IF('Portail 3 SDL-LETTRES'!C13="","",'Portail 3 SDL-LETTRES'!C13)</f>
        <v xml:space="preserve">Littérature des Lumières  </v>
      </c>
      <c r="D9" s="23" t="str">
        <f>IF('Portail 3 SDL-LETTRES'!D13="","",'Portail 3 SDL-LETTRES'!D13)</f>
        <v/>
      </c>
      <c r="E9" s="24" t="str">
        <f>IF('Portail 3 SDL-LETTRES'!E13="","",'Portail 3 SDL-LETTRES'!E13)</f>
        <v>TRONC COMMUN</v>
      </c>
      <c r="F9" s="25" t="str">
        <f>IF('Portail 3 SDL-LETTRES'!F13="","",'Portail 3 SDL-LETTRES'!F13)</f>
        <v>Portails 3 (SDL-LETTRES), 5 (LETTRES-LLCER) et 6 (HISTOIRE-LETTRES)</v>
      </c>
      <c r="G9" s="24" t="str">
        <f>IF('Portail 3 SDL-LETTRES'!G13="","",'Portail 3 SDL-LETTRES'!G13)</f>
        <v>LETTRES</v>
      </c>
      <c r="H9" s="210"/>
      <c r="I9" s="24">
        <f>IF('Portail 3 SDL-LETTRES'!I13="","",'Portail 3 SDL-LETTRES'!I13)</f>
        <v>3</v>
      </c>
      <c r="J9" s="24">
        <f>IF('Portail 3 SDL-LETTRES'!J13="","",'Portail 3 SDL-LETTRES'!J13)</f>
        <v>3</v>
      </c>
      <c r="K9" s="63" t="str">
        <f>IF('Portail 3 SDL-LETTRES'!K13="","",'Portail 3 SDL-LETTRES'!K13)</f>
        <v>LEFAY Sophie</v>
      </c>
      <c r="L9" s="43" t="str">
        <f>IF('Portail 3 SDL-LETTRES'!L13="","",'Portail 3 SDL-LETTRES'!L13)</f>
        <v>09</v>
      </c>
      <c r="M9" s="28" t="str">
        <f>IF('Portail 3 SDL-LETTRES'!M13="","",'Portail 3 SDL-LETTRES'!M13)</f>
        <v/>
      </c>
      <c r="N9" s="27">
        <f>IF('Portail 3 SDL-LETTRES'!N13="","",'Portail 3 SDL-LETTRES'!N13)</f>
        <v>12</v>
      </c>
      <c r="O9" s="27">
        <f>IF('Portail 3 SDL-LETTRES'!O13="","",'Portail 3 SDL-LETTRES'!O13)</f>
        <v>12</v>
      </c>
      <c r="P9" s="31" t="str">
        <f>IF('Portail 3 SDL-LETTRES'!P13="","",'Portail 3 SDL-LETTRES'!P13)</f>
        <v/>
      </c>
      <c r="Q9" s="429" t="str">
        <f>IF('Portail 3 SDL-LETTRES'!Q13="","",'Portail 3 SDL-LETTRES'!Q13)</f>
        <v/>
      </c>
      <c r="R9" s="430" t="str">
        <f>IF('Portail 3 SDL-LETTRES'!R13="","",'Portail 3 SDL-LETTRES'!R13)</f>
        <v/>
      </c>
      <c r="S9" s="280">
        <f>IF('Portail 3 SDL-LETTRES'!S13="","",'Portail 3 SDL-LETTRES'!S13)</f>
        <v>1</v>
      </c>
      <c r="T9" s="33" t="str">
        <f>IF('Portail 3 SDL-LETTRES'!T13="","",'Portail 3 SDL-LETTRES'!T13)</f>
        <v>CC</v>
      </c>
      <c r="U9" s="33" t="str">
        <f>IF('Portail 3 SDL-LETTRES'!U13="","",'Portail 3 SDL-LETTRES'!U13)</f>
        <v/>
      </c>
      <c r="V9" s="33" t="str">
        <f>IF('Portail 3 SDL-LETTRES'!V13="","",'Portail 3 SDL-LETTRES'!V13)</f>
        <v/>
      </c>
      <c r="W9" s="34">
        <f>IF('Portail 3 SDL-LETTRES'!W13="","",'Portail 3 SDL-LETTRES'!W13)</f>
        <v>1</v>
      </c>
      <c r="X9" s="35" t="str">
        <f>IF('Portail 3 SDL-LETTRES'!X13="","",'Portail 3 SDL-LETTRES'!X13)</f>
        <v>CT</v>
      </c>
      <c r="Y9" s="35" t="str">
        <f>IF('Portail 3 SDL-LETTRES'!Y13="","",'Portail 3 SDL-LETTRES'!Y13)</f>
        <v>écrit</v>
      </c>
      <c r="Z9" s="592" t="str">
        <f>IF('Portail 3 SDL-LETTRES'!Z13="","",'Portail 3 SDL-LETTRES'!Z13)</f>
        <v>2h00</v>
      </c>
      <c r="AA9" s="703" t="str">
        <f>IF('Portail 3 SDL-LETTRES'!AA13="","",'Portail 3 SDL-LETTRES'!AA13)</f>
        <v>100% CT DM temps libre. Dépôt du sujet sur CELENE le 15/06/2020 ; retour des copies sur CELENE jusqu'au 24/06/2020.</v>
      </c>
      <c r="AB9" s="704" t="str">
        <f>IF('Portail 3 SDL-LETTRES'!AB13="","",'Portail 3 SDL-LETTRES'!AB13)</f>
        <v>100% CT DM temps libre. Dépôt du sujet sur CELENE le 15/06/2020 ; retour des copies sur CELENE jusqu'au 24/06/2020.</v>
      </c>
      <c r="AC9" s="705">
        <f>IF('Portail 3 SDL-LETTRES'!AC13="","",'Portail 3 SDL-LETTRES'!AC13)</f>
        <v>117</v>
      </c>
      <c r="AD9" s="149">
        <f>IF('Portail 3 SDL-LETTRES'!AD13="","",'Portail 3 SDL-LETTRES'!AD13)</f>
        <v>1</v>
      </c>
      <c r="AE9" s="33" t="str">
        <f>IF('Portail 3 SDL-LETTRES'!AE13="","",'Portail 3 SDL-LETTRES'!AE13)</f>
        <v>CT</v>
      </c>
      <c r="AF9" s="33" t="str">
        <f>IF('Portail 3 SDL-LETTRES'!AF13="","",'Portail 3 SDL-LETTRES'!AF13)</f>
        <v>écrit</v>
      </c>
      <c r="AG9" s="46" t="str">
        <f>IF('Portail 3 SDL-LETTRES'!AG13="","",'Portail 3 SDL-LETTRES'!AG13)</f>
        <v>2h00</v>
      </c>
      <c r="AH9" s="37">
        <f>IF('Portail 3 SDL-LETTRES'!AH13="","",'Portail 3 SDL-LETTRES'!AH13)</f>
        <v>1</v>
      </c>
      <c r="AI9" s="35" t="str">
        <f>IF('Portail 3 SDL-LETTRES'!AI13="","",'Portail 3 SDL-LETTRES'!AI13)</f>
        <v>CT</v>
      </c>
      <c r="AJ9" s="35" t="str">
        <f>IF('Portail 3 SDL-LETTRES'!AJ13="","",'Portail 3 SDL-LETTRES'!AJ13)</f>
        <v>écrit</v>
      </c>
      <c r="AK9" s="46" t="str">
        <f>IF('Portail 3 SDL-LETTRES'!AK13="","",'Portail 3 SDL-LETTRES'!AK13)</f>
        <v>2h00</v>
      </c>
      <c r="AL9" s="28" t="str">
        <f>IF('Portail 3 SDL-LETTRES'!AL13="","",'Portail 3 SDL-LETTRES'!AL13)</f>
        <v/>
      </c>
    </row>
    <row r="10" spans="1:38" ht="84" customHeight="1">
      <c r="A10" s="20" t="str">
        <f>IF('Portail 3 SDL-LETTRES'!A14="","",'Portail 3 SDL-LETTRES'!A14)</f>
        <v/>
      </c>
      <c r="B10" s="114" t="str">
        <f>IF('Portail 3 SDL-LETTRES'!B14="","",'Portail 3 SDL-LETTRES'!B14)</f>
        <v>LLA1G41</v>
      </c>
      <c r="C10" s="22" t="str">
        <f>IF('Portail 3 SDL-LETTRES'!C14="","",'Portail 3 SDL-LETTRES'!C14)</f>
        <v>Méthodologie du travail universitaire en Lettres</v>
      </c>
      <c r="D10" s="23" t="str">
        <f>IF('Portail 3 SDL-LETTRES'!D14="","",'Portail 3 SDL-LETTRES'!D14)</f>
        <v/>
      </c>
      <c r="E10" s="24" t="str">
        <f>IF('Portail 3 SDL-LETTRES'!E14="","",'Portail 3 SDL-LETTRES'!E14)</f>
        <v>TRONC COMMUN</v>
      </c>
      <c r="F10" s="25" t="str">
        <f>IF('Portail 3 SDL-LETTRES'!F14="","",'Portail 3 SDL-LETTRES'!F14)</f>
        <v>Portails 3 (SDL-LETTRES), 5 (LETTRES-LLCER) et 6 (HISTOIRE-LETTRES)</v>
      </c>
      <c r="G10" s="24" t="str">
        <f>IF('Portail 3 SDL-LETTRES'!G14="","",'Portail 3 SDL-LETTRES'!G14)</f>
        <v>LETTRES</v>
      </c>
      <c r="H10" s="210"/>
      <c r="I10" s="24">
        <v>2</v>
      </c>
      <c r="J10" s="24">
        <v>2</v>
      </c>
      <c r="K10" s="63" t="str">
        <f>IF('Portail 3 SDL-LETTRES'!K14="","",'Portail 3 SDL-LETTRES'!K14)</f>
        <v>BARUT Benoît</v>
      </c>
      <c r="L10" s="29" t="str">
        <f>IF('Portail 3 SDL-LETTRES'!L14="","",'Portail 3 SDL-LETTRES'!L14)</f>
        <v>09</v>
      </c>
      <c r="M10" s="28" t="str">
        <f>IF('Portail 3 SDL-LETTRES'!M14="","",'Portail 3 SDL-LETTRES'!M14)</f>
        <v/>
      </c>
      <c r="N10" s="28" t="str">
        <f>IF('Portail 3 SDL-LETTRES'!N14="","",'Portail 3 SDL-LETTRES'!N14)</f>
        <v/>
      </c>
      <c r="O10" s="27">
        <f>IF('Portail 3 SDL-LETTRES'!O14="","",'Portail 3 SDL-LETTRES'!O14)</f>
        <v>18</v>
      </c>
      <c r="P10" s="31" t="str">
        <f>IF('Portail 3 SDL-LETTRES'!P14="","",'Portail 3 SDL-LETTRES'!P14)</f>
        <v/>
      </c>
      <c r="Q10" s="429" t="str">
        <f>IF('Portail 3 SDL-LETTRES'!Q14="","",'Portail 3 SDL-LETTRES'!Q14)</f>
        <v/>
      </c>
      <c r="R10" s="430" t="str">
        <f>IF('Portail 3 SDL-LETTRES'!R14="","",'Portail 3 SDL-LETTRES'!R14)</f>
        <v/>
      </c>
      <c r="S10" s="280">
        <f>IF('Portail 3 SDL-LETTRES'!S14="","",'Portail 3 SDL-LETTRES'!S14)</f>
        <v>1</v>
      </c>
      <c r="T10" s="33" t="str">
        <f>IF('Portail 3 SDL-LETTRES'!T14="","",'Portail 3 SDL-LETTRES'!T14)</f>
        <v>CC</v>
      </c>
      <c r="U10" s="33" t="str">
        <f>IF('Portail 3 SDL-LETTRES'!U14="","",'Portail 3 SDL-LETTRES'!U14)</f>
        <v/>
      </c>
      <c r="V10" s="33" t="str">
        <f>IF('Portail 3 SDL-LETTRES'!V14="","",'Portail 3 SDL-LETTRES'!V14)</f>
        <v/>
      </c>
      <c r="W10" s="34">
        <f>IF('Portail 3 SDL-LETTRES'!W14="","",'Portail 3 SDL-LETTRES'!W14)</f>
        <v>1</v>
      </c>
      <c r="X10" s="35" t="str">
        <f>IF('Portail 3 SDL-LETTRES'!X14="","",'Portail 3 SDL-LETTRES'!X14)</f>
        <v>CT</v>
      </c>
      <c r="Y10" s="35" t="str">
        <f>IF('Portail 3 SDL-LETTRES'!Y14="","",'Portail 3 SDL-LETTRES'!Y14)</f>
        <v>écrit</v>
      </c>
      <c r="Z10" s="582" t="str">
        <f>IF('Portail 3 SDL-LETTRES'!Z14="","",'Portail 3 SDL-LETTRES'!Z14)</f>
        <v>2h00</v>
      </c>
      <c r="AA10" s="703" t="str">
        <f>IF('Portail 3 SDL-LETTRES'!AA14="","",'Portail 3 SDL-LETTRES'!AA14)</f>
        <v>100% CT DM temps libre. Dépôt du sujet sur CELENE le 15/06/2020 ; retour des copies par mail (benoit.barut@univ-orleans.fr) jusqu'au 19/06/2020.</v>
      </c>
      <c r="AB10" s="704" t="str">
        <f>IF('Portail 3 SDL-LETTRES'!AB14="","",'Portail 3 SDL-LETTRES'!AB14)</f>
        <v>100% CT DM temps libre. Dépôt du sujet sur CELENE le 15/06/2020 ; retour des copies par mail (benoit.barut@univ-orleans.fr) jusqu'au 19/06/2020.</v>
      </c>
      <c r="AC10" s="705">
        <f>IF('Portail 3 SDL-LETTRES'!AC14="","",'Portail 3 SDL-LETTRES'!AC14)</f>
        <v>111</v>
      </c>
      <c r="AD10" s="149">
        <f>IF('Portail 3 SDL-LETTRES'!AD14="","",'Portail 3 SDL-LETTRES'!AD14)</f>
        <v>1</v>
      </c>
      <c r="AE10" s="33" t="str">
        <f>IF('Portail 3 SDL-LETTRES'!AE14="","",'Portail 3 SDL-LETTRES'!AE14)</f>
        <v>CT</v>
      </c>
      <c r="AF10" s="33" t="str">
        <f>IF('Portail 3 SDL-LETTRES'!AF14="","",'Portail 3 SDL-LETTRES'!AF14)</f>
        <v>écrit</v>
      </c>
      <c r="AG10" s="33" t="str">
        <f>IF('Portail 3 SDL-LETTRES'!AG14="","",'Portail 3 SDL-LETTRES'!AG14)</f>
        <v>2h00</v>
      </c>
      <c r="AH10" s="37">
        <f>IF('Portail 3 SDL-LETTRES'!AH14="","",'Portail 3 SDL-LETTRES'!AH14)</f>
        <v>1</v>
      </c>
      <c r="AI10" s="35" t="str">
        <f>IF('Portail 3 SDL-LETTRES'!AI14="","",'Portail 3 SDL-LETTRES'!AI14)</f>
        <v>CT</v>
      </c>
      <c r="AJ10" s="35" t="str">
        <f>IF('Portail 3 SDL-LETTRES'!AJ14="","",'Portail 3 SDL-LETTRES'!AJ14)</f>
        <v>écrit</v>
      </c>
      <c r="AK10" s="35" t="str">
        <f>IF('Portail 3 SDL-LETTRES'!AK14="","",'Portail 3 SDL-LETTRES'!AK14)</f>
        <v>2h00</v>
      </c>
      <c r="AL10" s="28" t="str">
        <f>IF('Portail 3 SDL-LETTRES'!AL14="","",'Portail 3 SDL-LETTRES'!AL14)</f>
        <v/>
      </c>
    </row>
    <row r="11" spans="1:38" ht="84" customHeight="1">
      <c r="A11" s="20"/>
      <c r="B11" s="114" t="s">
        <v>841</v>
      </c>
      <c r="C11" s="278" t="s">
        <v>842</v>
      </c>
      <c r="D11" s="23"/>
      <c r="E11" s="63" t="s">
        <v>843</v>
      </c>
      <c r="F11" s="25" t="s">
        <v>844</v>
      </c>
      <c r="G11" s="24" t="s">
        <v>214</v>
      </c>
      <c r="H11" s="26"/>
      <c r="I11" s="28">
        <v>2</v>
      </c>
      <c r="J11" s="28">
        <v>2</v>
      </c>
      <c r="K11" s="28" t="s">
        <v>290</v>
      </c>
      <c r="L11" s="213" t="s">
        <v>215</v>
      </c>
      <c r="M11" s="28"/>
      <c r="N11" s="28"/>
      <c r="O11" s="27">
        <v>0</v>
      </c>
      <c r="P11" s="44">
        <v>18</v>
      </c>
      <c r="Q11" s="451"/>
      <c r="R11" s="452"/>
      <c r="S11" s="280">
        <v>1</v>
      </c>
      <c r="T11" s="96" t="s">
        <v>55</v>
      </c>
      <c r="U11" s="96"/>
      <c r="V11" s="96"/>
      <c r="W11" s="169">
        <v>1</v>
      </c>
      <c r="X11" s="97" t="s">
        <v>58</v>
      </c>
      <c r="Y11" s="97" t="s">
        <v>88</v>
      </c>
      <c r="Z11" s="589"/>
      <c r="AA11" s="569" t="s">
        <v>381</v>
      </c>
      <c r="AB11" s="662" t="str">
        <f>+AA11</f>
        <v>100% CT dossier. Dépôt du sujet sur CELENE (espace de Sonia Tesson) le 15/06/2020 ; retour des copies sur CELENE (espace de Sonia Tesson) jusqu'au 19/06/2020.</v>
      </c>
      <c r="AC11" s="623">
        <v>62</v>
      </c>
      <c r="AD11" s="280">
        <v>1</v>
      </c>
      <c r="AE11" s="96" t="s">
        <v>58</v>
      </c>
      <c r="AF11" s="96" t="s">
        <v>88</v>
      </c>
      <c r="AG11" s="96"/>
      <c r="AH11" s="170">
        <v>1</v>
      </c>
      <c r="AI11" s="97" t="s">
        <v>58</v>
      </c>
      <c r="AJ11" s="97" t="s">
        <v>88</v>
      </c>
      <c r="AK11" s="97"/>
      <c r="AL11" s="28"/>
    </row>
    <row r="12" spans="1:38">
      <c r="A12" s="61"/>
      <c r="B12" s="61"/>
      <c r="C12" s="62"/>
      <c r="D12" s="63"/>
      <c r="E12" s="64"/>
      <c r="F12" s="65"/>
      <c r="G12" s="64"/>
      <c r="H12" s="66"/>
      <c r="I12" s="67"/>
      <c r="J12" s="67"/>
      <c r="K12" s="67"/>
      <c r="L12" s="67"/>
      <c r="M12" s="67"/>
      <c r="N12" s="68"/>
      <c r="O12" s="28"/>
      <c r="P12" s="69"/>
      <c r="Q12" s="431"/>
      <c r="R12" s="432"/>
      <c r="S12" s="409"/>
      <c r="T12" s="70"/>
      <c r="U12" s="70"/>
      <c r="V12" s="70"/>
      <c r="W12" s="70"/>
      <c r="X12" s="70"/>
      <c r="Y12" s="70"/>
      <c r="Z12" s="61"/>
      <c r="AA12" s="615"/>
      <c r="AB12" s="70"/>
      <c r="AC12" s="616"/>
      <c r="AD12" s="409"/>
      <c r="AE12" s="70"/>
      <c r="AF12" s="63"/>
      <c r="AG12" s="70"/>
      <c r="AH12" s="70"/>
      <c r="AI12" s="70"/>
      <c r="AJ12" s="63"/>
      <c r="AK12" s="70"/>
      <c r="AL12" s="67"/>
    </row>
    <row r="13" spans="1:38" ht="23.25" customHeight="1">
      <c r="A13" s="193"/>
      <c r="B13" s="193"/>
      <c r="C13" s="72" t="s">
        <v>845</v>
      </c>
      <c r="D13" s="73"/>
      <c r="E13" s="74"/>
      <c r="F13" s="74"/>
      <c r="G13" s="74"/>
      <c r="H13" s="126"/>
      <c r="I13" s="73"/>
      <c r="J13" s="73"/>
      <c r="K13" s="73"/>
      <c r="L13" s="73"/>
      <c r="M13" s="73"/>
      <c r="N13" s="73"/>
      <c r="O13" s="73"/>
      <c r="P13" s="76"/>
      <c r="Q13" s="433"/>
      <c r="R13" s="434"/>
      <c r="S13" s="135"/>
      <c r="T13" s="76"/>
      <c r="U13" s="76"/>
      <c r="V13" s="76"/>
      <c r="W13" s="76"/>
      <c r="X13" s="76"/>
      <c r="Y13" s="76"/>
      <c r="Z13" s="76"/>
      <c r="AA13" s="447"/>
      <c r="AB13" s="76"/>
      <c r="AC13" s="448"/>
      <c r="AD13" s="135"/>
      <c r="AE13" s="76"/>
      <c r="AF13" s="76"/>
      <c r="AG13" s="76"/>
      <c r="AH13" s="76"/>
      <c r="AI13" s="76"/>
      <c r="AJ13" s="76"/>
      <c r="AK13" s="73"/>
      <c r="AL13" s="73"/>
    </row>
    <row r="14" spans="1:38" ht="23.25" customHeight="1">
      <c r="A14" s="77" t="s">
        <v>846</v>
      </c>
      <c r="B14" s="77" t="s">
        <v>847</v>
      </c>
      <c r="C14" s="78" t="s">
        <v>848</v>
      </c>
      <c r="D14" s="79"/>
      <c r="E14" s="80" t="s">
        <v>42</v>
      </c>
      <c r="F14" s="80"/>
      <c r="G14" s="80"/>
      <c r="H14" s="80"/>
      <c r="I14" s="80">
        <f>+I15+I20+I21+I22+I$6+I23</f>
        <v>30</v>
      </c>
      <c r="J14" s="80">
        <f>+J15+J20+J21+J22+J$6+J23</f>
        <v>30</v>
      </c>
      <c r="K14" s="79"/>
      <c r="L14" s="79"/>
      <c r="M14" s="79"/>
      <c r="N14" s="79"/>
      <c r="O14" s="79"/>
      <c r="P14" s="81"/>
      <c r="Q14" s="435"/>
      <c r="R14" s="436"/>
      <c r="S14" s="284"/>
      <c r="T14" s="82"/>
      <c r="U14" s="82"/>
      <c r="V14" s="82"/>
      <c r="W14" s="82"/>
      <c r="X14" s="82"/>
      <c r="Y14" s="82"/>
      <c r="Z14" s="82"/>
      <c r="AA14" s="624"/>
      <c r="AB14" s="82"/>
      <c r="AC14" s="625"/>
      <c r="AD14" s="284"/>
      <c r="AE14" s="82"/>
      <c r="AF14" s="82"/>
      <c r="AG14" s="82"/>
      <c r="AH14" s="82"/>
      <c r="AI14" s="82"/>
      <c r="AJ14" s="82"/>
      <c r="AK14" s="79"/>
      <c r="AL14" s="79"/>
    </row>
    <row r="15" spans="1:38" s="93" customFormat="1" ht="36.75" customHeight="1">
      <c r="A15" s="83" t="str">
        <f>IF('Portail 4 LLCER-LEA'!A7="","",'Portail 4 LLCER-LEA'!A7)</f>
        <v>LOLA1L10</v>
      </c>
      <c r="B15" s="83" t="str">
        <f>IF('Portail 4 LLCER-LEA'!B7="","",'Portail 4 LLCER-LEA'!B7)</f>
        <v>LLA1B10</v>
      </c>
      <c r="C15" s="84" t="str">
        <f>IF('Portail 4 LLCER-LEA'!C7="","",'Portail 4 LLCER-LEA'!C7)</f>
        <v>Pratique et structure de la langue : Anglais S1</v>
      </c>
      <c r="D15" s="85" t="str">
        <f>IF('Portail 4 LLCER-LEA'!D7="","",'Portail 4 LLCER-LEA'!D7)</f>
        <v/>
      </c>
      <c r="E15" s="85" t="str">
        <f>IF('Portail 4 LLCER-LEA'!E7="","",'Portail 4 LLCER-LEA'!E7)</f>
        <v>BLOC/CHAPEAU</v>
      </c>
      <c r="F15" s="85" t="str">
        <f>IF('Portail 4 LLCER-LEA'!F7="","",'Portail 4 LLCER-LEA'!F7)</f>
        <v/>
      </c>
      <c r="G15" s="85" t="str">
        <f>IF('Portail 4 LLCER-LEA'!G7="","",'Portail 4 LLCER-LEA'!G7)</f>
        <v/>
      </c>
      <c r="H15" s="86"/>
      <c r="I15" s="87">
        <f>+I16+I17+I18</f>
        <v>6</v>
      </c>
      <c r="J15" s="86">
        <v>6</v>
      </c>
      <c r="K15" s="87" t="str">
        <f>IF('Portail 4 LLCER-LEA'!K7="","",'Portail 4 LLCER-LEA'!K7)</f>
        <v/>
      </c>
      <c r="L15" s="86" t="str">
        <f>IF('Portail 4 LLCER-LEA'!L7="","",'Portail 4 LLCER-LEA'!L7)</f>
        <v/>
      </c>
      <c r="M15" s="87" t="str">
        <f>IF('Portail 4 LLCER-LEA'!M7="","",'Portail 4 LLCER-LEA'!M7)</f>
        <v/>
      </c>
      <c r="N15" s="86" t="str">
        <f>IF('Portail 4 LLCER-LEA'!N7="","",'Portail 4 LLCER-LEA'!N7)</f>
        <v/>
      </c>
      <c r="O15" s="88" t="str">
        <f>IF('Portail 4 LLCER-LEA'!O7="","",'Portail 4 LLCER-LEA'!O7)</f>
        <v/>
      </c>
      <c r="P15" s="373" t="str">
        <f>IF('Portail 4 LLCER-LEA'!P7="","",'Portail 4 LLCER-LEA'!P7)</f>
        <v/>
      </c>
      <c r="Q15" s="437"/>
      <c r="R15" s="438"/>
      <c r="S15" s="378" t="str">
        <f>IF('Portail 4 LLCER-LEA'!S7="","",'Portail 4 LLCER-LEA'!S7)</f>
        <v/>
      </c>
      <c r="T15" s="88" t="str">
        <f>IF('Portail 4 LLCER-LEA'!T7="","",'Portail 4 LLCER-LEA'!T7)</f>
        <v/>
      </c>
      <c r="U15" s="88" t="str">
        <f>IF('Portail 4 LLCER-LEA'!U7="","",'Portail 4 LLCER-LEA'!U7)</f>
        <v/>
      </c>
      <c r="V15" s="88" t="str">
        <f>IF('Portail 4 LLCER-LEA'!V7="","",'Portail 4 LLCER-LEA'!V7)</f>
        <v/>
      </c>
      <c r="W15" s="89" t="str">
        <f>IF('Portail 4 LLCER-LEA'!W7="","",'Portail 4 LLCER-LEA'!W7)</f>
        <v/>
      </c>
      <c r="X15" s="90" t="str">
        <f>IF('Portail 4 LLCER-LEA'!X7="","",'Portail 4 LLCER-LEA'!X7)</f>
        <v/>
      </c>
      <c r="Y15" s="90" t="str">
        <f>IF('Portail 4 LLCER-LEA'!Y7="","",'Portail 4 LLCER-LEA'!Y7)</f>
        <v/>
      </c>
      <c r="Z15" s="585" t="str">
        <f>IF('Portail 4 LLCER-LEA'!Z7="","",'Portail 4 LLCER-LEA'!Z7)</f>
        <v/>
      </c>
      <c r="AA15" s="603" t="str">
        <f>IF('Portail 4 LLCER-LEA'!AA7="","",'Portail 4 LLCER-LEA'!AA7)</f>
        <v/>
      </c>
      <c r="AB15" s="91" t="str">
        <f>IF('Portail 4 LLCER-LEA'!AB7="","",'Portail 4 LLCER-LEA'!AB7)</f>
        <v/>
      </c>
      <c r="AC15" s="604"/>
      <c r="AD15" s="89" t="str">
        <f>IF('Portail 4 LLCER-LEA'!AD7="","",'Portail 4 LLCER-LEA'!AD7)</f>
        <v/>
      </c>
      <c r="AE15" s="90" t="str">
        <f>IF('Portail 4 LLCER-LEA'!AE7="","",'Portail 4 LLCER-LEA'!AE7)</f>
        <v/>
      </c>
      <c r="AF15" s="90" t="str">
        <f>IF('Portail 4 LLCER-LEA'!AF7="","",'Portail 4 LLCER-LEA'!AF7)</f>
        <v/>
      </c>
      <c r="AG15" s="90" t="str">
        <f>IF('Portail 4 LLCER-LEA'!AG7="","",'Portail 4 LLCER-LEA'!AG7)</f>
        <v/>
      </c>
      <c r="AH15" s="91" t="str">
        <f>IF('Portail 4 LLCER-LEA'!AH7="","",'Portail 4 LLCER-LEA'!AH7)</f>
        <v/>
      </c>
      <c r="AI15" s="90" t="str">
        <f>IF('Portail 4 LLCER-LEA'!AI7="","",'Portail 4 LLCER-LEA'!AI7)</f>
        <v/>
      </c>
      <c r="AJ15" s="90" t="str">
        <f>IF('Portail 4 LLCER-LEA'!AJ7="","",'Portail 4 LLCER-LEA'!AJ7)</f>
        <v/>
      </c>
      <c r="AK15" s="90" t="str">
        <f>IF('Portail 4 LLCER-LEA'!AK7="","",'Portail 4 LLCER-LEA'!AK7)</f>
        <v/>
      </c>
      <c r="AL15" s="92" t="str">
        <f>IF('Portail 4 LLCER-LEA'!AL7="","",'Portail 4 LLCER-LEA'!AL7)</f>
        <v/>
      </c>
    </row>
    <row r="16" spans="1:38" ht="59.25" customHeight="1">
      <c r="A16" s="20" t="str">
        <f>IF('Portail 4 LLCER-LEA'!A8="","",'Portail 4 LLCER-LEA'!A8)</f>
        <v/>
      </c>
      <c r="B16" s="21" t="str">
        <f>IF('Portail 4 LLCER-LEA'!B8="","",'Portail 4 LLCER-LEA'!B8)</f>
        <v>LLA1B1A</v>
      </c>
      <c r="C16" s="22" t="str">
        <f>IF('Portail 4 LLCER-LEA'!C8="","",'Portail 4 LLCER-LEA'!C8)</f>
        <v>Linguistique Anglais S1</v>
      </c>
      <c r="D16" s="23" t="str">
        <f>IF('Portail 4 LLCER-LEA'!D8="","",'Portail 4 LLCER-LEA'!D8)</f>
        <v>LOL1B2E</v>
      </c>
      <c r="E16" s="63" t="str">
        <f>IF('Portail 4 LLCER-LEA'!E8="","",'Portail 4 LLCER-LEA'!E8)</f>
        <v>TRONC COMMUN</v>
      </c>
      <c r="F16" s="25" t="str">
        <f>IF('Portail 4 LLCER-LEA'!F8="","",'Portail 4 LLCER-LEA'!F8)</f>
        <v>Portails 1 (SDL-LLCER), 2 (SDL-LEA), 4 (LANGUES) et 5 (LETTRES-LLCER)</v>
      </c>
      <c r="G16" s="24" t="str">
        <f>IF('Portail 4 LLCER-LEA'!G8="","",'Portail 4 LLCER-LEA'!G8)</f>
        <v>LLCER</v>
      </c>
      <c r="H16" s="26"/>
      <c r="I16" s="28">
        <v>2</v>
      </c>
      <c r="J16" s="28">
        <v>2</v>
      </c>
      <c r="K16" s="28" t="str">
        <f>IF('Portail 4 LLCER-LEA'!K8="","",'Portail 4 LLCER-LEA'!K8)</f>
        <v>SERPOLLET Noëlle</v>
      </c>
      <c r="L16" s="29">
        <f>IF('Portail 4 LLCER-LEA'!L8="","",'Portail 4 LLCER-LEA'!L8)</f>
        <v>11</v>
      </c>
      <c r="M16" s="28" t="str">
        <f>IF('Portail 4 LLCER-LEA'!M8="","",'Portail 4 LLCER-LEA'!M8)</f>
        <v/>
      </c>
      <c r="N16" s="28">
        <f>IF('Portail 4 LLCER-LEA'!N8="","",'Portail 4 LLCER-LEA'!N8)</f>
        <v>6</v>
      </c>
      <c r="O16" s="30" t="str">
        <f>IF('Portail 4 LLCER-LEA'!O8="","",'Portail 4 LLCER-LEA'!O8)</f>
        <v/>
      </c>
      <c r="P16" s="31" t="str">
        <f>IF('Portail 4 LLCER-LEA'!P8="","",'Portail 4 LLCER-LEA'!P8)</f>
        <v/>
      </c>
      <c r="Q16" s="429"/>
      <c r="R16" s="430"/>
      <c r="S16" s="280">
        <f>IF('Portail 4 LLCER-LEA'!S8="","",'Portail 4 LLCER-LEA'!S8)</f>
        <v>1</v>
      </c>
      <c r="T16" s="96" t="str">
        <f>IF('Portail 4 LLCER-LEA'!T8="","",'Portail 4 LLCER-LEA'!T8)</f>
        <v>CT</v>
      </c>
      <c r="U16" s="96" t="str">
        <f>IF('Portail 4 LLCER-LEA'!U8="","",'Portail 4 LLCER-LEA'!U8)</f>
        <v>écrit</v>
      </c>
      <c r="V16" s="96" t="str">
        <f>IF('Portail 4 LLCER-LEA'!V8="","",'Portail 4 LLCER-LEA'!V8)</f>
        <v>1h00</v>
      </c>
      <c r="W16" s="169">
        <f>IF('Portail 4 LLCER-LEA'!W8="","",'Portail 4 LLCER-LEA'!W8)</f>
        <v>1</v>
      </c>
      <c r="X16" s="97" t="str">
        <f>IF('Portail 4 LLCER-LEA'!X8="","",'Portail 4 LLCER-LEA'!X8)</f>
        <v>CT</v>
      </c>
      <c r="Y16" s="97" t="str">
        <f>IF('Portail 4 LLCER-LEA'!Y8="","",'Portail 4 LLCER-LEA'!Y8)</f>
        <v>écrit</v>
      </c>
      <c r="Z16" s="593" t="str">
        <f>IF('Portail 4 LLCER-LEA'!Z8="","",'Portail 4 LLCER-LEA'!Z8)</f>
        <v>1h00</v>
      </c>
      <c r="AA16" s="703" t="str">
        <f>IF('Portail 4 LLCER-LEA'!AA8="","",'Portail 4 LLCER-LEA'!AA8)</f>
        <v>DM temps libre 16/06-18/06; sujet déposé sue Célène 16/06 9h et envoi des copies par e-mail jusqu'au 18/06 23h</v>
      </c>
      <c r="AB16" s="704" t="str">
        <f>IF('Portail 4 LLCER-LEA'!AB8="","",'Portail 4 LLCER-LEA'!AB8)</f>
        <v>DM temps libre 16/06-18/06; sujet déposé sue Célène 16/06 9h et envoi des copies par e-mail jusqu'au 18/06 23h</v>
      </c>
      <c r="AC16" s="666">
        <f>IF('Portail 4 LLCER-LEA'!AC8="","",'Portail 4 LLCER-LEA'!AC8)</f>
        <v>192</v>
      </c>
      <c r="AD16" s="280">
        <f>IF('Portail 4 LLCER-LEA'!AD8="","",'Portail 4 LLCER-LEA'!AD8)</f>
        <v>1</v>
      </c>
      <c r="AE16" s="96" t="str">
        <f>IF('Portail 4 LLCER-LEA'!AE8="","",'Portail 4 LLCER-LEA'!AE8)</f>
        <v>CT</v>
      </c>
      <c r="AF16" s="96" t="str">
        <f>IF('Portail 4 LLCER-LEA'!AF8="","",'Portail 4 LLCER-LEA'!AF8)</f>
        <v>écrit</v>
      </c>
      <c r="AG16" s="96" t="str">
        <f>IF('Portail 4 LLCER-LEA'!AG8="","",'Portail 4 LLCER-LEA'!AG8)</f>
        <v>1h00</v>
      </c>
      <c r="AH16" s="170">
        <f>IF('Portail 4 LLCER-LEA'!AH8="","",'Portail 4 LLCER-LEA'!AH8)</f>
        <v>1</v>
      </c>
      <c r="AI16" s="97" t="str">
        <f>IF('Portail 4 LLCER-LEA'!AI8="","",'Portail 4 LLCER-LEA'!AI8)</f>
        <v>CT</v>
      </c>
      <c r="AJ16" s="97" t="str">
        <f>IF('Portail 4 LLCER-LEA'!AJ8="","",'Portail 4 LLCER-LEA'!AJ8)</f>
        <v>écrit</v>
      </c>
      <c r="AK16" s="97" t="str">
        <f>IF('Portail 4 LLCER-LEA'!AK8="","",'Portail 4 LLCER-LEA'!AK8)</f>
        <v>1h00</v>
      </c>
      <c r="AL16" s="28" t="str">
        <f>IF('Portail 4 LLCER-LEA'!AL8="","",'Portail 4 LLCER-LEA'!AL8)</f>
        <v/>
      </c>
    </row>
    <row r="17" spans="1:38" ht="85.5" customHeight="1">
      <c r="A17" s="20" t="str">
        <f>IF('Portail 4 LLCER-LEA'!A9="","",'Portail 4 LLCER-LEA'!A9)</f>
        <v/>
      </c>
      <c r="B17" s="21" t="str">
        <f>IF('Portail 4 LLCER-LEA'!B9="","",'Portail 4 LLCER-LEA'!B9)</f>
        <v>LLA1B1B</v>
      </c>
      <c r="C17" s="22" t="str">
        <f>IF('Portail 4 LLCER-LEA'!C9="","",'Portail 4 LLCER-LEA'!C9)</f>
        <v>Grammaire anglaise S1</v>
      </c>
      <c r="D17" s="23" t="str">
        <f>IF('Portail 4 LLCER-LEA'!D9="","",'Portail 4 LLCER-LEA'!D9)</f>
        <v>LOL1B2A
LOL1J1A</v>
      </c>
      <c r="E17" s="63" t="str">
        <f>IF('Portail 4 LLCER-LEA'!E9="","",'Portail 4 LLCER-LEA'!E9)</f>
        <v>TRONC COMMUN</v>
      </c>
      <c r="F17" s="25" t="str">
        <f>IF('Portail 4 LLCER-LEA'!F9="","",'Portail 4 LLCER-LEA'!F9)</f>
        <v>Portails 1 (SDL-LLCER), 2 (SDL-LEA), 4 (LANGUES) et 5 (LETTRES-LLCER)</v>
      </c>
      <c r="G17" s="24" t="str">
        <f>IF('Portail 4 LLCER-LEA'!G9="","",'Portail 4 LLCER-LEA'!G9)</f>
        <v>LLCER</v>
      </c>
      <c r="H17" s="26"/>
      <c r="I17" s="28">
        <v>2</v>
      </c>
      <c r="J17" s="28">
        <v>2</v>
      </c>
      <c r="K17" s="28" t="str">
        <f>IF('Portail 4 LLCER-LEA'!K9="","",'Portail 4 LLCER-LEA'!K9)</f>
        <v>SCHMITT Pierre</v>
      </c>
      <c r="L17" s="29">
        <f>IF('Portail 4 LLCER-LEA'!L9="","",'Portail 4 LLCER-LEA'!L9)</f>
        <v>11</v>
      </c>
      <c r="M17" s="28" t="str">
        <f>IF('Portail 4 LLCER-LEA'!M9="","",'Portail 4 LLCER-LEA'!M9)</f>
        <v/>
      </c>
      <c r="N17" s="28">
        <f>IF('Portail 4 LLCER-LEA'!N9="","",'Portail 4 LLCER-LEA'!N9)</f>
        <v>6</v>
      </c>
      <c r="O17" s="30">
        <f>IF('Portail 4 LLCER-LEA'!O9="","",'Portail 4 LLCER-LEA'!O9)</f>
        <v>12</v>
      </c>
      <c r="P17" s="31" t="str">
        <f>IF('Portail 4 LLCER-LEA'!P9="","",'Portail 4 LLCER-LEA'!P9)</f>
        <v/>
      </c>
      <c r="Q17" s="429"/>
      <c r="R17" s="430"/>
      <c r="S17" s="280">
        <f>IF('Portail 4 LLCER-LEA'!S9="","",'Portail 4 LLCER-LEA'!S9)</f>
        <v>1</v>
      </c>
      <c r="T17" s="96" t="str">
        <f>IF('Portail 4 LLCER-LEA'!T9="","",'Portail 4 LLCER-LEA'!T9)</f>
        <v>CC</v>
      </c>
      <c r="U17" s="96" t="str">
        <f>IF('Portail 4 LLCER-LEA'!U9="","",'Portail 4 LLCER-LEA'!U9)</f>
        <v>écrit</v>
      </c>
      <c r="V17" s="96" t="str">
        <f>IF('Portail 4 LLCER-LEA'!V9="","",'Portail 4 LLCER-LEA'!V9)</f>
        <v>1h00</v>
      </c>
      <c r="W17" s="169">
        <f>IF('Portail 4 LLCER-LEA'!W9="","",'Portail 4 LLCER-LEA'!W9)</f>
        <v>1</v>
      </c>
      <c r="X17" s="97" t="str">
        <f>IF('Portail 4 LLCER-LEA'!X9="","",'Portail 4 LLCER-LEA'!X9)</f>
        <v>CT</v>
      </c>
      <c r="Y17" s="97" t="str">
        <f>IF('Portail 4 LLCER-LEA'!Y9="","",'Portail 4 LLCER-LEA'!Y9)</f>
        <v>écrit</v>
      </c>
      <c r="Z17" s="593" t="str">
        <f>IF('Portail 4 LLCER-LEA'!Z9="","",'Portail 4 LLCER-LEA'!Z9)</f>
        <v>1h00</v>
      </c>
      <c r="AA17" s="703" t="str">
        <f>IF('Portail 4 LLCER-LEA'!AA9="","",'Portail 4 LLCER-LEA'!AA9)</f>
        <v>DM Temps limité 16/06 10h30-12h; Sujet déposé sur célène 10h30 ET envoyé par mail. Remise des copies 12h00 par mail à emiliejanton@yahoo.fr</v>
      </c>
      <c r="AB17" s="704" t="str">
        <f>IF('Portail 4 LLCER-LEA'!AB9="","",'Portail 4 LLCER-LEA'!AB9)</f>
        <v>DM Temps limité 16/06 10h30-12h; Sujet déposé sur célène 10h30 ET envoyé par mail. Remise des copies 12h00 par mail à emiliejanton@yahoo.fr</v>
      </c>
      <c r="AC17" s="666">
        <f>IF('Portail 4 LLCER-LEA'!AC9="","",'Portail 4 LLCER-LEA'!AC9)</f>
        <v>283</v>
      </c>
      <c r="AD17" s="280">
        <f>IF('Portail 4 LLCER-LEA'!AD9="","",'Portail 4 LLCER-LEA'!AD9)</f>
        <v>1</v>
      </c>
      <c r="AE17" s="96" t="str">
        <f>IF('Portail 4 LLCER-LEA'!AE9="","",'Portail 4 LLCER-LEA'!AE9)</f>
        <v>CT</v>
      </c>
      <c r="AF17" s="96" t="str">
        <f>IF('Portail 4 LLCER-LEA'!AF9="","",'Portail 4 LLCER-LEA'!AF9)</f>
        <v>écrit</v>
      </c>
      <c r="AG17" s="96" t="str">
        <f>IF('Portail 4 LLCER-LEA'!AG9="","",'Portail 4 LLCER-LEA'!AG9)</f>
        <v>1h00</v>
      </c>
      <c r="AH17" s="170">
        <f>IF('Portail 4 LLCER-LEA'!AH9="","",'Portail 4 LLCER-LEA'!AH9)</f>
        <v>1</v>
      </c>
      <c r="AI17" s="97" t="str">
        <f>IF('Portail 4 LLCER-LEA'!AI9="","",'Portail 4 LLCER-LEA'!AI9)</f>
        <v>CT</v>
      </c>
      <c r="AJ17" s="97" t="str">
        <f>IF('Portail 4 LLCER-LEA'!AJ9="","",'Portail 4 LLCER-LEA'!AJ9)</f>
        <v>écrit</v>
      </c>
      <c r="AK17" s="97" t="str">
        <f>IF('Portail 4 LLCER-LEA'!AK9="","",'Portail 4 LLCER-LEA'!AK9)</f>
        <v>1h00</v>
      </c>
      <c r="AL17" s="28" t="str">
        <f>IF('Portail 4 LLCER-LEA'!AL9="","",'Portail 4 LLCER-LEA'!AL9)</f>
        <v/>
      </c>
    </row>
    <row r="18" spans="1:38" ht="90.75" customHeight="1">
      <c r="A18" s="20" t="str">
        <f>IF('Portail 4 LLCER-LEA'!A10="","",'Portail 4 LLCER-LEA'!A10)</f>
        <v/>
      </c>
      <c r="B18" s="21" t="str">
        <f>IF('Portail 4 LLCER-LEA'!B10="","",'Portail 4 LLCER-LEA'!B10)</f>
        <v>LLA1B1C</v>
      </c>
      <c r="C18" s="22" t="str">
        <f>IF('Portail 4 LLCER-LEA'!C10="","",'Portail 4 LLCER-LEA'!C10)</f>
        <v>Phonétique - expression et compréhension orales Anglais S1 (Libellé court = Phonétique Anglais S1)</v>
      </c>
      <c r="D18" s="23" t="str">
        <f>IF('Portail 4 LLCER-LEA'!D10="","",'Portail 4 LLCER-LEA'!D10)</f>
        <v>LOL1J2B
LOL1B11
ou/et
LOL1B1E
LOL1B1C
LOL1B1D</v>
      </c>
      <c r="E18" s="63" t="str">
        <f>IF('Portail 4 LLCER-LEA'!E10="","",'Portail 4 LLCER-LEA'!E10)</f>
        <v>TRONC COMMUN</v>
      </c>
      <c r="F18" s="25" t="str">
        <f>IF('Portail 4 LLCER-LEA'!F10="","",'Portail 4 LLCER-LEA'!F10)</f>
        <v>Portails 1 (SDL-LLCER), 2 (SDL-LEA), 4 (LANGUES) et 5 (LETTRES-LLCER)</v>
      </c>
      <c r="G18" s="24" t="str">
        <f>IF('Portail 4 LLCER-LEA'!G10="","",'Portail 4 LLCER-LEA'!G10)</f>
        <v>LLCER</v>
      </c>
      <c r="H18" s="26"/>
      <c r="I18" s="28">
        <v>2</v>
      </c>
      <c r="J18" s="28">
        <v>2</v>
      </c>
      <c r="K18" s="28" t="str">
        <f>IF('Portail 4 LLCER-LEA'!K10="","",'Portail 4 LLCER-LEA'!K10)</f>
        <v>SERPOLLET Noëlle</v>
      </c>
      <c r="L18" s="29">
        <f>IF('Portail 4 LLCER-LEA'!L10="","",'Portail 4 LLCER-LEA'!L10)</f>
        <v>11</v>
      </c>
      <c r="M18" s="28" t="str">
        <f>IF('Portail 4 LLCER-LEA'!M10="","",'Portail 4 LLCER-LEA'!M10)</f>
        <v/>
      </c>
      <c r="N18" s="28">
        <f>IF('Portail 4 LLCER-LEA'!N10="","",'Portail 4 LLCER-LEA'!N10)</f>
        <v>6</v>
      </c>
      <c r="O18" s="30" t="str">
        <f>IF('Portail 4 LLCER-LEA'!O10="","",'Portail 4 LLCER-LEA'!O10)</f>
        <v/>
      </c>
      <c r="P18" s="31">
        <f>IF('Portail 4 LLCER-LEA'!P10="","",'Portail 4 LLCER-LEA'!P10)</f>
        <v>12</v>
      </c>
      <c r="Q18" s="429"/>
      <c r="R18" s="430"/>
      <c r="S18" s="399" t="str">
        <f>IF('Portail 4 LLCER-LEA'!S10="","",'Portail 4 LLCER-LEA'!S10)</f>
        <v>40% Ecrit
40% Oral
20% participation</v>
      </c>
      <c r="T18" s="96" t="str">
        <f>IF('Portail 4 LLCER-LEA'!T10="","",'Portail 4 LLCER-LEA'!T10)</f>
        <v>CC</v>
      </c>
      <c r="U18" s="96" t="str">
        <f>IF('Portail 4 LLCER-LEA'!U10="","",'Portail 4 LLCER-LEA'!U10)</f>
        <v>écrit et oral</v>
      </c>
      <c r="V18" s="96" t="str">
        <f>IF('Portail 4 LLCER-LEA'!V10="","",'Portail 4 LLCER-LEA'!V10)</f>
        <v>1h00 écrit et 15 min. oral</v>
      </c>
      <c r="W18" s="169">
        <f>IF('Portail 4 LLCER-LEA'!W10="","",'Portail 4 LLCER-LEA'!W10)</f>
        <v>1</v>
      </c>
      <c r="X18" s="97" t="str">
        <f>IF('Portail 4 LLCER-LEA'!X10="","",'Portail 4 LLCER-LEA'!X10)</f>
        <v>CT</v>
      </c>
      <c r="Y18" s="97" t="str">
        <f>IF('Portail 4 LLCER-LEA'!Y10="","",'Portail 4 LLCER-LEA'!Y10)</f>
        <v>oral</v>
      </c>
      <c r="Z18" s="593" t="str">
        <f>IF('Portail 4 LLCER-LEA'!Z10="","",'Portail 4 LLCER-LEA'!Z10)</f>
        <v>15 min.</v>
      </c>
      <c r="AA18" s="703" t="str">
        <f>IF('Portail 4 LLCER-LEA'!AA10="","",'Portail 4 LLCER-LEA'!AA10)</f>
        <v>DM temps libre 15/06-18/06; envoi du sujet et remise des copies par mail</v>
      </c>
      <c r="AB18" s="704" t="str">
        <f>IF('Portail 4 LLCER-LEA'!AB10="","",'Portail 4 LLCER-LEA'!AB10)</f>
        <v>DM temps libre 15/06-18/06; envoi du sujet et remise des copies par mail</v>
      </c>
      <c r="AC18" s="666">
        <f>IF('Portail 4 LLCER-LEA'!AC10="","",'Portail 4 LLCER-LEA'!AC10)</f>
        <v>166</v>
      </c>
      <c r="AD18" s="280">
        <f>IF('Portail 4 LLCER-LEA'!AD10="","",'Portail 4 LLCER-LEA'!AD10)</f>
        <v>1</v>
      </c>
      <c r="AE18" s="96" t="str">
        <f>IF('Portail 4 LLCER-LEA'!AE10="","",'Portail 4 LLCER-LEA'!AE10)</f>
        <v>CT</v>
      </c>
      <c r="AF18" s="96" t="str">
        <f>IF('Portail 4 LLCER-LEA'!AF10="","",'Portail 4 LLCER-LEA'!AF10)</f>
        <v>oral</v>
      </c>
      <c r="AG18" s="96" t="str">
        <f>IF('Portail 4 LLCER-LEA'!AG10="","",'Portail 4 LLCER-LEA'!AG10)</f>
        <v>15 min.</v>
      </c>
      <c r="AH18" s="170">
        <f>IF('Portail 4 LLCER-LEA'!AH10="","",'Portail 4 LLCER-LEA'!AH10)</f>
        <v>1</v>
      </c>
      <c r="AI18" s="97" t="str">
        <f>IF('Portail 4 LLCER-LEA'!AI10="","",'Portail 4 LLCER-LEA'!AI10)</f>
        <v>CT</v>
      </c>
      <c r="AJ18" s="97" t="str">
        <f>IF('Portail 4 LLCER-LEA'!AJ10="","",'Portail 4 LLCER-LEA'!AJ10)</f>
        <v>oral</v>
      </c>
      <c r="AK18" s="97" t="str">
        <f>IF('Portail 4 LLCER-LEA'!AK10="","",'Portail 4 LLCER-LEA'!AK10)</f>
        <v>15 min.</v>
      </c>
      <c r="AL18" s="28" t="str">
        <f>IF('Portail 4 LLCER-LEA'!AL10="","",'Portail 4 LLCER-LEA'!AL10)</f>
        <v/>
      </c>
    </row>
    <row r="19" spans="1:38" s="93" customFormat="1" ht="19.5" customHeight="1">
      <c r="A19" s="83" t="str">
        <f>IF('Portail 4 LLCER-LEA'!A11="","",'Portail 4 LLCER-LEA'!A11)</f>
        <v/>
      </c>
      <c r="B19" s="83" t="str">
        <f>IF('Portail 4 LLCER-LEA'!B11="","",'Portail 4 LLCER-LEA'!B11)</f>
        <v/>
      </c>
      <c r="C19" s="84" t="s">
        <v>43</v>
      </c>
      <c r="D19" s="85" t="str">
        <f>IF('Portail 4 LLCER-LEA'!D11="","",'Portail 4 LLCER-LEA'!D11)</f>
        <v/>
      </c>
      <c r="E19" s="85" t="str">
        <f>IF('Portail 4 LLCER-LEA'!E11="","",'Portail 4 LLCER-LEA'!E11)</f>
        <v/>
      </c>
      <c r="F19" s="85" t="str">
        <f>IF('Portail 4 LLCER-LEA'!F11="","",'Portail 4 LLCER-LEA'!F11)</f>
        <v/>
      </c>
      <c r="G19" s="85" t="str">
        <f>IF('Portail 4 LLCER-LEA'!G11="","",'Portail 4 LLCER-LEA'!G11)</f>
        <v/>
      </c>
      <c r="H19" s="86"/>
      <c r="I19" s="87"/>
      <c r="J19" s="86"/>
      <c r="K19" s="87" t="str">
        <f>IF('Portail 4 LLCER-LEA'!K11="","",'Portail 4 LLCER-LEA'!K11)</f>
        <v/>
      </c>
      <c r="L19" s="86" t="str">
        <f>IF('Portail 4 LLCER-LEA'!L11="","",'Portail 4 LLCER-LEA'!L11)</f>
        <v/>
      </c>
      <c r="M19" s="87" t="str">
        <f>IF('Portail 4 LLCER-LEA'!M11="","",'Portail 4 LLCER-LEA'!M11)</f>
        <v/>
      </c>
      <c r="N19" s="86" t="str">
        <f>IF('Portail 4 LLCER-LEA'!N11="","",'Portail 4 LLCER-LEA'!N11)</f>
        <v/>
      </c>
      <c r="O19" s="88" t="str">
        <f>IF('Portail 4 LLCER-LEA'!O11="","",'Portail 4 LLCER-LEA'!O11)</f>
        <v/>
      </c>
      <c r="P19" s="373" t="str">
        <f>IF('Portail 4 LLCER-LEA'!P11="","",'Portail 4 LLCER-LEA'!P11)</f>
        <v/>
      </c>
      <c r="Q19" s="437"/>
      <c r="R19" s="438"/>
      <c r="S19" s="378" t="str">
        <f>IF('Portail 4 LLCER-LEA'!S11="","",'Portail 4 LLCER-LEA'!S11)</f>
        <v/>
      </c>
      <c r="T19" s="88" t="str">
        <f>IF('Portail 4 LLCER-LEA'!T11="","",'Portail 4 LLCER-LEA'!T11)</f>
        <v/>
      </c>
      <c r="U19" s="88" t="str">
        <f>IF('Portail 4 LLCER-LEA'!U11="","",'Portail 4 LLCER-LEA'!U11)</f>
        <v/>
      </c>
      <c r="V19" s="88" t="str">
        <f>IF('Portail 4 LLCER-LEA'!V11="","",'Portail 4 LLCER-LEA'!V11)</f>
        <v/>
      </c>
      <c r="W19" s="89" t="str">
        <f>IF('Portail 4 LLCER-LEA'!W11="","",'Portail 4 LLCER-LEA'!W11)</f>
        <v/>
      </c>
      <c r="X19" s="90" t="str">
        <f>IF('Portail 4 LLCER-LEA'!X11="","",'Portail 4 LLCER-LEA'!X11)</f>
        <v/>
      </c>
      <c r="Y19" s="90" t="str">
        <f>IF('Portail 4 LLCER-LEA'!Y11="","",'Portail 4 LLCER-LEA'!Y11)</f>
        <v/>
      </c>
      <c r="Z19" s="583" t="str">
        <f>IF('Portail 4 LLCER-LEA'!Z11="","",'Portail 4 LLCER-LEA'!Z11)</f>
        <v/>
      </c>
      <c r="AA19" s="603" t="str">
        <f>IF('Portail 4 LLCER-LEA'!AA11="","",'Portail 4 LLCER-LEA'!AA11)</f>
        <v/>
      </c>
      <c r="AB19" s="91" t="str">
        <f>IF('Portail 4 LLCER-LEA'!AB11="","",'Portail 4 LLCER-LEA'!AB11)</f>
        <v/>
      </c>
      <c r="AC19" s="604"/>
      <c r="AD19" s="89" t="str">
        <f>IF('Portail 4 LLCER-LEA'!AD11="","",'Portail 4 LLCER-LEA'!AD11)</f>
        <v/>
      </c>
      <c r="AE19" s="90" t="str">
        <f>IF('Portail 4 LLCER-LEA'!AE11="","",'Portail 4 LLCER-LEA'!AE11)</f>
        <v/>
      </c>
      <c r="AF19" s="90" t="str">
        <f>IF('Portail 4 LLCER-LEA'!AF11="","",'Portail 4 LLCER-LEA'!AF11)</f>
        <v/>
      </c>
      <c r="AG19" s="90" t="str">
        <f>IF('Portail 4 LLCER-LEA'!AG11="","",'Portail 4 LLCER-LEA'!AG11)</f>
        <v/>
      </c>
      <c r="AH19" s="91" t="str">
        <f>IF('Portail 4 LLCER-LEA'!AH11="","",'Portail 4 LLCER-LEA'!AH11)</f>
        <v/>
      </c>
      <c r="AI19" s="90" t="str">
        <f>IF('Portail 4 LLCER-LEA'!AI11="","",'Portail 4 LLCER-LEA'!AI11)</f>
        <v/>
      </c>
      <c r="AJ19" s="90" t="str">
        <f>IF('Portail 4 LLCER-LEA'!AJ11="","",'Portail 4 LLCER-LEA'!AJ11)</f>
        <v/>
      </c>
      <c r="AK19" s="90" t="str">
        <f>IF('Portail 4 LLCER-LEA'!AK11="","",'Portail 4 LLCER-LEA'!AK11)</f>
        <v/>
      </c>
      <c r="AL19" s="92" t="str">
        <f>IF('Portail 4 LLCER-LEA'!AL11="","",'Portail 4 LLCER-LEA'!AL11)</f>
        <v/>
      </c>
    </row>
    <row r="20" spans="1:38" ht="59.25" customHeight="1">
      <c r="A20" s="20" t="str">
        <f>IF('Portail 4 LLCER-LEA'!A12="","",'Portail 4 LLCER-LEA'!A12)</f>
        <v/>
      </c>
      <c r="B20" s="21" t="str">
        <f>IF('Portail 4 LLCER-LEA'!B12="","",'Portail 4 LLCER-LEA'!B12)</f>
        <v>LLA1B20</v>
      </c>
      <c r="C20" s="22" t="str">
        <f>IF('Portail 4 LLCER-LEA'!C12="","",'Portail 4 LLCER-LEA'!C12)</f>
        <v>Méthodologie de la civilisation britannique et américaine (Libellé court = Méthodo civi GB et US)</v>
      </c>
      <c r="D20" s="23" t="str">
        <f>IF('Portail 4 LLCER-LEA'!D12="","",'Portail 4 LLCER-LEA'!D12)</f>
        <v>LOL1B3B
LOL1J5A</v>
      </c>
      <c r="E20" s="63" t="str">
        <f>IF('Portail 4 LLCER-LEA'!E12="","",'Portail 4 LLCER-LEA'!E12)</f>
        <v>TRONC COMMUN</v>
      </c>
      <c r="F20" s="25" t="str">
        <f>IF('Portail 4 LLCER-LEA'!F12="","",'Portail 4 LLCER-LEA'!F12)</f>
        <v>Portails 1 (SDL-LLCER), 4 (LANGUES) et 5 (LETTRES-LLCER)</v>
      </c>
      <c r="G20" s="24" t="str">
        <f>IF('Portail 4 LLCER-LEA'!G12="","",'Portail 4 LLCER-LEA'!G12)</f>
        <v>LLCER</v>
      </c>
      <c r="H20" s="26"/>
      <c r="I20" s="28">
        <v>3</v>
      </c>
      <c r="J20" s="28">
        <v>3</v>
      </c>
      <c r="K20" s="28" t="str">
        <f>IF('Portail 4 LLCER-LEA'!K12="","",'Portail 4 LLCER-LEA'!K12)</f>
        <v>LAINE Ariane</v>
      </c>
      <c r="L20" s="29">
        <f>IF('Portail 4 LLCER-LEA'!L12="","",'Portail 4 LLCER-LEA'!L12)</f>
        <v>11</v>
      </c>
      <c r="M20" s="28" t="str">
        <f>IF('Portail 4 LLCER-LEA'!M12="","",'Portail 4 LLCER-LEA'!M12)</f>
        <v/>
      </c>
      <c r="N20" s="28" t="str">
        <f>IF('Portail 4 LLCER-LEA'!N12="","",'Portail 4 LLCER-LEA'!N12)</f>
        <v/>
      </c>
      <c r="O20" s="30">
        <f>IF('Portail 4 LLCER-LEA'!O12="","",'Portail 4 LLCER-LEA'!O12)</f>
        <v>18</v>
      </c>
      <c r="P20" s="31" t="str">
        <f>IF('Portail 4 LLCER-LEA'!P12="","",'Portail 4 LLCER-LEA'!P12)</f>
        <v/>
      </c>
      <c r="Q20" s="429"/>
      <c r="R20" s="430"/>
      <c r="S20" s="280">
        <f>IF('Portail 4 LLCER-LEA'!S12="","",'Portail 4 LLCER-LEA'!S12)</f>
        <v>1</v>
      </c>
      <c r="T20" s="96" t="str">
        <f>IF('Portail 4 LLCER-LEA'!T12="","",'Portail 4 LLCER-LEA'!T12)</f>
        <v>CC</v>
      </c>
      <c r="U20" s="96" t="str">
        <f>IF('Portail 4 LLCER-LEA'!U12="","",'Portail 4 LLCER-LEA'!U12)</f>
        <v>écrit</v>
      </c>
      <c r="V20" s="96" t="str">
        <f>IF('Portail 4 LLCER-LEA'!V12="","",'Portail 4 LLCER-LEA'!V12)</f>
        <v>1h30</v>
      </c>
      <c r="W20" s="169">
        <f>IF('Portail 4 LLCER-LEA'!W12="","",'Portail 4 LLCER-LEA'!W12)</f>
        <v>1</v>
      </c>
      <c r="X20" s="97" t="str">
        <f>IF('Portail 4 LLCER-LEA'!X12="","",'Portail 4 LLCER-LEA'!X12)</f>
        <v>CT</v>
      </c>
      <c r="Y20" s="97" t="str">
        <f>IF('Portail 4 LLCER-LEA'!Y12="","",'Portail 4 LLCER-LEA'!Y12)</f>
        <v>écrit</v>
      </c>
      <c r="Z20" s="589" t="str">
        <f>IF('Portail 4 LLCER-LEA'!Z12="","",'Portail 4 LLCER-LEA'!Z12)</f>
        <v>1h30</v>
      </c>
      <c r="AA20" s="703" t="str">
        <f>IF('Portail 4 LLCER-LEA'!AA12="","",'Portail 4 LLCER-LEA'!AA12)</f>
        <v>DM temps libre 16/06-19/06; dépôt du sujet sur célène 16/06 8h et remise des DM-PDF jusq'au 19/06</v>
      </c>
      <c r="AB20" s="704" t="str">
        <f>IF('Portail 4 LLCER-LEA'!AB12="","",'Portail 4 LLCER-LEA'!AB12)</f>
        <v>DM temps libre 16/06-19/06; dépôt du sujet sur célène 16/06 8h et remise des DM-PDF jusq'au 19/06</v>
      </c>
      <c r="AC20" s="666">
        <f>IF('Portail 4 LLCER-LEA'!AC12="","",'Portail 4 LLCER-LEA'!AC12)</f>
        <v>227</v>
      </c>
      <c r="AD20" s="280">
        <f>IF('Portail 4 LLCER-LEA'!AD12="","",'Portail 4 LLCER-LEA'!AD12)</f>
        <v>1</v>
      </c>
      <c r="AE20" s="96" t="str">
        <f>IF('Portail 4 LLCER-LEA'!AE12="","",'Portail 4 LLCER-LEA'!AE12)</f>
        <v>CT</v>
      </c>
      <c r="AF20" s="96" t="str">
        <f>IF('Portail 4 LLCER-LEA'!AF12="","",'Portail 4 LLCER-LEA'!AF12)</f>
        <v>écrit</v>
      </c>
      <c r="AG20" s="96" t="str">
        <f>IF('Portail 4 LLCER-LEA'!AG12="","",'Portail 4 LLCER-LEA'!AG12)</f>
        <v>1h30</v>
      </c>
      <c r="AH20" s="170">
        <f>IF('Portail 4 LLCER-LEA'!AH12="","",'Portail 4 LLCER-LEA'!AH12)</f>
        <v>1</v>
      </c>
      <c r="AI20" s="97" t="str">
        <f>IF('Portail 4 LLCER-LEA'!AI12="","",'Portail 4 LLCER-LEA'!AI12)</f>
        <v>CT</v>
      </c>
      <c r="AJ20" s="97" t="str">
        <f>IF('Portail 4 LLCER-LEA'!AJ12="","",'Portail 4 LLCER-LEA'!AJ12)</f>
        <v>écrit</v>
      </c>
      <c r="AK20" s="97" t="str">
        <f>IF('Portail 4 LLCER-LEA'!AK12="","",'Portail 4 LLCER-LEA'!AK12)</f>
        <v>1h30</v>
      </c>
      <c r="AL20" s="28" t="str">
        <f>IF('Portail 4 LLCER-LEA'!AL12="","",'Portail 4 LLCER-LEA'!AL12)</f>
        <v/>
      </c>
    </row>
    <row r="21" spans="1:38" ht="72" customHeight="1">
      <c r="A21" s="20" t="str">
        <f>IF('Portail 4 LLCER-LEA'!A38="","",'Portail 4 LLCER-LEA'!A38)</f>
        <v/>
      </c>
      <c r="B21" s="20" t="str">
        <f>IF('Portail 4 LLCER-LEA'!B38="","",'Portail 4 LLCER-LEA'!B38)</f>
        <v>LLA1B4A1</v>
      </c>
      <c r="C21" s="95" t="str">
        <f>IF('Portail 4 LLCER-LEA'!C38="","",'Portail 4 LLCER-LEA'!C38)</f>
        <v>Texte, scène, écran Anglais S1</v>
      </c>
      <c r="D21" s="24" t="str">
        <f>IF('Portail 4 LLCER-LEA'!D38="","",'Portail 4 LLCER-LEA'!D38)</f>
        <v/>
      </c>
      <c r="E21" s="24" t="str">
        <f>IF('Portail 4 LLCER-LEA'!E38="","",'Portail 4 LLCER-LEA'!E38)</f>
        <v>CHOIX TRONC COMMUN</v>
      </c>
      <c r="F21" s="25" t="str">
        <f>IF('Portail 4 LLCER-LEA'!F38="","",'Portail 4 LLCER-LEA'!F38)</f>
        <v>Portails 1 (SDL-LLCER), 4 (LANGUES) et 5 (LETTRES-LLCER)</v>
      </c>
      <c r="G21" s="63" t="str">
        <f>IF('Portail 4 LLCER-LEA'!G38="","",'Portail 4 LLCER-LEA'!G38)</f>
        <v>LLCER</v>
      </c>
      <c r="H21" s="26"/>
      <c r="I21" s="28">
        <v>2</v>
      </c>
      <c r="J21" s="28">
        <v>2</v>
      </c>
      <c r="K21" s="28" t="str">
        <f>IF('Portail 4 LLCER-LEA'!K38="","",'Portail 4 LLCER-LEA'!K38)</f>
        <v>SCAILLET Agnès</v>
      </c>
      <c r="L21" s="28">
        <f>IF('Portail 4 LLCER-LEA'!L38="","",'Portail 4 LLCER-LEA'!L38)</f>
        <v>11</v>
      </c>
      <c r="M21" s="28" t="str">
        <f>IF('Portail 4 LLCER-LEA'!M38="","",'Portail 4 LLCER-LEA'!M38)</f>
        <v/>
      </c>
      <c r="N21" s="28" t="str">
        <f>IF('Portail 4 LLCER-LEA'!N38="","",'Portail 4 LLCER-LEA'!N38)</f>
        <v/>
      </c>
      <c r="O21" s="30">
        <f>IF('Portail 4 LLCER-LEA'!O38="","",'Portail 4 LLCER-LEA'!O38)</f>
        <v>18</v>
      </c>
      <c r="P21" s="31" t="str">
        <f>IF('Portail 4 LLCER-LEA'!P38="","",'Portail 4 LLCER-LEA'!P38)</f>
        <v/>
      </c>
      <c r="Q21" s="429" t="str">
        <f>IF('Portail 4 LLCER-LEA'!Q38="","",'Portail 4 LLCER-LEA'!Q38)</f>
        <v/>
      </c>
      <c r="R21" s="430">
        <f>IF('Portail 4 LLCER-LEA'!R38="","",'Portail 4 LLCER-LEA'!R38)</f>
        <v>0</v>
      </c>
      <c r="S21" s="379">
        <f>IF('Portail 4 LLCER-LEA'!S38="","",'Portail 4 LLCER-LEA'!S38)</f>
        <v>1</v>
      </c>
      <c r="T21" s="96" t="str">
        <f>IF('Portail 4 LLCER-LEA'!T38="","",'Portail 4 LLCER-LEA'!T38)</f>
        <v>CC</v>
      </c>
      <c r="U21" s="96" t="str">
        <f>IF('Portail 4 LLCER-LEA'!U38="","",'Portail 4 LLCER-LEA'!U38)</f>
        <v>écrit</v>
      </c>
      <c r="V21" s="96" t="str">
        <f>IF('Portail 4 LLCER-LEA'!V38="","",'Portail 4 LLCER-LEA'!V38)</f>
        <v>1h30</v>
      </c>
      <c r="W21" s="169">
        <f>IF('Portail 4 LLCER-LEA'!W38="","",'Portail 4 LLCER-LEA'!W38)</f>
        <v>1</v>
      </c>
      <c r="X21" s="97" t="str">
        <f>IF('Portail 4 LLCER-LEA'!X38="","",'Portail 4 LLCER-LEA'!X38)</f>
        <v>CT</v>
      </c>
      <c r="Y21" s="97" t="str">
        <f>IF('Portail 4 LLCER-LEA'!Y38="","",'Portail 4 LLCER-LEA'!Y38)</f>
        <v>écrit</v>
      </c>
      <c r="Z21" s="97" t="str">
        <f>IF('Portail 4 LLCER-LEA'!Z38="","",'Portail 4 LLCER-LEA'!Z38)</f>
        <v>1h30</v>
      </c>
      <c r="AA21" s="703" t="str">
        <f>IF('Portail 4 LLCER-LEA'!AA38="","",'Portail 4 LLCER-LEA'!AA38)</f>
        <v>DM temps limité 22/06 10h-14h. Envoi des sujets par mail et remise des copies par mail à agnes.scaillet@univ-orleans.fr OU agnes.scaillet@xanadoo.fr</v>
      </c>
      <c r="AB21" s="704" t="str">
        <f>IF('Portail 4 LLCER-LEA'!AB38="","",'Portail 4 LLCER-LEA'!AB38)</f>
        <v>DM temps limité 22/06 10h-14h. Envoi des sujets par mail et remise des copies par mail à agnes.scaillet@univ-orleans.fr OU agnes.scaillet@xanadoo.fr</v>
      </c>
      <c r="AC21" s="666">
        <f>IF('Portail 4 LLCER-LEA'!AC38="","",'Portail 4 LLCER-LEA'!AC38)</f>
        <v>149</v>
      </c>
      <c r="AD21" s="607">
        <f>IF('Portail 4 LLCER-LEA'!AD38="","",'Portail 4 LLCER-LEA'!AD38)</f>
        <v>1</v>
      </c>
      <c r="AE21" s="96" t="str">
        <f>IF('Portail 4 LLCER-LEA'!AE38="","",'Portail 4 LLCER-LEA'!AE38)</f>
        <v>CT</v>
      </c>
      <c r="AF21" s="96" t="str">
        <f>IF('Portail 4 LLCER-LEA'!AF38="","",'Portail 4 LLCER-LEA'!AF38)</f>
        <v>écrit</v>
      </c>
      <c r="AG21" s="96" t="str">
        <f>IF('Portail 4 LLCER-LEA'!AG38="","",'Portail 4 LLCER-LEA'!AG38)</f>
        <v>2h00</v>
      </c>
      <c r="AH21" s="37">
        <f>IF('Portail 4 LLCER-LEA'!AH38="","",'Portail 4 LLCER-LEA'!AH38)</f>
        <v>1</v>
      </c>
      <c r="AI21" s="97" t="str">
        <f>IF('Portail 4 LLCER-LEA'!AI38="","",'Portail 4 LLCER-LEA'!AI38)</f>
        <v>CT</v>
      </c>
      <c r="AJ21" s="97" t="str">
        <f>IF('Portail 4 LLCER-LEA'!AJ38="","",'Portail 4 LLCER-LEA'!AJ38)</f>
        <v>écrit</v>
      </c>
      <c r="AK21" s="97" t="str">
        <f>IF('Portail 4 LLCER-LEA'!AK38="","",'Portail 4 LLCER-LEA'!AK38)</f>
        <v>2h00</v>
      </c>
      <c r="AL21" s="28" t="str">
        <f>IF('Portail 4 LLCER-LEA'!AL38="","",'Portail 4 LLCER-LEA'!AL38)</f>
        <v/>
      </c>
    </row>
    <row r="22" spans="1:38" ht="72" customHeight="1">
      <c r="A22" s="20" t="str">
        <f>IF('Portail 4 LLCER-LEA'!A26="","",'Portail 4 LLCER-LEA'!A26)</f>
        <v/>
      </c>
      <c r="B22" s="21" t="str">
        <f>IF('Portail 4 LLCER-LEA'!B39="","",'Portail 4 LLCER-LEA'!B39)</f>
        <v>LLA1B4A2</v>
      </c>
      <c r="C22" s="22" t="str">
        <f>IF('Portail 4 LLCER-LEA'!C39="","",'Portail 4 LLCER-LEA'!C39)</f>
        <v xml:space="preserve">Méthodologie littéraire Anglais </v>
      </c>
      <c r="D22" s="23" t="str">
        <f>IF('Portail 4 LLCER-LEA'!D39="","",'Portail 4 LLCER-LEA'!D39)</f>
        <v>LOL1B3A</v>
      </c>
      <c r="E22" s="63" t="str">
        <f>IF('Portail 4 LLCER-LEA'!E39="","",'Portail 4 LLCER-LEA'!E39)</f>
        <v>CHOIX TRONC COMMUN</v>
      </c>
      <c r="F22" s="25" t="str">
        <f>IF('Portail 4 LLCER-LEA'!F39="","",'Portail 4 LLCER-LEA'!F39)</f>
        <v>Portails 4 (LANGUES) et 5 (LETTRES-LLCER)</v>
      </c>
      <c r="G22" s="24" t="str">
        <f>IF('Portail 4 LLCER-LEA'!G39="","",'Portail 4 LLCER-LEA'!G39)</f>
        <v>LLCER</v>
      </c>
      <c r="H22" s="26"/>
      <c r="I22" s="28">
        <v>2</v>
      </c>
      <c r="J22" s="28">
        <v>2</v>
      </c>
      <c r="K22" s="28" t="str">
        <f>IF('Portail 4 LLCER-LEA'!K39="","",'Portail 4 LLCER-LEA'!K39)</f>
        <v>FRENEE Samantha</v>
      </c>
      <c r="L22" s="29">
        <f>IF('Portail 4 LLCER-LEA'!L39="","",'Portail 4 LLCER-LEA'!L39)</f>
        <v>11</v>
      </c>
      <c r="M22" s="28" t="str">
        <f>IF('Portail 4 LLCER-LEA'!M39="","",'Portail 4 LLCER-LEA'!M39)</f>
        <v/>
      </c>
      <c r="N22" s="28" t="str">
        <f>IF('Portail 4 LLCER-LEA'!N39="","",'Portail 4 LLCER-LEA'!N39)</f>
        <v/>
      </c>
      <c r="O22" s="30">
        <f>IF('Portail 4 LLCER-LEA'!O39="","",'Portail 4 LLCER-LEA'!O39)</f>
        <v>12</v>
      </c>
      <c r="P22" s="31" t="str">
        <f>IF('Portail 4 LLCER-LEA'!P39="","",'Portail 4 LLCER-LEA'!P39)</f>
        <v/>
      </c>
      <c r="Q22" s="429"/>
      <c r="R22" s="430"/>
      <c r="S22" s="280">
        <f>IF('Portail 4 LLCER-LEA'!S39="","",'Portail 4 LLCER-LEA'!S39)</f>
        <v>1</v>
      </c>
      <c r="T22" s="96" t="str">
        <f>IF('Portail 4 LLCER-LEA'!T39="","",'Portail 4 LLCER-LEA'!T39)</f>
        <v>CC</v>
      </c>
      <c r="U22" s="96" t="str">
        <f>IF('Portail 4 LLCER-LEA'!U39="","",'Portail 4 LLCER-LEA'!U39)</f>
        <v>écrit</v>
      </c>
      <c r="V22" s="96" t="str">
        <f>IF('Portail 4 LLCER-LEA'!V39="","",'Portail 4 LLCER-LEA'!V39)</f>
        <v>1h00</v>
      </c>
      <c r="W22" s="169">
        <f>IF('Portail 4 LLCER-LEA'!W39="","",'Portail 4 LLCER-LEA'!W39)</f>
        <v>1</v>
      </c>
      <c r="X22" s="97" t="str">
        <f>IF('Portail 4 LLCER-LEA'!X39="","",'Portail 4 LLCER-LEA'!X39)</f>
        <v>CT</v>
      </c>
      <c r="Y22" s="97" t="str">
        <f>IF('Portail 4 LLCER-LEA'!Y39="","",'Portail 4 LLCER-LEA'!Y39)</f>
        <v>écrit</v>
      </c>
      <c r="Z22" s="594" t="str">
        <f>IF('Portail 4 LLCER-LEA'!Z39="","",'Portail 4 LLCER-LEA'!Z39)</f>
        <v>1h00</v>
      </c>
      <c r="AA22" s="703" t="str">
        <f>IF('Portail 4 LLCER-LEA'!AA39="","",'Portail 4 LLCER-LEA'!AA39)</f>
        <v>DM temps libre 15/06-19/06; sujet déposé sur célène 15/06 et remise des copies par e-mail à samantha.frenee@univ-orleans.fr</v>
      </c>
      <c r="AB22" s="704" t="str">
        <f>IF('Portail 4 LLCER-LEA'!AB39="","",'Portail 4 LLCER-LEA'!AB39)</f>
        <v>DM temps libre 15/06-19/06; sujet déposé sur célène 15/06 et remise des copies par e-mail à samantha.frenee@univ-orleans.fr</v>
      </c>
      <c r="AC22" s="666">
        <f>IF('Portail 4 LLCER-LEA'!AC39="","",'Portail 4 LLCER-LEA'!AC39)</f>
        <v>84</v>
      </c>
      <c r="AD22" s="607">
        <f>IF('Portail 4 LLCER-LEA'!AD39="","",'Portail 4 LLCER-LEA'!AD39)</f>
        <v>1</v>
      </c>
      <c r="AE22" s="96" t="str">
        <f>IF('Portail 4 LLCER-LEA'!AE39="","",'Portail 4 LLCER-LEA'!AE39)</f>
        <v>CT</v>
      </c>
      <c r="AF22" s="279" t="str">
        <f>IF('Portail 4 LLCER-LEA'!AF39="","",'Portail 4 LLCER-LEA'!AF39)</f>
        <v>écrit</v>
      </c>
      <c r="AG22" s="279" t="str">
        <f>IF('Portail 4 LLCER-LEA'!AG39="","",'Portail 4 LLCER-LEA'!AG39)</f>
        <v>1h00</v>
      </c>
      <c r="AH22" s="37">
        <f>IF('Portail 4 LLCER-LEA'!AH39="","",'Portail 4 LLCER-LEA'!AH39)</f>
        <v>1</v>
      </c>
      <c r="AI22" s="97" t="str">
        <f>IF('Portail 4 LLCER-LEA'!AI39="","",'Portail 4 LLCER-LEA'!AI39)</f>
        <v>CT</v>
      </c>
      <c r="AJ22" s="279" t="str">
        <f>IF('Portail 4 LLCER-LEA'!AJ39="","",'Portail 4 LLCER-LEA'!AJ39)</f>
        <v>écrit</v>
      </c>
      <c r="AK22" s="279" t="str">
        <f>IF('Portail 4 LLCER-LEA'!AK39="","",'Portail 4 LLCER-LEA'!AK39)</f>
        <v>1h00</v>
      </c>
      <c r="AL22" s="28" t="str">
        <f>IF('Portail 4 LLCER-LEA'!AL26="","",'Portail 4 LLCER-LEA'!AL26)</f>
        <v/>
      </c>
    </row>
    <row r="23" spans="1:38" s="93" customFormat="1" ht="37.5" customHeight="1">
      <c r="A23" s="119" t="str">
        <f>IF('Portail 1 SDL-LLCER'!A22="","",'Portail 1 SDL-LLCER'!A22)</f>
        <v>LCLA1H05</v>
      </c>
      <c r="B23" s="119" t="str">
        <f>IF('Portail 1 SDL-LLCER'!B22="","",'Portail 1 SDL-LLCER'!B22)</f>
        <v>LLA1LAN4</v>
      </c>
      <c r="C23" s="84" t="str">
        <f>IF('Portail 1 SDL-LLCER'!C22="","",'Portail 1 SDL-LLCER'!C22)</f>
        <v>Choix Langue vivante S1 - ANG</v>
      </c>
      <c r="D23" s="85" t="str">
        <f>IF('Portail 1 SDL-LLCER'!D22="","",'Portail 1 SDL-LLCER'!D22)</f>
        <v/>
      </c>
      <c r="E23" s="85" t="str">
        <f>IF('Portail 1 SDL-LLCER'!E22="","",'Portail 1 SDL-LLCER'!E22)</f>
        <v>OBLIG CHOIX</v>
      </c>
      <c r="F23" s="85" t="str">
        <f>IF('Portail 1 SDL-LLCER'!F22="","",'Portail 1 SDL-LLCER'!F22)</f>
        <v/>
      </c>
      <c r="G23" s="85" t="str">
        <f>IF('Portail 1 SDL-LLCER'!G22="","",'Portail 1 SDL-LLCER'!G22)</f>
        <v/>
      </c>
      <c r="H23" s="84" t="str">
        <f>IF('Portail 1 SDL-LLCER'!H22="","",'Portail 1 SDL-LLCER'!H22)</f>
        <v>1 UE / 2 ECTS</v>
      </c>
      <c r="I23" s="87">
        <v>2</v>
      </c>
      <c r="J23" s="86">
        <v>2</v>
      </c>
      <c r="K23" s="87" t="str">
        <f>IF('Portail 1 SDL-LLCER'!K22="","",'Portail 1 SDL-LLCER'!K22)</f>
        <v/>
      </c>
      <c r="L23" s="86" t="str">
        <f>IF('Portail 1 SDL-LLCER'!L22="","",'Portail 1 SDL-LLCER'!L22)</f>
        <v/>
      </c>
      <c r="M23" s="87" t="str">
        <f>IF('Portail 1 SDL-LLCER'!M22="","",'Portail 1 SDL-LLCER'!M22)</f>
        <v/>
      </c>
      <c r="N23" s="86" t="str">
        <f>IF('Portail 1 SDL-LLCER'!N22="","",'Portail 1 SDL-LLCER'!N22)</f>
        <v/>
      </c>
      <c r="O23" s="88" t="str">
        <f>IF('Portail 1 SDL-LLCER'!O22="","",'Portail 1 SDL-LLCER'!O22)</f>
        <v/>
      </c>
      <c r="P23" s="373" t="str">
        <f>IF('Portail 1 SDL-LLCER'!P22="","",'Portail 1 SDL-LLCER'!P22)</f>
        <v/>
      </c>
      <c r="Q23" s="437"/>
      <c r="R23" s="438"/>
      <c r="S23" s="378" t="str">
        <f>IF('Portail 1 SDL-LLCER'!S22="","",'Portail 1 SDL-LLCER'!S22)</f>
        <v/>
      </c>
      <c r="T23" s="88" t="str">
        <f>IF('Portail 1 SDL-LLCER'!T22="","",'Portail 1 SDL-LLCER'!T22)</f>
        <v/>
      </c>
      <c r="U23" s="88" t="str">
        <f>IF('Portail 1 SDL-LLCER'!U22="","",'Portail 1 SDL-LLCER'!U22)</f>
        <v/>
      </c>
      <c r="V23" s="88" t="str">
        <f>IF('Portail 1 SDL-LLCER'!V22="","",'Portail 1 SDL-LLCER'!V22)</f>
        <v/>
      </c>
      <c r="W23" s="89" t="str">
        <f>IF('Portail 1 SDL-LLCER'!W22="","",'Portail 1 SDL-LLCER'!W22)</f>
        <v/>
      </c>
      <c r="X23" s="90" t="str">
        <f>IF('Portail 1 SDL-LLCER'!X22="","",'Portail 1 SDL-LLCER'!X22)</f>
        <v/>
      </c>
      <c r="Y23" s="90" t="str">
        <f>IF('Portail 1 SDL-LLCER'!Y22="","",'Portail 1 SDL-LLCER'!Y22)</f>
        <v/>
      </c>
      <c r="Z23" s="585" t="str">
        <f>IF('Portail 1 SDL-LLCER'!Z22="","",'Portail 1 SDL-LLCER'!Z22)</f>
        <v/>
      </c>
      <c r="AA23" s="603" t="str">
        <f>IF('Portail 1 SDL-LLCER'!AA22="","",'Portail 1 SDL-LLCER'!AA22)</f>
        <v/>
      </c>
      <c r="AB23" s="91" t="str">
        <f>IF('Portail 1 SDL-LLCER'!AB22="","",'Portail 1 SDL-LLCER'!AB22)</f>
        <v/>
      </c>
      <c r="AC23" s="604"/>
      <c r="AD23" s="89" t="str">
        <f>IF('Portail 1 SDL-LLCER'!AD22="","",'Portail 1 SDL-LLCER'!AD22)</f>
        <v/>
      </c>
      <c r="AE23" s="90" t="str">
        <f>IF('Portail 1 SDL-LLCER'!AE22="","",'Portail 1 SDL-LLCER'!AE22)</f>
        <v/>
      </c>
      <c r="AF23" s="90" t="str">
        <f>IF('Portail 1 SDL-LLCER'!AF22="","",'Portail 1 SDL-LLCER'!AF22)</f>
        <v/>
      </c>
      <c r="AG23" s="90" t="str">
        <f>IF('Portail 1 SDL-LLCER'!AG22="","",'Portail 1 SDL-LLCER'!AG22)</f>
        <v/>
      </c>
      <c r="AH23" s="91" t="str">
        <f>IF('Portail 1 SDL-LLCER'!AH22="","",'Portail 1 SDL-LLCER'!AH22)</f>
        <v/>
      </c>
      <c r="AI23" s="90" t="str">
        <f>IF('Portail 1 SDL-LLCER'!AI22="","",'Portail 1 SDL-LLCER'!AI22)</f>
        <v/>
      </c>
      <c r="AJ23" s="90" t="str">
        <f>IF('Portail 1 SDL-LLCER'!AJ22="","",'Portail 1 SDL-LLCER'!AJ22)</f>
        <v/>
      </c>
      <c r="AK23" s="90" t="str">
        <f>IF('Portail 1 SDL-LLCER'!AK22="","",'Portail 1 SDL-LLCER'!AK22)</f>
        <v/>
      </c>
      <c r="AL23" s="92" t="str">
        <f>IF('Portail 1 SDL-LLCER'!AL22="","",'Portail 1 SDL-LLCER'!AL22)</f>
        <v/>
      </c>
    </row>
    <row r="24" spans="1:38" ht="73.5" customHeight="1">
      <c r="A24" s="20" t="str">
        <f>IF('Portail 1 SDL-LLCER'!A23="","",'Portail 1 SDL-LLCER'!A23)</f>
        <v/>
      </c>
      <c r="B24" s="21" t="str">
        <f>IF('Portail 1 SDL-LLCER'!B23="","",'Portail 1 SDL-LLCER'!B23)</f>
        <v>LLA1ALL</v>
      </c>
      <c r="C24" s="22" t="str">
        <f>IF('Portail 1 SDL-LLCER'!C23="","",'Portail 1 SDL-LLCER'!C23)</f>
        <v>Allemand S1</v>
      </c>
      <c r="D24" s="23" t="str">
        <f>IF('Portail 1 SDL-LLCER'!D23="","",'Portail 1 SDL-LLCER'!D23)</f>
        <v>LOL1H4A
LOL1B6A
LOL1C7A</v>
      </c>
      <c r="E24" s="63" t="str">
        <f>IF('Portail 1 SDL-LLCER'!E23="","",'Portail 1 SDL-LLCER'!E23)</f>
        <v>CHOIX TRONC COMMUN</v>
      </c>
      <c r="F24" s="25" t="str">
        <f>IF('Portail 1 SDL-LLCER'!F23="","",'Portail 1 SDL-LLCER'!F23)</f>
        <v>Portails 1 (SDL-LLCER), 3 (SDL-LETTRES), 5 (LETTRES-LLCER), 6 (HISTOIRE-LETTRES), 7 (HISTOIRE-GEO) et 8 (HISTOIRE-DROIT)</v>
      </c>
      <c r="G24" s="24" t="str">
        <f>IF('Portail 1 SDL-LLCER'!G23="","",'Portail 1 SDL-LLCER'!G23)</f>
        <v>LEA</v>
      </c>
      <c r="H24" s="26"/>
      <c r="I24" s="28">
        <v>2</v>
      </c>
      <c r="J24" s="28">
        <v>2</v>
      </c>
      <c r="K24" s="28" t="str">
        <f>IF('Portail 1 SDL-LLCER'!K23="","",'Portail 1 SDL-LLCER'!K23)</f>
        <v>FLEURY Alain</v>
      </c>
      <c r="L24" s="29">
        <f>IF('Portail 1 SDL-LLCER'!L23="","",'Portail 1 SDL-LLCER'!L23)</f>
        <v>12</v>
      </c>
      <c r="M24" s="28" t="str">
        <f>IF('Portail 1 SDL-LLCER'!M23="","",'Portail 1 SDL-LLCER'!M23)</f>
        <v/>
      </c>
      <c r="N24" s="28" t="str">
        <f>IF('Portail 1 SDL-LLCER'!N23="","",'Portail 1 SDL-LLCER'!N23)</f>
        <v/>
      </c>
      <c r="O24" s="30">
        <f>IF('Portail 1 SDL-LLCER'!O23="","",'Portail 1 SDL-LLCER'!O23)</f>
        <v>18</v>
      </c>
      <c r="P24" s="31" t="str">
        <f>IF('Portail 1 SDL-LLCER'!P23="","",'Portail 1 SDL-LLCER'!P23)</f>
        <v/>
      </c>
      <c r="Q24" s="429"/>
      <c r="R24" s="430"/>
      <c r="S24" s="280">
        <f>IF('Portail 1 SDL-LLCER'!S23="","",'Portail 1 SDL-LLCER'!S23)</f>
        <v>1</v>
      </c>
      <c r="T24" s="96" t="str">
        <f>IF('Portail 1 SDL-LLCER'!T23="","",'Portail 1 SDL-LLCER'!T23)</f>
        <v>CC</v>
      </c>
      <c r="U24" s="96" t="str">
        <f>IF('Portail 1 SDL-LLCER'!U23="","",'Portail 1 SDL-LLCER'!U23)</f>
        <v>écrit et oral</v>
      </c>
      <c r="V24" s="96" t="str">
        <f>IF('Portail 1 SDL-LLCER'!V23="","",'Portail 1 SDL-LLCER'!V23)</f>
        <v>1h30</v>
      </c>
      <c r="W24" s="169">
        <f>IF('Portail 1 SDL-LLCER'!W23="","",'Portail 1 SDL-LLCER'!W23)</f>
        <v>1</v>
      </c>
      <c r="X24" s="97" t="str">
        <f>IF('Portail 1 SDL-LLCER'!X23="","",'Portail 1 SDL-LLCER'!X23)</f>
        <v>CT</v>
      </c>
      <c r="Y24" s="97" t="str">
        <f>IF('Portail 1 SDL-LLCER'!Y23="","",'Portail 1 SDL-LLCER'!Y23)</f>
        <v>écrit</v>
      </c>
      <c r="Z24" s="589" t="str">
        <f>IF('Portail 1 SDL-LLCER'!Z23="","",'Portail 1 SDL-LLCER'!Z23)</f>
        <v>2h00</v>
      </c>
      <c r="AA24" s="703" t="str">
        <f>IF('Portail 1 SDL-LLCER'!AA23="","",'Portail 1 SDL-LLCER'!AA23)</f>
        <v>oral 15 min par skype sur un sujet traité en cours.
mercredi 27 juin de 10h00 à 18h00. Contacter enseignant au préalable par téléphone</v>
      </c>
      <c r="AB24" s="704" t="str">
        <f>IF('Portail 1 SDL-LLCER'!AB23="","",'Portail 1 SDL-LLCER'!AB23)</f>
        <v>oral 15 min par skype sur un sujet traité en cours.mercredi 27 juin de 10h00 à 18h00. Contacter enseignant au préalable par téléphone</v>
      </c>
      <c r="AC24" s="666">
        <f>IF('Portail 1 SDL-LLCER'!AC23="","",'Portail 1 SDL-LLCER'!AC23)</f>
        <v>3</v>
      </c>
      <c r="AD24" s="280">
        <f>IF('Portail 1 SDL-LLCER'!AD23="","",'Portail 1 SDL-LLCER'!AD23)</f>
        <v>1</v>
      </c>
      <c r="AE24" s="96" t="str">
        <f>IF('Portail 1 SDL-LLCER'!AE23="","",'Portail 1 SDL-LLCER'!AE23)</f>
        <v>CT</v>
      </c>
      <c r="AF24" s="96" t="str">
        <f>IF('Portail 1 SDL-LLCER'!AF23="","",'Portail 1 SDL-LLCER'!AF23)</f>
        <v>oral</v>
      </c>
      <c r="AG24" s="96" t="str">
        <f>IF('Portail 1 SDL-LLCER'!AG23="","",'Portail 1 SDL-LLCER'!AG23)</f>
        <v>15 min.</v>
      </c>
      <c r="AH24" s="170">
        <f>IF('Portail 1 SDL-LLCER'!AH23="","",'Portail 1 SDL-LLCER'!AH23)</f>
        <v>1</v>
      </c>
      <c r="AI24" s="97" t="str">
        <f>IF('Portail 1 SDL-LLCER'!AI23="","",'Portail 1 SDL-LLCER'!AI23)</f>
        <v>CT</v>
      </c>
      <c r="AJ24" s="97" t="str">
        <f>IF('Portail 1 SDL-LLCER'!AJ23="","",'Portail 1 SDL-LLCER'!AJ23)</f>
        <v>oral</v>
      </c>
      <c r="AK24" s="97" t="str">
        <f>IF('Portail 1 SDL-LLCER'!AK23="","",'Portail 1 SDL-LLCER'!AK23)</f>
        <v>15 min.</v>
      </c>
      <c r="AL24" s="28" t="str">
        <f>IF('Portail 1 SDL-LLCER'!AL23="","",'Portail 1 SDL-LLCER'!AL23)</f>
        <v/>
      </c>
    </row>
    <row r="25" spans="1:38" ht="44.25" customHeight="1">
      <c r="A25" s="20" t="str">
        <f>IF('Portail 1 SDL-LLCER'!A24="","",'Portail 1 SDL-LLCER'!A24)</f>
        <v/>
      </c>
      <c r="B25" s="21" t="str">
        <f>IF('Portail 1 SDL-LLCER'!B24="","",'Portail 1 SDL-LLCER'!B24)</f>
        <v>LLA1L1A</v>
      </c>
      <c r="C25" s="22" t="str">
        <f>IF('Portail 1 SDL-LLCER'!C24="","",'Portail 1 SDL-LLCER'!C24)</f>
        <v xml:space="preserve">Liste de lecture S1 Anglais (non présentiel - 1hTD pour 8 étudiants)  </v>
      </c>
      <c r="D25" s="23" t="str">
        <f>IF('Portail 1 SDL-LLCER'!D24="","",'Portail 1 SDL-LLCER'!D24)</f>
        <v/>
      </c>
      <c r="E25" s="63" t="str">
        <f>IF('Portail 1 SDL-LLCER'!E24="","",'Portail 1 SDL-LLCER'!E24)</f>
        <v>CHOIX TRONC COMMUN</v>
      </c>
      <c r="F25" s="25" t="str">
        <f>IF('Portail 1 SDL-LLCER'!F24="","",'Portail 1 SDL-LLCER'!F24)</f>
        <v>Portails 1 (SDL-LLCER), 4 (LANGUES) et 5 (LETTRES-LLCER)</v>
      </c>
      <c r="G25" s="24" t="str">
        <f>IF('Portail 1 SDL-LLCER'!G24="","",'Portail 1 SDL-LLCER'!G24)</f>
        <v>LLCER</v>
      </c>
      <c r="H25" s="26"/>
      <c r="I25" s="28">
        <v>2</v>
      </c>
      <c r="J25" s="28">
        <v>2</v>
      </c>
      <c r="K25" s="28" t="str">
        <f>IF('Portail 1 SDL-LLCER'!K24="","",'Portail 1 SDL-LLCER'!K24)</f>
        <v>CLOISEAU Gilles</v>
      </c>
      <c r="L25" s="29">
        <f>IF('Portail 1 SDL-LLCER'!L24="","",'Portail 1 SDL-LLCER'!L24)</f>
        <v>11</v>
      </c>
      <c r="M25" s="28" t="str">
        <f>IF('Portail 1 SDL-LLCER'!M24="","",'Portail 1 SDL-LLCER'!M24)</f>
        <v/>
      </c>
      <c r="N25" s="28" t="str">
        <f>IF('Portail 1 SDL-LLCER'!N24="","",'Portail 1 SDL-LLCER'!N24)</f>
        <v/>
      </c>
      <c r="O25" s="30" t="str">
        <f>IF('Portail 1 SDL-LLCER'!O24="","",'Portail 1 SDL-LLCER'!O24)</f>
        <v/>
      </c>
      <c r="P25" s="31" t="str">
        <f>IF('Portail 1 SDL-LLCER'!P24="","",'Portail 1 SDL-LLCER'!P24)</f>
        <v/>
      </c>
      <c r="Q25" s="429"/>
      <c r="R25" s="430"/>
      <c r="S25" s="280">
        <f>IF('Portail 1 SDL-LLCER'!S24="","",'Portail 1 SDL-LLCER'!S24)</f>
        <v>1</v>
      </c>
      <c r="T25" s="96" t="str">
        <f>IF('Portail 1 SDL-LLCER'!T24="","",'Portail 1 SDL-LLCER'!T24)</f>
        <v>CC</v>
      </c>
      <c r="U25" s="252" t="str">
        <f>IF('Portail 1 SDL-LLCER'!U24="","",'Portail 1 SDL-LLCER'!U24)</f>
        <v>oral</v>
      </c>
      <c r="V25" s="96" t="str">
        <f>IF('Portail 1 SDL-LLCER'!V24="","",'Portail 1 SDL-LLCER'!V24)</f>
        <v/>
      </c>
      <c r="W25" s="169">
        <f>IF('Portail 1 SDL-LLCER'!W24="","",'Portail 1 SDL-LLCER'!W24)</f>
        <v>1</v>
      </c>
      <c r="X25" s="97" t="str">
        <f>IF('Portail 1 SDL-LLCER'!X24="","",'Portail 1 SDL-LLCER'!X24)</f>
        <v>CT</v>
      </c>
      <c r="Y25" s="252" t="str">
        <f>IF('Portail 1 SDL-LLCER'!Y24="","",'Portail 1 SDL-LLCER'!Y24)</f>
        <v>oral</v>
      </c>
      <c r="Z25" s="589" t="str">
        <f>IF('Portail 1 SDL-LLCER'!Z24="","",'Portail 1 SDL-LLCER'!Z24)</f>
        <v/>
      </c>
      <c r="AA25" s="703" t="str">
        <f>IF('Portail 1 SDL-LLCER'!AA24="","",'Portail 1 SDL-LLCER'!AA24)</f>
        <v>DM temps limité 16/06; Dépôt du sujet sur célène 08h et remise des DM-PDF jusqu'à 23h59 sur célène</v>
      </c>
      <c r="AB25" s="704" t="str">
        <f>IF('Portail 1 SDL-LLCER'!AB24="","",'Portail 1 SDL-LLCER'!AB24)</f>
        <v>DM temps limité 16/06; Dépôt du sujet sur célène 08h et remise des DM-PDF jusqu'à 23h59 sur célène</v>
      </c>
      <c r="AC25" s="705">
        <f>IF('Portail 1 SDL-LLCER'!AC24="","",'Portail 1 SDL-LLCER'!AC24)</f>
        <v>43</v>
      </c>
      <c r="AD25" s="280">
        <f>IF('Portail 1 SDL-LLCER'!AD24="","",'Portail 1 SDL-LLCER'!AD24)</f>
        <v>1</v>
      </c>
      <c r="AE25" s="96" t="str">
        <f>IF('Portail 1 SDL-LLCER'!AE24="","",'Portail 1 SDL-LLCER'!AE24)</f>
        <v>CT</v>
      </c>
      <c r="AF25" s="279" t="str">
        <f>IF('Portail 1 SDL-LLCER'!AF24="","",'Portail 1 SDL-LLCER'!AF24)</f>
        <v>oral</v>
      </c>
      <c r="AG25" s="96" t="str">
        <f>IF('Portail 1 SDL-LLCER'!AG24="","",'Portail 1 SDL-LLCER'!AG24)</f>
        <v/>
      </c>
      <c r="AH25" s="170">
        <f>IF('Portail 1 SDL-LLCER'!AH24="","",'Portail 1 SDL-LLCER'!AH24)</f>
        <v>1</v>
      </c>
      <c r="AI25" s="97" t="str">
        <f>IF('Portail 1 SDL-LLCER'!AI24="","",'Portail 1 SDL-LLCER'!AI24)</f>
        <v>CT</v>
      </c>
      <c r="AJ25" s="279" t="str">
        <f>IF('Portail 1 SDL-LLCER'!AJ24="","",'Portail 1 SDL-LLCER'!AJ24)</f>
        <v>oral</v>
      </c>
      <c r="AK25" s="97" t="str">
        <f>IF('Portail 1 SDL-LLCER'!AK24="","",'Portail 1 SDL-LLCER'!AK24)</f>
        <v/>
      </c>
      <c r="AL25" s="28" t="str">
        <f>IF('Portail 1 SDL-LLCER'!AL24="","",'Portail 1 SDL-LLCER'!AL24)</f>
        <v/>
      </c>
    </row>
    <row r="26" spans="1:38" ht="63" customHeight="1">
      <c r="A26" s="50" t="str">
        <f>IF('Portail 1 SDL-LLCER'!A25="","",'Portail 1 SDL-LLCER'!A25)</f>
        <v/>
      </c>
      <c r="B26" s="114" t="str">
        <f>IF('Portail 1 SDL-LLCER'!B25="","",'Portail 1 SDL-LLCER'!B25)</f>
        <v>LLA1ESP</v>
      </c>
      <c r="C26" s="115" t="str">
        <f>IF('Portail 1 SDL-LLCER'!C25="","",'Portail 1 SDL-LLCER'!C25)</f>
        <v>Espagnol S1</v>
      </c>
      <c r="D26" s="116" t="str">
        <f>IF('Portail 1 SDL-LLCER'!D25="","",'Portail 1 SDL-LLCER'!D25)</f>
        <v>LOL1D7C
LOL1E4F
LOL1H4C
LOL1G7C</v>
      </c>
      <c r="E26" s="46" t="str">
        <f>IF('Portail 1 SDL-LLCER'!E25="","",'Portail 1 SDL-LLCER'!E25)</f>
        <v>CHOIX TRONC COMMUN</v>
      </c>
      <c r="F26" s="42" t="str">
        <f>IF('Portail 1 SDL-LLCER'!F25="","",'Portail 1 SDL-LLCER'!F25)</f>
        <v>Portails 3 (SDL-LETTRES), 5 (LETTRES-LLCER ), 6 (HISTOIRE-LETTRES), 7 (HISTOIRE-GEO) et 8 (HISTOIRE-DROIT)</v>
      </c>
      <c r="G26" s="41" t="str">
        <f>IF('Portail 1 SDL-LLCER'!G25="","",'Portail 1 SDL-LLCER'!G25)</f>
        <v>LLCER</v>
      </c>
      <c r="H26" s="38" t="str">
        <f>IF('Portail 1 SDL-LLCER'!H25="","",'Portail 1 SDL-LLCER'!H25)</f>
        <v/>
      </c>
      <c r="I26" s="27">
        <f>IF('Portail 1 SDL-LLCER'!I25="","",'Portail 1 SDL-LLCER'!I25)</f>
        <v>2</v>
      </c>
      <c r="J26" s="27">
        <f>IF('Portail 1 SDL-LLCER'!J25="","",'Portail 1 SDL-LLCER'!J25)</f>
        <v>2</v>
      </c>
      <c r="K26" s="27" t="str">
        <f>IF('Portail 1 SDL-LLCER'!K25="","",'Portail 1 SDL-LLCER'!K25)</f>
        <v>FASQUEL Samuel</v>
      </c>
      <c r="L26" s="43" t="str">
        <f>IF('Portail 1 SDL-LLCER'!L25="","",'Portail 1 SDL-LLCER'!L25)</f>
        <v>14</v>
      </c>
      <c r="M26" s="27" t="str">
        <f>IF('Portail 1 SDL-LLCER'!M25="","",'Portail 1 SDL-LLCER'!M25)</f>
        <v/>
      </c>
      <c r="N26" s="27" t="str">
        <f>IF('Portail 1 SDL-LLCER'!N25="","",'Portail 1 SDL-LLCER'!N25)</f>
        <v/>
      </c>
      <c r="O26" s="27">
        <f>IF('Portail 1 SDL-LLCER'!O25="","",'Portail 1 SDL-LLCER'!O25)</f>
        <v>18</v>
      </c>
      <c r="P26" s="44" t="str">
        <f>IF('Portail 1 SDL-LLCER'!P25="","",'Portail 1 SDL-LLCER'!P25)</f>
        <v/>
      </c>
      <c r="Q26" s="451"/>
      <c r="R26" s="452"/>
      <c r="S26" s="399">
        <f>IF('Portail 1 SDL-LLCER'!S25="","",'Portail 1 SDL-LLCER'!S25)</f>
        <v>1</v>
      </c>
      <c r="T26" s="41" t="str">
        <f>IF('Portail 1 SDL-LLCER'!T25="","",'Portail 1 SDL-LLCER'!T25)</f>
        <v>CC</v>
      </c>
      <c r="U26" s="41" t="str">
        <f>IF('Portail 1 SDL-LLCER'!U25="","",'Portail 1 SDL-LLCER'!U25)</f>
        <v/>
      </c>
      <c r="V26" s="41" t="str">
        <f>IF('Portail 1 SDL-LLCER'!V25="","",'Portail 1 SDL-LLCER'!V25)</f>
        <v/>
      </c>
      <c r="W26" s="47">
        <f>IF('Portail 1 SDL-LLCER'!W25="","",'Portail 1 SDL-LLCER'!W25)</f>
        <v>1</v>
      </c>
      <c r="X26" s="41" t="str">
        <f>IF('Portail 1 SDL-LLCER'!X25="","",'Portail 1 SDL-LLCER'!X25)</f>
        <v>CT</v>
      </c>
      <c r="Y26" s="41" t="str">
        <f>IF('Portail 1 SDL-LLCER'!Y25="","",'Portail 1 SDL-LLCER'!Y25)</f>
        <v>écrit</v>
      </c>
      <c r="Z26" s="595" t="str">
        <f>IF('Portail 1 SDL-LLCER'!Z25="","",'Portail 1 SDL-LLCER'!Z25)</f>
        <v>2h00</v>
      </c>
      <c r="AA26" s="712" t="str">
        <f>IF('Portail 1 SDL-LLCER'!AA25="","",'Portail 1 SDL-LLCER'!AA25)</f>
        <v>Oral par Skype, WhatsApp ou appel téléphonique dans une date à convenir avec votre enseignant référent.</v>
      </c>
      <c r="AB26" s="713" t="str">
        <f>IF('Portail 1 SDL-LLCER'!AB25="","",'Portail 1 SDL-LLCER'!AB25)</f>
        <v>Oral par Skype, WhatsApp ou appel téléphonique dans une date à convenir avec votre enseignant référent.</v>
      </c>
      <c r="AC26" s="623">
        <f>IF('Portail 1 SDL-LLCER'!AC25="","",'Portail 1 SDL-LLCER'!AC25)</f>
        <v>34</v>
      </c>
      <c r="AD26" s="399">
        <f>IF('Portail 1 SDL-LLCER'!AD25="","",'Portail 1 SDL-LLCER'!AD25)</f>
        <v>1</v>
      </c>
      <c r="AE26" s="41" t="str">
        <f>IF('Portail 1 SDL-LLCER'!AE25="","",'Portail 1 SDL-LLCER'!AE25)</f>
        <v>CT</v>
      </c>
      <c r="AF26" s="41" t="str">
        <f>IF('Portail 1 SDL-LLCER'!AF25="","",'Portail 1 SDL-LLCER'!AF25)</f>
        <v>écrit</v>
      </c>
      <c r="AG26" s="41" t="str">
        <f>IF('Portail 1 SDL-LLCER'!AG25="","",'Portail 1 SDL-LLCER'!AG25)</f>
        <v>2h00</v>
      </c>
      <c r="AH26" s="45">
        <f>IF('Portail 1 SDL-LLCER'!AH25="","",'Portail 1 SDL-LLCER'!AH25)</f>
        <v>1</v>
      </c>
      <c r="AI26" s="41" t="str">
        <f>IF('Portail 1 SDL-LLCER'!AI25="","",'Portail 1 SDL-LLCER'!AI25)</f>
        <v>CT</v>
      </c>
      <c r="AJ26" s="41" t="str">
        <f>IF('Portail 1 SDL-LLCER'!AJ25="","",'Portail 1 SDL-LLCER'!AJ25)</f>
        <v>écrit</v>
      </c>
      <c r="AK26" s="41" t="str">
        <f>IF('Portail 1 SDL-LLCER'!AK25="","",'Portail 1 SDL-LLCER'!AK25)</f>
        <v>2h00</v>
      </c>
      <c r="AL26" s="28" t="str">
        <f>IF('Portail 1 SDL-LLCER'!AL25="","",'Portail 1 SDL-LLCER'!AL25)</f>
        <v/>
      </c>
    </row>
    <row r="27" spans="1:38">
      <c r="A27" s="63"/>
      <c r="B27" s="63"/>
      <c r="C27" s="118"/>
      <c r="D27" s="118"/>
      <c r="E27" s="118"/>
      <c r="F27" s="118"/>
      <c r="G27" s="118"/>
      <c r="H27" s="118"/>
      <c r="I27" s="118"/>
      <c r="J27" s="118"/>
      <c r="K27" s="118"/>
      <c r="L27" s="118"/>
      <c r="M27" s="118"/>
      <c r="N27" s="118"/>
      <c r="O27" s="118"/>
      <c r="P27" s="271"/>
      <c r="Q27" s="439"/>
      <c r="R27" s="440"/>
      <c r="AA27" s="626"/>
      <c r="AB27" s="627"/>
      <c r="AC27" s="628"/>
      <c r="AL27" s="118"/>
    </row>
    <row r="28" spans="1:38" ht="21" customHeight="1">
      <c r="A28" s="77" t="s">
        <v>849</v>
      </c>
      <c r="B28" s="77" t="s">
        <v>850</v>
      </c>
      <c r="C28" s="78" t="s">
        <v>851</v>
      </c>
      <c r="D28" s="79"/>
      <c r="E28" s="80" t="s">
        <v>42</v>
      </c>
      <c r="F28" s="80"/>
      <c r="G28" s="80"/>
      <c r="H28" s="80"/>
      <c r="I28" s="80">
        <f>+I29+I34+I35+I36+I$6+I37</f>
        <v>30</v>
      </c>
      <c r="J28" s="80">
        <f>+J29+J34+J35+J36+J$6+J37</f>
        <v>30</v>
      </c>
      <c r="K28" s="79"/>
      <c r="L28" s="79"/>
      <c r="M28" s="79"/>
      <c r="N28" s="79"/>
      <c r="O28" s="79"/>
      <c r="P28" s="81"/>
      <c r="Q28" s="435"/>
      <c r="R28" s="436"/>
      <c r="S28" s="284"/>
      <c r="T28" s="82"/>
      <c r="U28" s="82"/>
      <c r="V28" s="82"/>
      <c r="W28" s="82"/>
      <c r="X28" s="82"/>
      <c r="Y28" s="82"/>
      <c r="Z28" s="82"/>
      <c r="AA28" s="624"/>
      <c r="AB28" s="82"/>
      <c r="AC28" s="625"/>
      <c r="AD28" s="284"/>
      <c r="AE28" s="82"/>
      <c r="AF28" s="82"/>
      <c r="AG28" s="82"/>
      <c r="AH28" s="82"/>
      <c r="AI28" s="82"/>
      <c r="AJ28" s="82"/>
      <c r="AK28" s="79"/>
      <c r="AL28" s="79"/>
    </row>
    <row r="29" spans="1:38" s="93" customFormat="1" ht="33" customHeight="1">
      <c r="A29" s="83" t="str">
        <f>IF('Portail 4 LLCER-LEA'!A45="","",'Portail 4 LLCER-LEA'!A45)</f>
        <v>LOLA1L15</v>
      </c>
      <c r="B29" s="83" t="str">
        <f>IF('Portail 4 LLCER-LEA'!B45="","",'Portail 4 LLCER-LEA'!B45)</f>
        <v>LLA1C10</v>
      </c>
      <c r="C29" s="84" t="str">
        <f>IF('Portail 4 LLCER-LEA'!C45="","",'Portail 4 LLCER-LEA'!C45)</f>
        <v>Pratique et structure de la langue S1 : Espagnol</v>
      </c>
      <c r="D29" s="85" t="str">
        <f>IF('Portail 4 LLCER-LEA'!D45="","",'Portail 4 LLCER-LEA'!D45)</f>
        <v>LOL1C10 ?</v>
      </c>
      <c r="E29" s="85" t="str">
        <f>IF('Portail 4 LLCER-LEA'!E45="","",'Portail 4 LLCER-LEA'!E45)</f>
        <v>BLOC/CHAPEAU</v>
      </c>
      <c r="F29" s="85" t="str">
        <f>IF('Portail 4 LLCER-LEA'!F45="","",'Portail 4 LLCER-LEA'!F45)</f>
        <v/>
      </c>
      <c r="G29" s="85" t="str">
        <f>IF('Portail 4 LLCER-LEA'!G45="","",'Portail 4 LLCER-LEA'!G45)</f>
        <v/>
      </c>
      <c r="H29" s="86"/>
      <c r="I29" s="87">
        <f>+I30+I31+I32</f>
        <v>6</v>
      </c>
      <c r="J29" s="86">
        <f>+J30+J31+J32</f>
        <v>6</v>
      </c>
      <c r="K29" s="87" t="str">
        <f>IF('Portail 4 LLCER-LEA'!K45="","",'Portail 4 LLCER-LEA'!K45)</f>
        <v/>
      </c>
      <c r="L29" s="86" t="str">
        <f>IF('Portail 4 LLCER-LEA'!L45="","",'Portail 4 LLCER-LEA'!L45)</f>
        <v/>
      </c>
      <c r="M29" s="87" t="str">
        <f>IF('Portail 4 LLCER-LEA'!M45="","",'Portail 4 LLCER-LEA'!M45)</f>
        <v/>
      </c>
      <c r="N29" s="86" t="str">
        <f>IF('Portail 4 LLCER-LEA'!N45="","",'Portail 4 LLCER-LEA'!N45)</f>
        <v/>
      </c>
      <c r="O29" s="88" t="str">
        <f>IF('Portail 4 LLCER-LEA'!O45="","",'Portail 4 LLCER-LEA'!O45)</f>
        <v/>
      </c>
      <c r="P29" s="373" t="str">
        <f>IF('Portail 4 LLCER-LEA'!P45="","",'Portail 4 LLCER-LEA'!P45)</f>
        <v/>
      </c>
      <c r="Q29" s="437"/>
      <c r="R29" s="438"/>
      <c r="S29" s="378" t="str">
        <f>IF('Portail 4 LLCER-LEA'!S45="","",'Portail 4 LLCER-LEA'!S45)</f>
        <v/>
      </c>
      <c r="T29" s="88" t="str">
        <f>IF('Portail 4 LLCER-LEA'!T45="","",'Portail 4 LLCER-LEA'!T45)</f>
        <v/>
      </c>
      <c r="U29" s="88" t="str">
        <f>IF('Portail 4 LLCER-LEA'!U45="","",'Portail 4 LLCER-LEA'!U45)</f>
        <v/>
      </c>
      <c r="V29" s="88" t="str">
        <f>IF('Portail 4 LLCER-LEA'!V45="","",'Portail 4 LLCER-LEA'!V45)</f>
        <v/>
      </c>
      <c r="W29" s="89" t="str">
        <f>IF('Portail 4 LLCER-LEA'!W45="","",'Portail 4 LLCER-LEA'!W45)</f>
        <v/>
      </c>
      <c r="X29" s="90" t="str">
        <f>IF('Portail 4 LLCER-LEA'!X45="","",'Portail 4 LLCER-LEA'!X45)</f>
        <v/>
      </c>
      <c r="Y29" s="90" t="str">
        <f>IF('Portail 4 LLCER-LEA'!Y45="","",'Portail 4 LLCER-LEA'!Y45)</f>
        <v/>
      </c>
      <c r="Z29" s="585" t="str">
        <f>IF('Portail 4 LLCER-LEA'!Z45="","",'Portail 4 LLCER-LEA'!Z45)</f>
        <v/>
      </c>
      <c r="AA29" s="603" t="str">
        <f>IF('Portail 4 LLCER-LEA'!AA45="","",'Portail 4 LLCER-LEA'!AA45)</f>
        <v/>
      </c>
      <c r="AB29" s="91" t="str">
        <f>IF('Portail 4 LLCER-LEA'!AB45="","",'Portail 4 LLCER-LEA'!AB45)</f>
        <v/>
      </c>
      <c r="AC29" s="604"/>
      <c r="AD29" s="89" t="str">
        <f>IF('Portail 4 LLCER-LEA'!AD45="","",'Portail 4 LLCER-LEA'!AD45)</f>
        <v/>
      </c>
      <c r="AE29" s="90" t="str">
        <f>IF('Portail 4 LLCER-LEA'!AE45="","",'Portail 4 LLCER-LEA'!AE45)</f>
        <v/>
      </c>
      <c r="AF29" s="90" t="str">
        <f>IF('Portail 4 LLCER-LEA'!AF45="","",'Portail 4 LLCER-LEA'!AF45)</f>
        <v/>
      </c>
      <c r="AG29" s="90" t="str">
        <f>IF('Portail 4 LLCER-LEA'!AG45="","",'Portail 4 LLCER-LEA'!AG45)</f>
        <v/>
      </c>
      <c r="AH29" s="91" t="str">
        <f>IF('Portail 4 LLCER-LEA'!AH45="","",'Portail 4 LLCER-LEA'!AH45)</f>
        <v/>
      </c>
      <c r="AI29" s="90" t="str">
        <f>IF('Portail 4 LLCER-LEA'!AI45="","",'Portail 4 LLCER-LEA'!AI45)</f>
        <v/>
      </c>
      <c r="AJ29" s="90" t="str">
        <f>IF('Portail 4 LLCER-LEA'!AJ45="","",'Portail 4 LLCER-LEA'!AJ45)</f>
        <v/>
      </c>
      <c r="AK29" s="90" t="str">
        <f>IF('Portail 4 LLCER-LEA'!AK45="","",'Portail 4 LLCER-LEA'!AK45)</f>
        <v/>
      </c>
      <c r="AL29" s="92" t="str">
        <f>IF('Portail 4 LLCER-LEA'!AL45="","",'Portail 4 LLCER-LEA'!AL45)</f>
        <v/>
      </c>
    </row>
    <row r="30" spans="1:38" ht="129" customHeight="1">
      <c r="A30" s="20" t="str">
        <f>IF('Portail 4 LLCER-LEA'!A46="","",'Portail 4 LLCER-LEA'!A46)</f>
        <v/>
      </c>
      <c r="B30" s="21" t="str">
        <f>IF('Portail 4 LLCER-LEA'!B46="","",'Portail 4 LLCER-LEA'!B46)</f>
        <v>LLA1C1A</v>
      </c>
      <c r="C30" s="22" t="str">
        <f>IF('Portail 4 LLCER-LEA'!C46="","",'Portail 4 LLCER-LEA'!C46)</f>
        <v>Version Espagnol S1</v>
      </c>
      <c r="D30" s="23" t="str">
        <f>IF('Portail 4 LLCER-LEA'!D46="","",'Portail 4 LLCER-LEA'!D46)</f>
        <v>LOL1C2C
LOL1J3B2</v>
      </c>
      <c r="E30" s="63" t="str">
        <f>IF('Portail 4 LLCER-LEA'!E46="","",'Portail 4 LLCER-LEA'!E46)</f>
        <v>CHOIX TRONC COMMUN</v>
      </c>
      <c r="F30" s="25" t="str">
        <f>IF('Portail 4 LLCER-LEA'!F46="","",'Portail 4 LLCER-LEA'!F46)</f>
        <v>Portails 1 (SDL-LLCER), 2 (SDL-LEA), 4 (LANGUES) et 5 (LETTRES-LLCER)</v>
      </c>
      <c r="G30" s="24" t="str">
        <f>IF('Portail 4 LLCER-LEA'!G46="","",'Portail 4 LLCER-LEA'!G46)</f>
        <v>LLCER</v>
      </c>
      <c r="H30" s="26"/>
      <c r="I30" s="28">
        <v>2</v>
      </c>
      <c r="J30" s="28">
        <v>2</v>
      </c>
      <c r="K30" s="28" t="str">
        <f>IF('Portail 4 LLCER-LEA'!K46="","",'Portail 4 LLCER-LEA'!K46)</f>
        <v>BACCON Annie</v>
      </c>
      <c r="L30" s="29">
        <f>IF('Portail 4 LLCER-LEA'!L46="","",'Portail 4 LLCER-LEA'!L46)</f>
        <v>14</v>
      </c>
      <c r="M30" s="28" t="str">
        <f>IF('Portail 4 LLCER-LEA'!M46="","",'Portail 4 LLCER-LEA'!M46)</f>
        <v/>
      </c>
      <c r="N30" s="28" t="str">
        <f>IF('Portail 4 LLCER-LEA'!N46="","",'Portail 4 LLCER-LEA'!N46)</f>
        <v/>
      </c>
      <c r="O30" s="30">
        <f>IF('Portail 4 LLCER-LEA'!O46="","",'Portail 4 LLCER-LEA'!O46)</f>
        <v>18</v>
      </c>
      <c r="P30" s="31" t="str">
        <f>IF('Portail 4 LLCER-LEA'!P46="","",'Portail 4 LLCER-LEA'!P46)</f>
        <v/>
      </c>
      <c r="Q30" s="429"/>
      <c r="R30" s="430"/>
      <c r="S30" s="280">
        <f>IF('Portail 4 LLCER-LEA'!S46="","",'Portail 4 LLCER-LEA'!S46)</f>
        <v>1</v>
      </c>
      <c r="T30" s="96" t="str">
        <f>IF('Portail 4 LLCER-LEA'!T46="","",'Portail 4 LLCER-LEA'!T46)</f>
        <v>CC</v>
      </c>
      <c r="U30" s="96" t="str">
        <f>IF('Portail 4 LLCER-LEA'!U46="","",'Portail 4 LLCER-LEA'!U46)</f>
        <v>écrit</v>
      </c>
      <c r="V30" s="96" t="str">
        <f>IF('Portail 4 LLCER-LEA'!V46="","",'Portail 4 LLCER-LEA'!V46)</f>
        <v>1h00</v>
      </c>
      <c r="W30" s="169">
        <f>IF('Portail 4 LLCER-LEA'!W46="","",'Portail 4 LLCER-LEA'!W46)</f>
        <v>1</v>
      </c>
      <c r="X30" s="97" t="str">
        <f>IF('Portail 4 LLCER-LEA'!X46="","",'Portail 4 LLCER-LEA'!X46)</f>
        <v>CT</v>
      </c>
      <c r="Y30" s="97" t="str">
        <f>IF('Portail 4 LLCER-LEA'!Y46="","",'Portail 4 LLCER-LEA'!Y46)</f>
        <v>écrit</v>
      </c>
      <c r="Z30" s="589" t="str">
        <f>IF('Portail 4 LLCER-LEA'!Z46="","",'Portail 4 LLCER-LEA'!Z46)</f>
        <v>1h30</v>
      </c>
      <c r="AA30" s="703" t="str">
        <f>IF('Portail 4 LLCER-LEA'!AA46="","",'Portail 4 LLCER-LEA'!AA46)</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30" s="704" t="str">
        <f>IF('Portail 4 LLCER-LEA'!AB46="","",'Portail 4 LLCER-LEA'!AB46)</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30" s="705">
        <f>IF('Portail 4 LLCER-LEA'!AC46="","",'Portail 4 LLCER-LEA'!AC46)</f>
        <v>164</v>
      </c>
      <c r="AD30" s="280">
        <f>IF('Portail 4 LLCER-LEA'!AD46="","",'Portail 4 LLCER-LEA'!AD46)</f>
        <v>1</v>
      </c>
      <c r="AE30" s="96" t="str">
        <f>IF('Portail 4 LLCER-LEA'!AE46="","",'Portail 4 LLCER-LEA'!AE46)</f>
        <v>CT</v>
      </c>
      <c r="AF30" s="96" t="str">
        <f>IF('Portail 4 LLCER-LEA'!AF46="","",'Portail 4 LLCER-LEA'!AF46)</f>
        <v>écrit</v>
      </c>
      <c r="AG30" s="96" t="str">
        <f>IF('Portail 4 LLCER-LEA'!AG46="","",'Portail 4 LLCER-LEA'!AG46)</f>
        <v>1h30</v>
      </c>
      <c r="AH30" s="170">
        <f>IF('Portail 4 LLCER-LEA'!AH46="","",'Portail 4 LLCER-LEA'!AH46)</f>
        <v>1</v>
      </c>
      <c r="AI30" s="97" t="str">
        <f>IF('Portail 4 LLCER-LEA'!AI46="","",'Portail 4 LLCER-LEA'!AI46)</f>
        <v>CT</v>
      </c>
      <c r="AJ30" s="97" t="str">
        <f>IF('Portail 4 LLCER-LEA'!AJ46="","",'Portail 4 LLCER-LEA'!AJ46)</f>
        <v>écrit</v>
      </c>
      <c r="AK30" s="97" t="str">
        <f>IF('Portail 4 LLCER-LEA'!AK46="","",'Portail 4 LLCER-LEA'!AK46)</f>
        <v>1h30</v>
      </c>
      <c r="AL30" s="28" t="str">
        <f>IF('Portail 4 LLCER-LEA'!AL46="","",'Portail 4 LLCER-LEA'!AL46)</f>
        <v/>
      </c>
    </row>
    <row r="31" spans="1:38" ht="129" customHeight="1">
      <c r="A31" s="20" t="str">
        <f>IF('Portail 4 LLCER-LEA'!A47="","",'Portail 4 LLCER-LEA'!A47)</f>
        <v/>
      </c>
      <c r="B31" s="21" t="str">
        <f>IF('Portail 4 LLCER-LEA'!B47="","",'Portail 4 LLCER-LEA'!B47)</f>
        <v>LLA1C1B</v>
      </c>
      <c r="C31" s="22" t="str">
        <f>IF('Portail 4 LLCER-LEA'!C47="","",'Portail 4 LLCER-LEA'!C47)</f>
        <v>Grammaire espagnole S1</v>
      </c>
      <c r="D31" s="23" t="str">
        <f>IF('Portail 4 LLCER-LEA'!D47="","",'Portail 4 LLCER-LEA'!D47)</f>
        <v>LOL1C2D
LOL1J3B1</v>
      </c>
      <c r="E31" s="63" t="str">
        <f>IF('Portail 4 LLCER-LEA'!E47="","",'Portail 4 LLCER-LEA'!E47)</f>
        <v>CHOIX TRONC COMMUN</v>
      </c>
      <c r="F31" s="25" t="str">
        <f>IF('Portail 4 LLCER-LEA'!F47="","",'Portail 4 LLCER-LEA'!F47)</f>
        <v>Portails 1 (SDL-LLCER), 2 (SDL-LEA), 4 (LANGUES) et 5 (LETTRES-LLCER)</v>
      </c>
      <c r="G31" s="24" t="str">
        <f>IF('Portail 4 LLCER-LEA'!G47="","",'Portail 4 LLCER-LEA'!G47)</f>
        <v>LLCER</v>
      </c>
      <c r="H31" s="26"/>
      <c r="I31" s="28">
        <v>2</v>
      </c>
      <c r="J31" s="28">
        <v>2</v>
      </c>
      <c r="K31" s="28" t="str">
        <f>IF('Portail 4 LLCER-LEA'!K47="","",'Portail 4 LLCER-LEA'!K47)</f>
        <v>GINESTA-MUNOZ Magali</v>
      </c>
      <c r="L31" s="29">
        <f>IF('Portail 4 LLCER-LEA'!L47="","",'Portail 4 LLCER-LEA'!L47)</f>
        <v>14</v>
      </c>
      <c r="M31" s="28" t="str">
        <f>IF('Portail 4 LLCER-LEA'!M47="","",'Portail 4 LLCER-LEA'!M47)</f>
        <v/>
      </c>
      <c r="N31" s="28" t="str">
        <f>IF('Portail 4 LLCER-LEA'!N47="","",'Portail 4 LLCER-LEA'!N47)</f>
        <v/>
      </c>
      <c r="O31" s="30">
        <f>IF('Portail 4 LLCER-LEA'!O47="","",'Portail 4 LLCER-LEA'!O47)</f>
        <v>18</v>
      </c>
      <c r="P31" s="31" t="str">
        <f>IF('Portail 4 LLCER-LEA'!P47="","",'Portail 4 LLCER-LEA'!P47)</f>
        <v/>
      </c>
      <c r="Q31" s="429"/>
      <c r="R31" s="430"/>
      <c r="S31" s="280">
        <f>IF('Portail 4 LLCER-LEA'!S47="","",'Portail 4 LLCER-LEA'!S47)</f>
        <v>1</v>
      </c>
      <c r="T31" s="96" t="str">
        <f>IF('Portail 4 LLCER-LEA'!T47="","",'Portail 4 LLCER-LEA'!T47)</f>
        <v>CC</v>
      </c>
      <c r="U31" s="96" t="str">
        <f>IF('Portail 4 LLCER-LEA'!U47="","",'Portail 4 LLCER-LEA'!U47)</f>
        <v>écrit</v>
      </c>
      <c r="V31" s="96" t="str">
        <f>IF('Portail 4 LLCER-LEA'!V47="","",'Portail 4 LLCER-LEA'!V47)</f>
        <v>1h30</v>
      </c>
      <c r="W31" s="169">
        <f>IF('Portail 4 LLCER-LEA'!W47="","",'Portail 4 LLCER-LEA'!W47)</f>
        <v>1</v>
      </c>
      <c r="X31" s="97" t="str">
        <f>IF('Portail 4 LLCER-LEA'!X47="","",'Portail 4 LLCER-LEA'!X47)</f>
        <v>CT</v>
      </c>
      <c r="Y31" s="97" t="str">
        <f>IF('Portail 4 LLCER-LEA'!Y47="","",'Portail 4 LLCER-LEA'!Y47)</f>
        <v>écrit</v>
      </c>
      <c r="Z31" s="589" t="str">
        <f>IF('Portail 4 LLCER-LEA'!Z47="","",'Portail 4 LLCER-LEA'!Z47)</f>
        <v>1h30</v>
      </c>
      <c r="AA31" s="703" t="str">
        <f>IF('Portail 4 LLCER-LEA'!AA47="","",'Portail 4 LLCER-LEA'!AA47)</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B31" s="704" t="str">
        <f>IF('Portail 4 LLCER-LEA'!AB47="","",'Portail 4 LLCER-LEA'!AB47)</f>
        <v>Mercredi 17 juin, langue espagnole (grammaire et version), devoir à distance en temps limité. Sujets déposés sur Célène à 9h, devoirs à déposer sur Célène et à renvoyer par mail aux enseignantes (magali.ginesta@univ-orleans.fr pour la grammaire et annie.baccon@univ-orleans.fr pour la version) pour 11h30</v>
      </c>
      <c r="AC31" s="705">
        <f>IF('Portail 4 LLCER-LEA'!AC47="","",'Portail 4 LLCER-LEA'!AC47)</f>
        <v>170</v>
      </c>
      <c r="AD31" s="280">
        <f>IF('Portail 4 LLCER-LEA'!AD47="","",'Portail 4 LLCER-LEA'!AD47)</f>
        <v>1</v>
      </c>
      <c r="AE31" s="96" t="str">
        <f>IF('Portail 4 LLCER-LEA'!AE47="","",'Portail 4 LLCER-LEA'!AE47)</f>
        <v>CT</v>
      </c>
      <c r="AF31" s="96" t="str">
        <f>IF('Portail 4 LLCER-LEA'!AF47="","",'Portail 4 LLCER-LEA'!AF47)</f>
        <v>écrit</v>
      </c>
      <c r="AG31" s="96" t="str">
        <f>IF('Portail 4 LLCER-LEA'!AG47="","",'Portail 4 LLCER-LEA'!AG47)</f>
        <v>1h30</v>
      </c>
      <c r="AH31" s="170">
        <f>IF('Portail 4 LLCER-LEA'!AH47="","",'Portail 4 LLCER-LEA'!AH47)</f>
        <v>1</v>
      </c>
      <c r="AI31" s="97" t="str">
        <f>IF('Portail 4 LLCER-LEA'!AI47="","",'Portail 4 LLCER-LEA'!AI47)</f>
        <v>CT</v>
      </c>
      <c r="AJ31" s="97" t="str">
        <f>IF('Portail 4 LLCER-LEA'!AJ47="","",'Portail 4 LLCER-LEA'!AJ47)</f>
        <v>écrit</v>
      </c>
      <c r="AK31" s="97" t="str">
        <f>IF('Portail 4 LLCER-LEA'!AK47="","",'Portail 4 LLCER-LEA'!AK47)</f>
        <v>1h30</v>
      </c>
      <c r="AL31" s="28" t="str">
        <f>IF('Portail 4 LLCER-LEA'!AL47="","",'Portail 4 LLCER-LEA'!AL47)</f>
        <v/>
      </c>
    </row>
    <row r="32" spans="1:38" ht="129" customHeight="1">
      <c r="A32" s="20" t="str">
        <f>IF('Portail 4 LLCER-LEA'!A48="","",'Portail 4 LLCER-LEA'!A48)</f>
        <v/>
      </c>
      <c r="B32" s="21" t="str">
        <f>IF('Portail 4 LLCER-LEA'!B48="","",'Portail 4 LLCER-LEA'!B48)</f>
        <v>LLA1C1C</v>
      </c>
      <c r="C32" s="22" t="str">
        <f>IF('Portail 4 LLCER-LEA'!C48="","",'Portail 4 LLCER-LEA'!C48)</f>
        <v>Expression et compréhension orales Espagnol S1 (Libellé court = Ecoute &amp; oral Espagnol S1)</v>
      </c>
      <c r="D32" s="23" t="str">
        <f>IF('Portail 4 LLCER-LEA'!D48="","",'Portail 4 LLCER-LEA'!D48)</f>
        <v>LOL1C10 ?
LOL1J4B1</v>
      </c>
      <c r="E32" s="63" t="str">
        <f>IF('Portail 4 LLCER-LEA'!E48="","",'Portail 4 LLCER-LEA'!E48)</f>
        <v>CHOIX TRONC COMMUN</v>
      </c>
      <c r="F32" s="25" t="str">
        <f>IF('Portail 4 LLCER-LEA'!F48="","",'Portail 4 LLCER-LEA'!F48)</f>
        <v>Portails 1 (SDL-LLCER), 2 (SDL-LEA), 4 (LANGUES) et 5 (LETTRES-LLCER)</v>
      </c>
      <c r="G32" s="24" t="str">
        <f>IF('Portail 4 LLCER-LEA'!G48="","",'Portail 4 LLCER-LEA'!G48)</f>
        <v>LLCER</v>
      </c>
      <c r="H32" s="26"/>
      <c r="I32" s="28">
        <v>2</v>
      </c>
      <c r="J32" s="28">
        <v>2</v>
      </c>
      <c r="K32" s="28" t="str">
        <f>IF('Portail 4 LLCER-LEA'!K48="","",'Portail 4 LLCER-LEA'!K48)</f>
        <v>NATANSON Brigitte</v>
      </c>
      <c r="L32" s="29">
        <f>IF('Portail 4 LLCER-LEA'!L48="","",'Portail 4 LLCER-LEA'!L48)</f>
        <v>14</v>
      </c>
      <c r="M32" s="28" t="str">
        <f>IF('Portail 4 LLCER-LEA'!M48="","",'Portail 4 LLCER-LEA'!M48)</f>
        <v/>
      </c>
      <c r="N32" s="28" t="str">
        <f>IF('Portail 4 LLCER-LEA'!N48="","",'Portail 4 LLCER-LEA'!N48)</f>
        <v/>
      </c>
      <c r="O32" s="30" t="str">
        <f>IF('Portail 4 LLCER-LEA'!O48="","",'Portail 4 LLCER-LEA'!O48)</f>
        <v/>
      </c>
      <c r="P32" s="31">
        <f>IF('Portail 4 LLCER-LEA'!P48="","",'Portail 4 LLCER-LEA'!P48)</f>
        <v>18</v>
      </c>
      <c r="Q32" s="429"/>
      <c r="R32" s="430"/>
      <c r="S32" s="280">
        <f>IF('Portail 4 LLCER-LEA'!S48="","",'Portail 4 LLCER-LEA'!S48)</f>
        <v>1</v>
      </c>
      <c r="T32" s="96" t="str">
        <f>IF('Portail 4 LLCER-LEA'!T48="","",'Portail 4 LLCER-LEA'!T48)</f>
        <v>CC</v>
      </c>
      <c r="U32" s="96" t="str">
        <f>IF('Portail 4 LLCER-LEA'!U48="","",'Portail 4 LLCER-LEA'!U48)</f>
        <v>oral</v>
      </c>
      <c r="V32" s="96" t="str">
        <f>IF('Portail 4 LLCER-LEA'!V48="","",'Portail 4 LLCER-LEA'!V48)</f>
        <v/>
      </c>
      <c r="W32" s="169">
        <f>IF('Portail 4 LLCER-LEA'!W48="","",'Portail 4 LLCER-LEA'!W48)</f>
        <v>1</v>
      </c>
      <c r="X32" s="97" t="str">
        <f>IF('Portail 4 LLCER-LEA'!X48="","",'Portail 4 LLCER-LEA'!X48)</f>
        <v>CC</v>
      </c>
      <c r="Y32" s="97" t="str">
        <f>IF('Portail 4 LLCER-LEA'!Y48="","",'Portail 4 LLCER-LEA'!Y48)</f>
        <v>oral</v>
      </c>
      <c r="Z32" s="589" t="str">
        <f>IF('Portail 4 LLCER-LEA'!Z48="","",'Portail 4 LLCER-LEA'!Z48)</f>
        <v>15 min.</v>
      </c>
      <c r="AA32" s="703" t="str">
        <f>IF('Portail 4 LLCER-LEA'!AA48="","",'Portail 4 LLCER-LEA'!AA48)</f>
        <v>Jeudi 18 juin,  entretien de 10 minutes (présentation du parcours académique et de l'expérience professionnelle), par Skype ou Whatsapp de 09h à 18h. écrire à david_arbulu@hotmail.com pour déterminer l'heure de passage et le choix du support. David ARBULU.</v>
      </c>
      <c r="AB32" s="704" t="str">
        <f>IF('Portail 4 LLCER-LEA'!AB48="","",'Portail 4 LLCER-LEA'!AB48)</f>
        <v>Jeudi 18 juin,  entretien de 10 minutes (présentation du parcours académique et de l'expérience professionnelle), par Skype ou Whatsapp de 09h à 18h. écrire à david_arbulu@hotmail.com pour déterminer l'heure de passage et le choix du support. David ARBULU.</v>
      </c>
      <c r="AC32" s="705">
        <f>IF('Portail 4 LLCER-LEA'!AC48="","",'Portail 4 LLCER-LEA'!AC48)</f>
        <v>115</v>
      </c>
      <c r="AD32" s="280">
        <f>IF('Portail 4 LLCER-LEA'!AD48="","",'Portail 4 LLCER-LEA'!AD48)</f>
        <v>1</v>
      </c>
      <c r="AE32" s="96" t="str">
        <f>IF('Portail 4 LLCER-LEA'!AE48="","",'Portail 4 LLCER-LEA'!AE48)</f>
        <v>CT</v>
      </c>
      <c r="AF32" s="96" t="str">
        <f>IF('Portail 4 LLCER-LEA'!AF48="","",'Portail 4 LLCER-LEA'!AF48)</f>
        <v>oral</v>
      </c>
      <c r="AG32" s="96" t="str">
        <f>IF('Portail 4 LLCER-LEA'!AG48="","",'Portail 4 LLCER-LEA'!AG48)</f>
        <v>15 min.</v>
      </c>
      <c r="AH32" s="170">
        <f>IF('Portail 4 LLCER-LEA'!AH48="","",'Portail 4 LLCER-LEA'!AH48)</f>
        <v>1</v>
      </c>
      <c r="AI32" s="97" t="str">
        <f>IF('Portail 4 LLCER-LEA'!AI48="","",'Portail 4 LLCER-LEA'!AI48)</f>
        <v>CT</v>
      </c>
      <c r="AJ32" s="97" t="str">
        <f>IF('Portail 4 LLCER-LEA'!AJ48="","",'Portail 4 LLCER-LEA'!AJ48)</f>
        <v>oral</v>
      </c>
      <c r="AK32" s="97" t="str">
        <f>IF('Portail 4 LLCER-LEA'!AK48="","",'Portail 4 LLCER-LEA'!AK48)</f>
        <v>15 min.</v>
      </c>
      <c r="AL32" s="28" t="str">
        <f>IF('Portail 4 LLCER-LEA'!AL48="","",'Portail 4 LLCER-LEA'!AL48)</f>
        <v/>
      </c>
    </row>
    <row r="33" spans="1:38" s="93" customFormat="1" ht="19.5" customHeight="1">
      <c r="A33" s="83" t="str">
        <f>IF('Portail 4 LLCER-LEA'!A49="","",'Portail 4 LLCER-LEA'!A49)</f>
        <v/>
      </c>
      <c r="B33" s="83" t="str">
        <f>IF('Portail 4 LLCER-LEA'!B49="","",'Portail 4 LLCER-LEA'!B49)</f>
        <v/>
      </c>
      <c r="C33" s="84" t="s">
        <v>852</v>
      </c>
      <c r="D33" s="85" t="str">
        <f>IF('Portail 4 LLCER-LEA'!D49="","",'Portail 4 LLCER-LEA'!D49)</f>
        <v/>
      </c>
      <c r="E33" s="85" t="str">
        <f>IF('Portail 4 LLCER-LEA'!E49="","",'Portail 4 LLCER-LEA'!E49)</f>
        <v/>
      </c>
      <c r="F33" s="85" t="str">
        <f>IF('Portail 4 LLCER-LEA'!F49="","",'Portail 4 LLCER-LEA'!F49)</f>
        <v/>
      </c>
      <c r="G33" s="85" t="str">
        <f>IF('Portail 4 LLCER-LEA'!G49="","",'Portail 4 LLCER-LEA'!G49)</f>
        <v/>
      </c>
      <c r="H33" s="86"/>
      <c r="I33" s="87"/>
      <c r="J33" s="86"/>
      <c r="K33" s="87" t="str">
        <f>IF('Portail 4 LLCER-LEA'!K49="","",'Portail 4 LLCER-LEA'!K49)</f>
        <v/>
      </c>
      <c r="L33" s="86" t="str">
        <f>IF('Portail 4 LLCER-LEA'!L49="","",'Portail 4 LLCER-LEA'!L49)</f>
        <v/>
      </c>
      <c r="M33" s="87" t="str">
        <f>IF('Portail 4 LLCER-LEA'!M49="","",'Portail 4 LLCER-LEA'!M49)</f>
        <v/>
      </c>
      <c r="N33" s="86" t="str">
        <f>IF('Portail 4 LLCER-LEA'!N49="","",'Portail 4 LLCER-LEA'!N49)</f>
        <v/>
      </c>
      <c r="O33" s="88" t="str">
        <f>IF('Portail 4 LLCER-LEA'!O49="","",'Portail 4 LLCER-LEA'!O49)</f>
        <v/>
      </c>
      <c r="P33" s="373" t="str">
        <f>IF('Portail 4 LLCER-LEA'!P49="","",'Portail 4 LLCER-LEA'!P49)</f>
        <v/>
      </c>
      <c r="Q33" s="437"/>
      <c r="R33" s="438"/>
      <c r="S33" s="378" t="str">
        <f>IF('Portail 4 LLCER-LEA'!S49="","",'Portail 4 LLCER-LEA'!S49)</f>
        <v/>
      </c>
      <c r="T33" s="88" t="str">
        <f>IF('Portail 4 LLCER-LEA'!T49="","",'Portail 4 LLCER-LEA'!T49)</f>
        <v/>
      </c>
      <c r="U33" s="88" t="str">
        <f>IF('Portail 4 LLCER-LEA'!U49="","",'Portail 4 LLCER-LEA'!U49)</f>
        <v/>
      </c>
      <c r="V33" s="88" t="str">
        <f>IF('Portail 4 LLCER-LEA'!V49="","",'Portail 4 LLCER-LEA'!V49)</f>
        <v/>
      </c>
      <c r="W33" s="89" t="str">
        <f>IF('Portail 4 LLCER-LEA'!W49="","",'Portail 4 LLCER-LEA'!W49)</f>
        <v/>
      </c>
      <c r="X33" s="90" t="str">
        <f>IF('Portail 4 LLCER-LEA'!X49="","",'Portail 4 LLCER-LEA'!X49)</f>
        <v/>
      </c>
      <c r="Y33" s="90" t="str">
        <f>IF('Portail 4 LLCER-LEA'!Y49="","",'Portail 4 LLCER-LEA'!Y49)</f>
        <v/>
      </c>
      <c r="Z33" s="585" t="str">
        <f>IF('Portail 4 LLCER-LEA'!Z49="","",'Portail 4 LLCER-LEA'!Z49)</f>
        <v/>
      </c>
      <c r="AA33" s="629" t="str">
        <f>IF('Portail 4 LLCER-LEA'!AA49="","",'Portail 4 LLCER-LEA'!AA49)</f>
        <v/>
      </c>
      <c r="AB33" s="558" t="str">
        <f>IF('Portail 4 LLCER-LEA'!AB49="","",'Portail 4 LLCER-LEA'!AB49)</f>
        <v/>
      </c>
      <c r="AC33" s="630"/>
      <c r="AD33" s="89" t="str">
        <f>IF('Portail 4 LLCER-LEA'!AD49="","",'Portail 4 LLCER-LEA'!AD49)</f>
        <v/>
      </c>
      <c r="AE33" s="90" t="str">
        <f>IF('Portail 4 LLCER-LEA'!AE49="","",'Portail 4 LLCER-LEA'!AE49)</f>
        <v/>
      </c>
      <c r="AF33" s="90" t="str">
        <f>IF('Portail 4 LLCER-LEA'!AF49="","",'Portail 4 LLCER-LEA'!AF49)</f>
        <v/>
      </c>
      <c r="AG33" s="90" t="str">
        <f>IF('Portail 4 LLCER-LEA'!AG49="","",'Portail 4 LLCER-LEA'!AG49)</f>
        <v/>
      </c>
      <c r="AH33" s="91" t="str">
        <f>IF('Portail 4 LLCER-LEA'!AH49="","",'Portail 4 LLCER-LEA'!AH49)</f>
        <v/>
      </c>
      <c r="AI33" s="90" t="str">
        <f>IF('Portail 4 LLCER-LEA'!AI49="","",'Portail 4 LLCER-LEA'!AI49)</f>
        <v/>
      </c>
      <c r="AJ33" s="90" t="str">
        <f>IF('Portail 4 LLCER-LEA'!AJ49="","",'Portail 4 LLCER-LEA'!AJ49)</f>
        <v/>
      </c>
      <c r="AK33" s="90" t="str">
        <f>IF('Portail 4 LLCER-LEA'!AK49="","",'Portail 4 LLCER-LEA'!AK49)</f>
        <v/>
      </c>
      <c r="AL33" s="92" t="str">
        <f>IF('Portail 4 LLCER-LEA'!AL49="","",'Portail 4 LLCER-LEA'!AL49)</f>
        <v/>
      </c>
    </row>
    <row r="34" spans="1:38" ht="79.5" customHeight="1">
      <c r="A34" s="20" t="str">
        <f>IF('Portail 4 LLCER-LEA'!A50="","",'Portail 4 LLCER-LEA'!A50)</f>
        <v/>
      </c>
      <c r="B34" s="21" t="str">
        <f>IF('Portail 4 LLCER-LEA'!B50="","",'Portail 4 LLCER-LEA'!B50)</f>
        <v>LLA1C20</v>
      </c>
      <c r="C34" s="22" t="str">
        <f>IF('Portail 4 LLCER-LEA'!C50="","",'Portail 4 LLCER-LEA'!C50)</f>
        <v xml:space="preserve"> Introduction à la civilisation  de l'Amérique Latine</v>
      </c>
      <c r="D34" s="23" t="str">
        <f>IF('Portail 4 LLCER-LEA'!D50="","",'Portail 4 LLCER-LEA'!D50)</f>
        <v>LOL1CC1
LOL1BJ1
LOL1JJ1</v>
      </c>
      <c r="E34" s="63" t="str">
        <f>IF('Portail 4 LLCER-LEA'!E50="","",'Portail 4 LLCER-LEA'!E50)</f>
        <v>CHOIX TRONC COMMUN</v>
      </c>
      <c r="F34" s="25" t="str">
        <f>IF('Portail 4 LLCER-LEA'!F50="","",'Portail 4 LLCER-LEA'!F50)</f>
        <v>Portails 1 (SDL-LLCER), 4 (LANGUES) et 5 (LETTRES-LLCER)</v>
      </c>
      <c r="G34" s="24" t="str">
        <f>IF('Portail 4 LLCER-LEA'!G50="","",'Portail 4 LLCER-LEA'!G50)</f>
        <v>LLCER</v>
      </c>
      <c r="H34" s="26"/>
      <c r="I34" s="28">
        <v>3</v>
      </c>
      <c r="J34" s="28">
        <v>3</v>
      </c>
      <c r="K34" s="28" t="str">
        <f>IF('Portail 4 LLCER-LEA'!K50="","",'Portail 4 LLCER-LEA'!K50)</f>
        <v>DECOBERT Claire</v>
      </c>
      <c r="L34" s="29">
        <f>IF('Portail 4 LLCER-LEA'!L50="","",'Portail 4 LLCER-LEA'!L50)</f>
        <v>14</v>
      </c>
      <c r="M34" s="28" t="str">
        <f>IF('Portail 4 LLCER-LEA'!M50="","",'Portail 4 LLCER-LEA'!M50)</f>
        <v/>
      </c>
      <c r="N34" s="28" t="str">
        <f>IF('Portail 4 LLCER-LEA'!N50="","",'Portail 4 LLCER-LEA'!N50)</f>
        <v/>
      </c>
      <c r="O34" s="30">
        <f>IF('Portail 4 LLCER-LEA'!O50="","",'Portail 4 LLCER-LEA'!O50)</f>
        <v>18</v>
      </c>
      <c r="P34" s="31" t="str">
        <f>IF('Portail 4 LLCER-LEA'!P50="","",'Portail 4 LLCER-LEA'!P50)</f>
        <v/>
      </c>
      <c r="Q34" s="429"/>
      <c r="R34" s="430"/>
      <c r="S34" s="280">
        <f>IF('Portail 4 LLCER-LEA'!S50="","",'Portail 4 LLCER-LEA'!S50)</f>
        <v>1</v>
      </c>
      <c r="T34" s="96" t="str">
        <f>IF('Portail 4 LLCER-LEA'!T50="","",'Portail 4 LLCER-LEA'!T50)</f>
        <v>CT</v>
      </c>
      <c r="U34" s="96" t="str">
        <f>IF('Portail 4 LLCER-LEA'!U50="","",'Portail 4 LLCER-LEA'!U50)</f>
        <v>écrit</v>
      </c>
      <c r="V34" s="96" t="str">
        <f>IF('Portail 4 LLCER-LEA'!V50="","",'Portail 4 LLCER-LEA'!V50)</f>
        <v>1h30</v>
      </c>
      <c r="W34" s="169">
        <f>IF('Portail 4 LLCER-LEA'!W50="","",'Portail 4 LLCER-LEA'!W50)</f>
        <v>1</v>
      </c>
      <c r="X34" s="97" t="str">
        <f>IF('Portail 4 LLCER-LEA'!X50="","",'Portail 4 LLCER-LEA'!X50)</f>
        <v>CT</v>
      </c>
      <c r="Y34" s="97" t="str">
        <f>IF('Portail 4 LLCER-LEA'!Y50="","",'Portail 4 LLCER-LEA'!Y50)</f>
        <v>écrit</v>
      </c>
      <c r="Z34" s="589" t="str">
        <f>IF('Portail 4 LLCER-LEA'!Z50="","",'Portail 4 LLCER-LEA'!Z50)</f>
        <v>1h30</v>
      </c>
      <c r="AA34" s="703" t="str">
        <f>IF('Portail 4 LLCER-LEA'!AA50="","",'Portail 4 LLCER-LEA'!AA50)</f>
        <v>Devoir maison.  Sujet transmis le 15 juin par mail. Copie à renvoyer par mail  le 22 juin à l'enseignant ayant assuré le TD au premier semestre : catherine.pelage@univ-orleans.fr ou david_arbulu@hotmail.com</v>
      </c>
      <c r="AB34" s="704" t="str">
        <f>IF('Portail 4 LLCER-LEA'!AB50="","",'Portail 4 LLCER-LEA'!AB50)</f>
        <v>Devoir maison.  Sujet transmis le 15 juin par mail. Copie à renvoyer par mail  le 22 juin à l'enseignant ayant assuré le TD au premier semestre : catherine.pelage@univ-orleans.fr ou david_arbulu@hotmail.com</v>
      </c>
      <c r="AC34" s="705">
        <f>IF('Portail 4 LLCER-LEA'!AC50="","",'Portail 4 LLCER-LEA'!AC50)</f>
        <v>120</v>
      </c>
      <c r="AD34" s="280">
        <f>IF('Portail 4 LLCER-LEA'!AD50="","",'Portail 4 LLCER-LEA'!AD50)</f>
        <v>1</v>
      </c>
      <c r="AE34" s="96" t="str">
        <f>IF('Portail 4 LLCER-LEA'!AE50="","",'Portail 4 LLCER-LEA'!AE50)</f>
        <v>CT</v>
      </c>
      <c r="AF34" s="96" t="str">
        <f>IF('Portail 4 LLCER-LEA'!AF50="","",'Portail 4 LLCER-LEA'!AF50)</f>
        <v>écrit</v>
      </c>
      <c r="AG34" s="96" t="str">
        <f>IF('Portail 4 LLCER-LEA'!AG50="","",'Portail 4 LLCER-LEA'!AG50)</f>
        <v>1h30</v>
      </c>
      <c r="AH34" s="170">
        <f>IF('Portail 4 LLCER-LEA'!AH50="","",'Portail 4 LLCER-LEA'!AH50)</f>
        <v>1</v>
      </c>
      <c r="AI34" s="97" t="str">
        <f>IF('Portail 4 LLCER-LEA'!AI50="","",'Portail 4 LLCER-LEA'!AI50)</f>
        <v>CT</v>
      </c>
      <c r="AJ34" s="97" t="str">
        <f>IF('Portail 4 LLCER-LEA'!AJ50="","",'Portail 4 LLCER-LEA'!AJ50)</f>
        <v>écrit</v>
      </c>
      <c r="AK34" s="97" t="str">
        <f>IF('Portail 4 LLCER-LEA'!AK50="","",'Portail 4 LLCER-LEA'!AK50)</f>
        <v>1h30</v>
      </c>
      <c r="AL34" s="28" t="str">
        <f>IF('Portail 4 LLCER-LEA'!AL50="","",'Portail 4 LLCER-LEA'!AL50)</f>
        <v/>
      </c>
    </row>
    <row r="35" spans="1:38" ht="79.5" customHeight="1">
      <c r="A35" s="20" t="str">
        <f>IF('Portail 4 LLCER-LEA'!A40="","",'Portail 4 LLCER-LEA'!A40)</f>
        <v/>
      </c>
      <c r="B35" s="21" t="str">
        <f>IF('Portail 4 LLCER-LEA'!B40="","",'Portail 4 LLCER-LEA'!B40)</f>
        <v>LLA1C4A1</v>
      </c>
      <c r="C35" s="22" t="str">
        <f>IF('Portail 4 LLCER-LEA'!C40="","",'Portail 4 LLCER-LEA'!C40)</f>
        <v>Texte, scène, écran Espagnol S1</v>
      </c>
      <c r="D35" s="23" t="str">
        <f>IF('Portail 4 LLCER-LEA'!D40="","",'Portail 4 LLCER-LEA'!D40)</f>
        <v/>
      </c>
      <c r="E35" s="63" t="str">
        <f>IF('Portail 4 LLCER-LEA'!E40="","",'Portail 4 LLCER-LEA'!E40)</f>
        <v>CHOIX TRONC COMMUN</v>
      </c>
      <c r="F35" s="25" t="str">
        <f>IF('Portail 4 LLCER-LEA'!F40="","",'Portail 4 LLCER-LEA'!F40)</f>
        <v>Portails 1 (SDL-LLCER), 4 (LANGUES) et 5 (LETTRES-LLCER)</v>
      </c>
      <c r="G35" s="24" t="str">
        <f>IF('Portail 4 LLCER-LEA'!G40="","",'Portail 4 LLCER-LEA'!G40)</f>
        <v>LLCER</v>
      </c>
      <c r="H35" s="26"/>
      <c r="I35" s="28">
        <v>2</v>
      </c>
      <c r="J35" s="28">
        <v>2</v>
      </c>
      <c r="K35" s="28" t="str">
        <f>IF('Portail 4 LLCER-LEA'!K40="","",'Portail 4 LLCER-LEA'!K40)</f>
        <v>EYMAR Marcos</v>
      </c>
      <c r="L35" s="29">
        <f>IF('Portail 4 LLCER-LEA'!L40="","",'Portail 4 LLCER-LEA'!L40)</f>
        <v>14</v>
      </c>
      <c r="M35" s="28" t="str">
        <f>IF('Portail 4 LLCER-LEA'!M40="","",'Portail 4 LLCER-LEA'!M40)</f>
        <v/>
      </c>
      <c r="N35" s="28" t="str">
        <f>IF('Portail 4 LLCER-LEA'!N40="","",'Portail 4 LLCER-LEA'!N40)</f>
        <v/>
      </c>
      <c r="O35" s="30">
        <f>IF('Portail 4 LLCER-LEA'!O40="","",'Portail 4 LLCER-LEA'!O40)</f>
        <v>18</v>
      </c>
      <c r="P35" s="31" t="str">
        <f>IF('Portail 4 LLCER-LEA'!P40="","",'Portail 4 LLCER-LEA'!P40)</f>
        <v/>
      </c>
      <c r="Q35" s="429"/>
      <c r="R35" s="430"/>
      <c r="S35" s="280">
        <f>IF('Portail 4 LLCER-LEA'!S40="","",'Portail 4 LLCER-LEA'!S40)</f>
        <v>1</v>
      </c>
      <c r="T35" s="96" t="str">
        <f>IF('Portail 4 LLCER-LEA'!T40="","",'Portail 4 LLCER-LEA'!T40)</f>
        <v>CC</v>
      </c>
      <c r="U35" s="96" t="str">
        <f>IF('Portail 4 LLCER-LEA'!U40="","",'Portail 4 LLCER-LEA'!U40)</f>
        <v>écrit et oral</v>
      </c>
      <c r="V35" s="96" t="str">
        <f>IF('Portail 4 LLCER-LEA'!V40="","",'Portail 4 LLCER-LEA'!V40)</f>
        <v>1h30</v>
      </c>
      <c r="W35" s="169">
        <f>IF('Portail 4 LLCER-LEA'!W40="","",'Portail 4 LLCER-LEA'!W40)</f>
        <v>1</v>
      </c>
      <c r="X35" s="97" t="str">
        <f>IF('Portail 4 LLCER-LEA'!X40="","",'Portail 4 LLCER-LEA'!X40)</f>
        <v>CT</v>
      </c>
      <c r="Y35" s="97" t="str">
        <f>IF('Portail 4 LLCER-LEA'!Y40="","",'Portail 4 LLCER-LEA'!Y40)</f>
        <v>oral</v>
      </c>
      <c r="Z35" s="97" t="str">
        <f>IF('Portail 4 LLCER-LEA'!Z40="","",'Portail 4 LLCER-LEA'!Z40)</f>
        <v/>
      </c>
      <c r="AA35" s="704" t="str">
        <f>IF('Portail 4 LLCER-LEA'!AA40="","",'Portail 4 LLCER-LEA'!AA40)</f>
        <v>ORAL, à partir du 15 juin, 9h30 : durée de préparation: 30 mn, durée de l'oral: 30 mn, par Skype ou whats'App ou autre, selon étudiants, sujet donné le jour-même. C. GUILLAUME</v>
      </c>
      <c r="AB35" s="704" t="str">
        <f>IF('Portail 4 LLCER-LEA'!AB40="","",'Portail 4 LLCER-LEA'!AB40)</f>
        <v>ORAL, à partir du 15 juin, 9h30 : durée de préparation: 30 mn, durée de l'oral: 30 mn, par Skype ou whats'App ou autre, selon étudiants, sujet donné le jour-même. C. GUILLAUME</v>
      </c>
      <c r="AC35" s="705">
        <f>IF('Portail 4 LLCER-LEA'!AC40="","",'Portail 4 LLCER-LEA'!AC40)</f>
        <v>58</v>
      </c>
      <c r="AD35" s="32">
        <f>IF('Portail 4 LLCER-LEA'!AD40="","",'Portail 4 LLCER-LEA'!AD40)</f>
        <v>1</v>
      </c>
      <c r="AE35" s="96" t="str">
        <f>IF('Portail 4 LLCER-LEA'!AE40="","",'Portail 4 LLCER-LEA'!AE40)</f>
        <v>CT</v>
      </c>
      <c r="AF35" s="96" t="str">
        <f>IF('Portail 4 LLCER-LEA'!AF40="","",'Portail 4 LLCER-LEA'!AF40)</f>
        <v>oral</v>
      </c>
      <c r="AG35" s="96" t="str">
        <f>IF('Portail 4 LLCER-LEA'!AG40="","",'Portail 4 LLCER-LEA'!AG40)</f>
        <v/>
      </c>
      <c r="AH35" s="170">
        <f>IF('Portail 4 LLCER-LEA'!AH40="","",'Portail 4 LLCER-LEA'!AH40)</f>
        <v>1</v>
      </c>
      <c r="AI35" s="97" t="str">
        <f>IF('Portail 4 LLCER-LEA'!AI40="","",'Portail 4 LLCER-LEA'!AI40)</f>
        <v>CT</v>
      </c>
      <c r="AJ35" s="97" t="str">
        <f>IF('Portail 4 LLCER-LEA'!AJ40="","",'Portail 4 LLCER-LEA'!AJ40)</f>
        <v>oral</v>
      </c>
      <c r="AK35" s="97" t="str">
        <f>IF('Portail 4 LLCER-LEA'!AK40="","",'Portail 4 LLCER-LEA'!AK40)</f>
        <v/>
      </c>
      <c r="AL35" s="28" t="str">
        <f>IF('Portail 4 LLCER-LEA'!AL40="","",'Portail 4 LLCER-LEA'!AL40)</f>
        <v/>
      </c>
    </row>
    <row r="36" spans="1:38" ht="79.5" customHeight="1">
      <c r="A36" s="20" t="str">
        <f>IF('Portail 4 LLCER-LEA'!A41="","",'Portail 4 LLCER-LEA'!A41)</f>
        <v/>
      </c>
      <c r="B36" s="21" t="str">
        <f>IF('Portail 4 LLCER-LEA'!B41="","",'Portail 4 LLCER-LEA'!B41)</f>
        <v>LLA1C4A2</v>
      </c>
      <c r="C36" s="22" t="str">
        <f>IF('Portail 4 LLCER-LEA'!C41="","",'Portail 4 LLCER-LEA'!C41)</f>
        <v>Introduction aux études littéraires Espagnol</v>
      </c>
      <c r="D36" s="23" t="str">
        <f>IF('Portail 4 LLCER-LEA'!D41="","",'Portail 4 LLCER-LEA'!D41)</f>
        <v/>
      </c>
      <c r="E36" s="63" t="str">
        <f>IF('Portail 4 LLCER-LEA'!E41="","",'Portail 4 LLCER-LEA'!E41)</f>
        <v>CHOIX TRONC COMMUN</v>
      </c>
      <c r="F36" s="25" t="str">
        <f>IF('Portail 4 LLCER-LEA'!F41="","",'Portail 4 LLCER-LEA'!F41)</f>
        <v>Portails 4 (LANGUES) et 5 (LETTRES-LLCER)</v>
      </c>
      <c r="G36" s="24" t="str">
        <f>IF('Portail 4 LLCER-LEA'!G41="","",'Portail 4 LLCER-LEA'!G41)</f>
        <v>LLCER</v>
      </c>
      <c r="H36" s="26"/>
      <c r="I36" s="28">
        <v>2</v>
      </c>
      <c r="J36" s="28">
        <v>2</v>
      </c>
      <c r="K36" s="28" t="str">
        <f>IF('Portail 4 LLCER-LEA'!K41="","",'Portail 4 LLCER-LEA'!K41)</f>
        <v>FASQUEL Samuel</v>
      </c>
      <c r="L36" s="29">
        <f>IF('Portail 4 LLCER-LEA'!L41="","",'Portail 4 LLCER-LEA'!L41)</f>
        <v>14</v>
      </c>
      <c r="M36" s="28" t="str">
        <f>IF('Portail 4 LLCER-LEA'!M41="","",'Portail 4 LLCER-LEA'!M41)</f>
        <v/>
      </c>
      <c r="N36" s="28" t="str">
        <f>IF('Portail 4 LLCER-LEA'!N41="","",'Portail 4 LLCER-LEA'!N41)</f>
        <v/>
      </c>
      <c r="O36" s="30">
        <f>IF('Portail 4 LLCER-LEA'!O41="","",'Portail 4 LLCER-LEA'!O41)</f>
        <v>12</v>
      </c>
      <c r="P36" s="31" t="str">
        <f>IF('Portail 4 LLCER-LEA'!P41="","",'Portail 4 LLCER-LEA'!P41)</f>
        <v/>
      </c>
      <c r="Q36" s="429"/>
      <c r="R36" s="430"/>
      <c r="S36" s="280">
        <f>IF('Portail 4 LLCER-LEA'!S41="","",'Portail 4 LLCER-LEA'!S41)</f>
        <v>1</v>
      </c>
      <c r="T36" s="252" t="str">
        <f>IF('Portail 4 LLCER-LEA'!T41="","",'Portail 4 LLCER-LEA'!T41)</f>
        <v>CT au lieu de CC</v>
      </c>
      <c r="U36" s="252" t="str">
        <f>IF('Portail 4 LLCER-LEA'!U41="","",'Portail 4 LLCER-LEA'!U41)</f>
        <v>écrit</v>
      </c>
      <c r="V36" s="252" t="str">
        <f>IF('Portail 4 LLCER-LEA'!V41="","",'Portail 4 LLCER-LEA'!V41)</f>
        <v>2h00</v>
      </c>
      <c r="W36" s="169">
        <f>IF('Portail 4 LLCER-LEA'!W41="","",'Portail 4 LLCER-LEA'!W41)</f>
        <v>1</v>
      </c>
      <c r="X36" s="97" t="str">
        <f>IF('Portail 4 LLCER-LEA'!X41="","",'Portail 4 LLCER-LEA'!X41)</f>
        <v>CT</v>
      </c>
      <c r="Y36" s="97" t="str">
        <f>IF('Portail 4 LLCER-LEA'!Y41="","",'Portail 4 LLCER-LEA'!Y41)</f>
        <v>écrit</v>
      </c>
      <c r="Z36" s="97" t="str">
        <f>IF('Portail 4 LLCER-LEA'!Z41="","",'Portail 4 LLCER-LEA'!Z41)</f>
        <v>2h00</v>
      </c>
      <c r="AA36" s="704" t="str">
        <f>IF('Portail 4 LLCER-LEA'!AA41="","",'Portail 4 LLCER-LEA'!AA41)</f>
        <v xml:space="preserve">Devoir maison.  Sujet transmis le 15 juin par l'enseignant via la messagerie électronique. Copie à rendre le 20 juin par mail à Samuel Fasquel.
</v>
      </c>
      <c r="AB36" s="704" t="str">
        <f>IF('Portail 4 LLCER-LEA'!AB41="","",'Portail 4 LLCER-LEA'!AB41)</f>
        <v>Devoir maison.  Sujet transmis le 15 juin par l'enseignant via la messagerie électronique. Copie à rendre le 20 juin par mail à Samuel Fasquel.</v>
      </c>
      <c r="AC36" s="705">
        <f>IF('Portail 4 LLCER-LEA'!AC41="","",'Portail 4 LLCER-LEA'!AC41)</f>
        <v>45</v>
      </c>
      <c r="AD36" s="32">
        <f>IF('Portail 4 LLCER-LEA'!AD41="","",'Portail 4 LLCER-LEA'!AD41)</f>
        <v>1</v>
      </c>
      <c r="AE36" s="96" t="str">
        <f>IF('Portail 4 LLCER-LEA'!AE41="","",'Portail 4 LLCER-LEA'!AE41)</f>
        <v>CT</v>
      </c>
      <c r="AF36" s="252" t="str">
        <f>IF('Portail 4 LLCER-LEA'!AF41="","",'Portail 4 LLCER-LEA'!AF41)</f>
        <v>écrit</v>
      </c>
      <c r="AG36" s="252" t="str">
        <f>IF('Portail 4 LLCER-LEA'!AG41="","",'Portail 4 LLCER-LEA'!AG41)</f>
        <v>2h00</v>
      </c>
      <c r="AH36" s="170">
        <f>IF('Portail 4 LLCER-LEA'!AH41="","",'Portail 4 LLCER-LEA'!AH41)</f>
        <v>1</v>
      </c>
      <c r="AI36" s="97" t="str">
        <f>IF('Portail 4 LLCER-LEA'!AI41="","",'Portail 4 LLCER-LEA'!AI41)</f>
        <v>CT</v>
      </c>
      <c r="AJ36" s="252" t="str">
        <f>IF('Portail 4 LLCER-LEA'!AJ41="","",'Portail 4 LLCER-LEA'!AJ41)</f>
        <v>écrit</v>
      </c>
      <c r="AK36" s="252" t="str">
        <f>IF('Portail 4 LLCER-LEA'!AK41="","",'Portail 4 LLCER-LEA'!AK41)</f>
        <v>2h00</v>
      </c>
      <c r="AL36" s="28" t="str">
        <f>IF('Portail 4 LLCER-LEA'!AL41="","",'Portail 4 LLCER-LEA'!AL41)</f>
        <v/>
      </c>
    </row>
    <row r="37" spans="1:38" s="93" customFormat="1" ht="49.5" customHeight="1">
      <c r="A37" s="83" t="str">
        <f>IF('Portail 1 SDL-LLCER'!A37="","",'Portail 1 SDL-LLCER'!A37)</f>
        <v>LCLA1H06</v>
      </c>
      <c r="B37" s="83" t="str">
        <f>IF('Portail 1 SDL-LLCER'!B37="","",'Portail 1 SDL-LLCER'!B37)</f>
        <v>LLA1LAN5</v>
      </c>
      <c r="C37" s="84" t="str">
        <f>IF('Portail 1 SDL-LLCER'!C37="","",'Portail 1 SDL-LLCER'!C37)</f>
        <v>Choix Langue vivante S1 - ESP</v>
      </c>
      <c r="D37" s="85" t="str">
        <f>IF('Portail 1 SDL-LLCER'!D37="","",'Portail 1 SDL-LLCER'!D37)</f>
        <v/>
      </c>
      <c r="E37" s="85" t="str">
        <f>IF('Portail 1 SDL-LLCER'!E37="","",'Portail 1 SDL-LLCER'!E37)</f>
        <v>OBLIG CHOIX</v>
      </c>
      <c r="F37" s="85" t="str">
        <f>IF('Portail 1 SDL-LLCER'!F37="","",'Portail 1 SDL-LLCER'!F37)</f>
        <v/>
      </c>
      <c r="G37" s="85" t="str">
        <f>IF('Portail 1 SDL-LLCER'!G37="","",'Portail 1 SDL-LLCER'!G37)</f>
        <v/>
      </c>
      <c r="H37" s="86" t="s">
        <v>853</v>
      </c>
      <c r="I37" s="87">
        <v>2</v>
      </c>
      <c r="J37" s="86">
        <v>2</v>
      </c>
      <c r="K37" s="87" t="str">
        <f>IF('Portail 1 SDL-LLCER'!K37="","",'Portail 1 SDL-LLCER'!K37)</f>
        <v/>
      </c>
      <c r="L37" s="86" t="str">
        <f>IF('Portail 1 SDL-LLCER'!L37="","",'Portail 1 SDL-LLCER'!L37)</f>
        <v/>
      </c>
      <c r="M37" s="87" t="str">
        <f>IF('Portail 1 SDL-LLCER'!M37="","",'Portail 1 SDL-LLCER'!M37)</f>
        <v/>
      </c>
      <c r="N37" s="86" t="str">
        <f>IF('Portail 1 SDL-LLCER'!N37="","",'Portail 1 SDL-LLCER'!N37)</f>
        <v/>
      </c>
      <c r="O37" s="88" t="str">
        <f>IF('Portail 1 SDL-LLCER'!O37="","",'Portail 1 SDL-LLCER'!O37)</f>
        <v/>
      </c>
      <c r="P37" s="373" t="str">
        <f>IF('Portail 1 SDL-LLCER'!P37="","",'Portail 1 SDL-LLCER'!P37)</f>
        <v/>
      </c>
      <c r="Q37" s="437"/>
      <c r="R37" s="438"/>
      <c r="S37" s="378" t="str">
        <f>IF('Portail 1 SDL-LLCER'!S37="","",'Portail 1 SDL-LLCER'!S37)</f>
        <v/>
      </c>
      <c r="T37" s="88" t="str">
        <f>IF('Portail 1 SDL-LLCER'!T37="","",'Portail 1 SDL-LLCER'!T37)</f>
        <v/>
      </c>
      <c r="U37" s="88" t="str">
        <f>IF('Portail 1 SDL-LLCER'!U37="","",'Portail 1 SDL-LLCER'!U37)</f>
        <v/>
      </c>
      <c r="V37" s="88" t="str">
        <f>IF('Portail 1 SDL-LLCER'!V37="","",'Portail 1 SDL-LLCER'!V37)</f>
        <v/>
      </c>
      <c r="W37" s="89" t="str">
        <f>IF('Portail 1 SDL-LLCER'!W37="","",'Portail 1 SDL-LLCER'!W37)</f>
        <v/>
      </c>
      <c r="X37" s="90" t="str">
        <f>IF('Portail 1 SDL-LLCER'!X37="","",'Portail 1 SDL-LLCER'!X37)</f>
        <v/>
      </c>
      <c r="Y37" s="90" t="str">
        <f>IF('Portail 1 SDL-LLCER'!Y37="","",'Portail 1 SDL-LLCER'!Y37)</f>
        <v/>
      </c>
      <c r="Z37" s="90" t="str">
        <f>IF('Portail 1 SDL-LLCER'!Z37="","",'Portail 1 SDL-LLCER'!Z37)</f>
        <v/>
      </c>
      <c r="AA37" s="558" t="str">
        <f>IF('Portail 1 SDL-LLCER'!AA37="","",'Portail 1 SDL-LLCER'!AA37)</f>
        <v/>
      </c>
      <c r="AB37" s="558" t="str">
        <f>IF('Portail 1 SDL-LLCER'!AB37="","",'Portail 1 SDL-LLCER'!AB37)</f>
        <v/>
      </c>
      <c r="AC37" s="558"/>
      <c r="AD37" s="91" t="str">
        <f>IF('Portail 1 SDL-LLCER'!AD37="","",'Portail 1 SDL-LLCER'!AD37)</f>
        <v/>
      </c>
      <c r="AE37" s="90" t="str">
        <f>IF('Portail 1 SDL-LLCER'!AE37="","",'Portail 1 SDL-LLCER'!AE37)</f>
        <v/>
      </c>
      <c r="AF37" s="90" t="str">
        <f>IF('Portail 1 SDL-LLCER'!AF37="","",'Portail 1 SDL-LLCER'!AF37)</f>
        <v/>
      </c>
      <c r="AG37" s="90" t="str">
        <f>IF('Portail 1 SDL-LLCER'!AG37="","",'Portail 1 SDL-LLCER'!AG37)</f>
        <v/>
      </c>
      <c r="AH37" s="91" t="str">
        <f>IF('Portail 1 SDL-LLCER'!AH37="","",'Portail 1 SDL-LLCER'!AH37)</f>
        <v/>
      </c>
      <c r="AI37" s="90" t="str">
        <f>IF('Portail 1 SDL-LLCER'!AI37="","",'Portail 1 SDL-LLCER'!AI37)</f>
        <v/>
      </c>
      <c r="AJ37" s="90" t="str">
        <f>IF('Portail 1 SDL-LLCER'!AJ37="","",'Portail 1 SDL-LLCER'!AJ37)</f>
        <v/>
      </c>
      <c r="AK37" s="90" t="str">
        <f>IF('Portail 1 SDL-LLCER'!AK37="","",'Portail 1 SDL-LLCER'!AK37)</f>
        <v/>
      </c>
      <c r="AL37" s="92" t="str">
        <f>IF('Portail 1 SDL-LLCER'!AL37="","",'Portail 1 SDL-LLCER'!AL37)</f>
        <v/>
      </c>
    </row>
    <row r="38" spans="1:38" ht="66.75" customHeight="1">
      <c r="A38" s="20" t="str">
        <f>IF('Portail 1 SDL-LLCER'!A38="","",'Portail 1 SDL-LLCER'!A38)</f>
        <v/>
      </c>
      <c r="B38" s="21" t="str">
        <f>IF('Portail 1 SDL-LLCER'!B38="","",'Portail 1 SDL-LLCER'!B38)</f>
        <v>LLA1ALL</v>
      </c>
      <c r="C38" s="22" t="str">
        <f>IF('Portail 1 SDL-LLCER'!C38="","",'Portail 1 SDL-LLCER'!C38)</f>
        <v>Allemand S1</v>
      </c>
      <c r="D38" s="23" t="str">
        <f>IF('Portail 1 SDL-LLCER'!D38="","",'Portail 1 SDL-LLCER'!D38)</f>
        <v>LOL1H4ALOL1B6ALOL1C7A</v>
      </c>
      <c r="E38" s="63" t="str">
        <f>IF('Portail 1 SDL-LLCER'!E38="","",'Portail 1 SDL-LLCER'!E38)</f>
        <v>CHOIX TRONC COMMUN</v>
      </c>
      <c r="F38" s="25" t="str">
        <f>IF('Portail 1 SDL-LLCER'!F38="","",'Portail 1 SDL-LLCER'!F38)</f>
        <v>Portails 1 (SDL-LLCER), 3 (SDL-LETTRES), 5 (LETTRES-LLCER), 6 (HISTOIRE-LETTRES), 7 (HISTOIRE-GEO) et 8 (HISTOIRE-DROIT)</v>
      </c>
      <c r="G38" s="24" t="str">
        <f>IF('Portail 1 SDL-LLCER'!G38="","",'Portail 1 SDL-LLCER'!G38)</f>
        <v>LEA</v>
      </c>
      <c r="H38" s="26"/>
      <c r="I38" s="28">
        <v>2</v>
      </c>
      <c r="J38" s="28">
        <v>2</v>
      </c>
      <c r="K38" s="28" t="str">
        <f>IF('Portail 1 SDL-LLCER'!K38="","",'Portail 1 SDL-LLCER'!K38)</f>
        <v>FLEURY Alain</v>
      </c>
      <c r="L38" s="29">
        <f>IF('Portail 1 SDL-LLCER'!L38="","",'Portail 1 SDL-LLCER'!L38)</f>
        <v>12</v>
      </c>
      <c r="M38" s="28" t="str">
        <f>IF('Portail 1 SDL-LLCER'!M38="","",'Portail 1 SDL-LLCER'!M38)</f>
        <v/>
      </c>
      <c r="N38" s="28" t="str">
        <f>IF('Portail 1 SDL-LLCER'!N38="","",'Portail 1 SDL-LLCER'!N38)</f>
        <v/>
      </c>
      <c r="O38" s="30">
        <f>IF('Portail 1 SDL-LLCER'!O38="","",'Portail 1 SDL-LLCER'!O38)</f>
        <v>18</v>
      </c>
      <c r="P38" s="31" t="str">
        <f>IF('Portail 1 SDL-LLCER'!P38="","",'Portail 1 SDL-LLCER'!P38)</f>
        <v/>
      </c>
      <c r="Q38" s="429"/>
      <c r="R38" s="430"/>
      <c r="S38" s="280">
        <f>IF('Portail 1 SDL-LLCER'!S38="","",'Portail 1 SDL-LLCER'!S38)</f>
        <v>1</v>
      </c>
      <c r="T38" s="96" t="str">
        <f>IF('Portail 1 SDL-LLCER'!T38="","",'Portail 1 SDL-LLCER'!T38)</f>
        <v>CC</v>
      </c>
      <c r="U38" s="96" t="str">
        <f>IF('Portail 1 SDL-LLCER'!U38="","",'Portail 1 SDL-LLCER'!U38)</f>
        <v>écrit et oral</v>
      </c>
      <c r="V38" s="96" t="str">
        <f>IF('Portail 1 SDL-LLCER'!V38="","",'Portail 1 SDL-LLCER'!V38)</f>
        <v>1h30</v>
      </c>
      <c r="W38" s="169">
        <f>IF('Portail 1 SDL-LLCER'!W38="","",'Portail 1 SDL-LLCER'!W38)</f>
        <v>1</v>
      </c>
      <c r="X38" s="97" t="str">
        <f>IF('Portail 1 SDL-LLCER'!X38="","",'Portail 1 SDL-LLCER'!X38)</f>
        <v>CT</v>
      </c>
      <c r="Y38" s="97" t="str">
        <f>IF('Portail 1 SDL-LLCER'!Y38="","",'Portail 1 SDL-LLCER'!Y38)</f>
        <v>écrit</v>
      </c>
      <c r="Z38" s="97" t="str">
        <f>IF('Portail 1 SDL-LLCER'!Z38="","",'Portail 1 SDL-LLCER'!Z38)</f>
        <v>2h00</v>
      </c>
      <c r="AA38" s="665" t="str">
        <f>IF('Portail 1 SDL-LLCER'!AA38="","",'Portail 1 SDL-LLCER'!AA38)</f>
        <v>oral 15 min par skype sur un sujet traité en cours.mercredi 27 juin de 10h00 à 18h00. Contacter enseignant au préalable par téléphone</v>
      </c>
      <c r="AB38" s="704" t="str">
        <f>IF('Portail 1 SDL-LLCER'!AB38="","",'Portail 1 SDL-LLCER'!AB38)</f>
        <v>oral 15 min par skype sur un sujet traité en cours.mercredi 27 juin de 10h00 à 18h00. Contacter enseignant au préalable par téléphone</v>
      </c>
      <c r="AC38" s="705">
        <f>IF('Portail 1 SDL-LLCER'!AC38="","",'Portail 1 SDL-LLCER'!AC38)</f>
        <v>3</v>
      </c>
      <c r="AD38" s="36">
        <f>IF('Portail 1 SDL-LLCER'!AD38="","",'Portail 1 SDL-LLCER'!AD38)</f>
        <v>1</v>
      </c>
      <c r="AE38" s="416" t="str">
        <f>IF('Portail 1 SDL-LLCER'!AE38="","",'Portail 1 SDL-LLCER'!AE38)</f>
        <v>CT</v>
      </c>
      <c r="AF38" s="96" t="str">
        <f>IF('Portail 1 SDL-LLCER'!AF38="","",'Portail 1 SDL-LLCER'!AF38)</f>
        <v>oral</v>
      </c>
      <c r="AG38" s="96" t="str">
        <f>IF('Portail 1 SDL-LLCER'!AG38="","",'Portail 1 SDL-LLCER'!AG38)</f>
        <v>15 min.</v>
      </c>
      <c r="AH38" s="170">
        <f>IF('Portail 1 SDL-LLCER'!AH38="","",'Portail 1 SDL-LLCER'!AH38)</f>
        <v>1</v>
      </c>
      <c r="AI38" s="97" t="str">
        <f>IF('Portail 1 SDL-LLCER'!AI38="","",'Portail 1 SDL-LLCER'!AI38)</f>
        <v>CT</v>
      </c>
      <c r="AJ38" s="97" t="str">
        <f>IF('Portail 1 SDL-LLCER'!AJ38="","",'Portail 1 SDL-LLCER'!AJ38)</f>
        <v>oral</v>
      </c>
      <c r="AK38" s="97" t="str">
        <f>IF('Portail 1 SDL-LLCER'!AK38="","",'Portail 1 SDL-LLCER'!AK38)</f>
        <v>15 min.</v>
      </c>
      <c r="AL38" s="28" t="str">
        <f>IF('Portail 1 SDL-LLCER'!AL38="","",'Portail 1 SDL-LLCER'!AL38)</f>
        <v/>
      </c>
    </row>
    <row r="39" spans="1:38" ht="44.25" customHeight="1">
      <c r="A39" s="20" t="str">
        <f>IF('Portail 1 SDL-LLCER'!A39="","",'Portail 1 SDL-LLCER'!A39)</f>
        <v/>
      </c>
      <c r="B39" s="21" t="str">
        <f>IF('Portail 1 SDL-LLCER'!B39="","",'Portail 1 SDL-LLCER'!B39)</f>
        <v>LLA1L1B</v>
      </c>
      <c r="C39" s="22" t="str">
        <f>IF('Portail 1 SDL-LLCER'!C39="","",'Portail 1 SDL-LLCER'!C39)</f>
        <v xml:space="preserve">Liste de lecture S1 Espagnol (non présentiel - 1hTD pour 8 étudiants)  </v>
      </c>
      <c r="D39" s="23" t="str">
        <f>IF('Portail 1 SDL-LLCER'!D39="","",'Portail 1 SDL-LLCER'!D39)</f>
        <v/>
      </c>
      <c r="E39" s="63" t="str">
        <f>IF('Portail 1 SDL-LLCER'!E39="","",'Portail 1 SDL-LLCER'!E39)</f>
        <v>CHOIX TRONC COMMUN</v>
      </c>
      <c r="F39" s="25" t="str">
        <f>IF('Portail 1 SDL-LLCER'!F39="","",'Portail 1 SDL-LLCER'!F39)</f>
        <v>Portails 1 (SDL-LLCER), 4 (LANGUES) et 5 (LETTRES-LLCER)</v>
      </c>
      <c r="G39" s="24" t="str">
        <f>IF('Portail 1 SDL-LLCER'!G39="","",'Portail 1 SDL-LLCER'!G39)</f>
        <v>LLCER</v>
      </c>
      <c r="H39" s="26"/>
      <c r="I39" s="28">
        <v>2</v>
      </c>
      <c r="J39" s="28">
        <v>2</v>
      </c>
      <c r="K39" s="28" t="str">
        <f>IF('Portail 1 SDL-LLCER'!K39="","",'Portail 1 SDL-LLCER'!K39)</f>
        <v>MORCILLO Françoise</v>
      </c>
      <c r="L39" s="29">
        <f>IF('Portail 1 SDL-LLCER'!L39="","",'Portail 1 SDL-LLCER'!L39)</f>
        <v>14</v>
      </c>
      <c r="M39" s="28" t="str">
        <f>IF('Portail 1 SDL-LLCER'!M39="","",'Portail 1 SDL-LLCER'!M39)</f>
        <v/>
      </c>
      <c r="N39" s="28" t="str">
        <f>IF('Portail 1 SDL-LLCER'!N39="","",'Portail 1 SDL-LLCER'!N39)</f>
        <v/>
      </c>
      <c r="O39" s="30" t="str">
        <f>IF('Portail 1 SDL-LLCER'!O39="","",'Portail 1 SDL-LLCER'!O39)</f>
        <v/>
      </c>
      <c r="P39" s="31" t="str">
        <f>IF('Portail 1 SDL-LLCER'!P39="","",'Portail 1 SDL-LLCER'!P39)</f>
        <v/>
      </c>
      <c r="Q39" s="429"/>
      <c r="R39" s="430"/>
      <c r="S39" s="280">
        <f>IF('Portail 1 SDL-LLCER'!S39="","",'Portail 1 SDL-LLCER'!S39)</f>
        <v>1</v>
      </c>
      <c r="T39" s="96" t="str">
        <f>IF('Portail 1 SDL-LLCER'!T39="","",'Portail 1 SDL-LLCER'!T39)</f>
        <v>CC</v>
      </c>
      <c r="U39" s="96" t="str">
        <f>IF('Portail 1 SDL-LLCER'!U39="","",'Portail 1 SDL-LLCER'!U39)</f>
        <v/>
      </c>
      <c r="V39" s="96" t="str">
        <f>IF('Portail 1 SDL-LLCER'!V39="","",'Portail 1 SDL-LLCER'!V39)</f>
        <v/>
      </c>
      <c r="W39" s="169">
        <f>IF('Portail 1 SDL-LLCER'!W39="","",'Portail 1 SDL-LLCER'!W39)</f>
        <v>1</v>
      </c>
      <c r="X39" s="97" t="str">
        <f>IF('Portail 1 SDL-LLCER'!X39="","",'Portail 1 SDL-LLCER'!X39)</f>
        <v>CT</v>
      </c>
      <c r="Y39" s="97" t="str">
        <f>IF('Portail 1 SDL-LLCER'!Y39="","",'Portail 1 SDL-LLCER'!Y39)</f>
        <v>dossier</v>
      </c>
      <c r="Z39" s="97" t="str">
        <f>IF('Portail 1 SDL-LLCER'!Z39="","",'Portail 1 SDL-LLCER'!Z39)</f>
        <v/>
      </c>
      <c r="AA39" s="665" t="str">
        <f>IF('Portail 1 SDL-LLCER'!AA39="","",'Portail 1 SDL-LLCER'!AA39)</f>
        <v>PAS DE CHANGEMENT</v>
      </c>
      <c r="AB39" s="704" t="str">
        <f>IF('Portail 1 SDL-LLCER'!AB39="","",'Portail 1 SDL-LLCER'!AB39)</f>
        <v>PAS DE CHANGEMENT</v>
      </c>
      <c r="AC39" s="705">
        <f>IF('Portail 1 SDL-LLCER'!AC39="","",'Portail 1 SDL-LLCER'!AC39)</f>
        <v>15</v>
      </c>
      <c r="AD39" s="36">
        <f>IF('Portail 1 SDL-LLCER'!AD39="","",'Portail 1 SDL-LLCER'!AD39)</f>
        <v>1</v>
      </c>
      <c r="AE39" s="416" t="str">
        <f>IF('Portail 1 SDL-LLCER'!AE39="","",'Portail 1 SDL-LLCER'!AE39)</f>
        <v>CT</v>
      </c>
      <c r="AF39" s="96" t="str">
        <f>IF('Portail 1 SDL-LLCER'!AF39="","",'Portail 1 SDL-LLCER'!AF39)</f>
        <v>dossier</v>
      </c>
      <c r="AG39" s="96" t="str">
        <f>IF('Portail 1 SDL-LLCER'!AG39="","",'Portail 1 SDL-LLCER'!AG39)</f>
        <v/>
      </c>
      <c r="AH39" s="170">
        <f>IF('Portail 1 SDL-LLCER'!AH39="","",'Portail 1 SDL-LLCER'!AH39)</f>
        <v>1</v>
      </c>
      <c r="AI39" s="97" t="str">
        <f>IF('Portail 1 SDL-LLCER'!AI39="","",'Portail 1 SDL-LLCER'!AI39)</f>
        <v>CT</v>
      </c>
      <c r="AJ39" s="97" t="str">
        <f>IF('Portail 1 SDL-LLCER'!AJ39="","",'Portail 1 SDL-LLCER'!AJ39)</f>
        <v>dossier</v>
      </c>
      <c r="AK39" s="97" t="str">
        <f>IF('Portail 1 SDL-LLCER'!AK39="","",'Portail 1 SDL-LLCER'!AK39)</f>
        <v/>
      </c>
      <c r="AL39" s="28" t="str">
        <f>IF('Portail 1 SDL-LLCER'!AL39="","",'Portail 1 SDL-LLCER'!AL39)</f>
        <v/>
      </c>
    </row>
    <row r="40" spans="1:38" ht="63.75">
      <c r="A40" s="20" t="str">
        <f>IF('Portail 3 SDL-LETTRES'!A18="","",'Portail 3 SDL-LETTRES'!A18)</f>
        <v/>
      </c>
      <c r="B40" s="21" t="str">
        <f>IF('Portail 3 SDL-LETTRES'!B18="","",'Portail 3 SDL-LETTRES'!B18)</f>
        <v>LLA1ANG</v>
      </c>
      <c r="C40" s="22" t="str">
        <f>IF('Portail 3 SDL-LETTRES'!C18="","",'Portail 3 SDL-LETTRES'!C18)</f>
        <v>Anglais S1</v>
      </c>
      <c r="D40" s="23" t="str">
        <f>IF('Portail 3 SDL-LETTRES'!D18="","",'Portail 3 SDL-LETTRES'!D18)</f>
        <v>LOL1D7B
LOL1H4B
LOL1G7B</v>
      </c>
      <c r="E40" s="24" t="str">
        <f>IF('Portail 3 SDL-LETTRES'!E18="","",'Portail 3 SDL-LETTRES'!E18)</f>
        <v>CHOIX TRONC COMMUN</v>
      </c>
      <c r="F40" s="25" t="str">
        <f>IF('Portail 3 SDL-LETTRES'!F18="","",'Portail 3 SDL-LETTRES'!F18)</f>
        <v>Portails 3 (SDL-LETTRES), 5 (LETTRES-LLCER ), 6 (HISTOIRE-LETTRES), 7 (HISTOIRE-GEO) et 8 (HISTOIRE-DROIT)</v>
      </c>
      <c r="G40" s="24" t="str">
        <f>IF('Portail 3 SDL-LETTRES'!G18="","",'Portail 3 SDL-LETTRES'!G18)</f>
        <v>LLCER</v>
      </c>
      <c r="H40" s="210" t="str">
        <f>IF('Portail 3 SDL-LETTRES'!H18="","",'Portail 3 SDL-LETTRES'!H18)</f>
        <v/>
      </c>
      <c r="I40" s="28">
        <f>IF('Portail 3 SDL-LETTRES'!I18="","",'Portail 3 SDL-LETTRES'!I18)</f>
        <v>2</v>
      </c>
      <c r="J40" s="28">
        <f>IF('Portail 3 SDL-LETTRES'!J18="","",'Portail 3 SDL-LETTRES'!J18)</f>
        <v>2</v>
      </c>
      <c r="K40" s="210" t="str">
        <f>IF('Portail 3 SDL-LETTRES'!K18="","",'Portail 3 SDL-LETTRES'!K18)</f>
        <v>SOTTEAU Emilie</v>
      </c>
      <c r="L40" s="29" t="str">
        <f>IF('Portail 3 SDL-LETTRES'!L18="","",'Portail 3 SDL-LETTRES'!L18)</f>
        <v>11</v>
      </c>
      <c r="M40" s="28" t="str">
        <f>IF('Portail 3 SDL-LETTRES'!M18="","",'Portail 3 SDL-LETTRES'!M18)</f>
        <v/>
      </c>
      <c r="N40" s="28" t="str">
        <f>IF('Portail 3 SDL-LETTRES'!N18="","",'Portail 3 SDL-LETTRES'!N18)</f>
        <v/>
      </c>
      <c r="O40" s="30">
        <f>IF('Portail 3 SDL-LETTRES'!O18="","",'Portail 3 SDL-LETTRES'!O18)</f>
        <v>18</v>
      </c>
      <c r="P40" s="31" t="str">
        <f>IF('Portail 3 SDL-LETTRES'!P18="","",'Portail 3 SDL-LETTRES'!P18)</f>
        <v/>
      </c>
      <c r="Q40" s="429" t="str">
        <f>IF('Portail 3 SDL-LETTRES'!Q18="","",'Portail 3 SDL-LETTRES'!Q18)</f>
        <v/>
      </c>
      <c r="R40" s="430" t="str">
        <f>IF('Portail 3 SDL-LETTRES'!R18="","",'Portail 3 SDL-LETTRES'!R18)</f>
        <v/>
      </c>
      <c r="S40" s="280">
        <f>IF('Portail 3 SDL-LETTRES'!S18="","",'Portail 3 SDL-LETTRES'!S18)</f>
        <v>1</v>
      </c>
      <c r="T40" s="33" t="str">
        <f>IF('Portail 3 SDL-LETTRES'!T18="","",'Portail 3 SDL-LETTRES'!T18)</f>
        <v>CC</v>
      </c>
      <c r="U40" s="33" t="str">
        <f>IF('Portail 3 SDL-LETTRES'!U18="","",'Portail 3 SDL-LETTRES'!U18)</f>
        <v/>
      </c>
      <c r="V40" s="33" t="str">
        <f>IF('Portail 3 SDL-LETTRES'!V18="","",'Portail 3 SDL-LETTRES'!V18)</f>
        <v/>
      </c>
      <c r="W40" s="34">
        <f>IF('Portail 3 SDL-LETTRES'!W18="","",'Portail 3 SDL-LETTRES'!W18)</f>
        <v>1</v>
      </c>
      <c r="X40" s="35" t="str">
        <f>IF('Portail 3 SDL-LETTRES'!X18="","",'Portail 3 SDL-LETTRES'!X18)</f>
        <v>CT</v>
      </c>
      <c r="Y40" s="35" t="str">
        <f>IF('Portail 3 SDL-LETTRES'!Y18="","",'Portail 3 SDL-LETTRES'!Y18)</f>
        <v>écrit</v>
      </c>
      <c r="Z40" s="582" t="str">
        <f>IF('Portail 3 SDL-LETTRES'!Z18="","",'Portail 3 SDL-LETTRES'!Z18)</f>
        <v>2h00</v>
      </c>
      <c r="AA40" s="665" t="str">
        <f>IF('Portail 3 SDL-LETTRES'!AA18="","",'Portail 3 SDL-LETTRES'!AA18)</f>
        <v>DM sans temps limité, 
dépôt sujet sur CELENE le 15/06,
copie à rendre au plus tard le 22/06 sur mon adresse email emiliejanton@yahoo.fr</v>
      </c>
      <c r="AB40" s="704" t="str">
        <f>IF('Portail 3 SDL-LETTRES'!AB18="","",'Portail 3 SDL-LETTRES'!AB18)</f>
        <v>DM sans temps limité, dépôt sujet sur CELENE le 15/06,copie à rendre au plus tard le 22/06 sur mon adresse email emiliejanton@yahoo.fr</v>
      </c>
      <c r="AC40" s="705">
        <f>IF('Portail 3 SDL-LETTRES'!AC18="","",'Portail 3 SDL-LETTRES'!AC18)</f>
        <v>124</v>
      </c>
      <c r="AD40" s="149">
        <f>IF('Portail 3 SDL-LETTRES'!AD18="","",'Portail 3 SDL-LETTRES'!AD18)</f>
        <v>1</v>
      </c>
      <c r="AE40" s="33" t="str">
        <f>IF('Portail 3 SDL-LETTRES'!AE18="","",'Portail 3 SDL-LETTRES'!AE18)</f>
        <v>CT</v>
      </c>
      <c r="AF40" s="33" t="str">
        <f>IF('Portail 3 SDL-LETTRES'!AF18="","",'Portail 3 SDL-LETTRES'!AF18)</f>
        <v>écrit</v>
      </c>
      <c r="AG40" s="33" t="str">
        <f>IF('Portail 3 SDL-LETTRES'!AG18="","",'Portail 3 SDL-LETTRES'!AG18)</f>
        <v>2h00</v>
      </c>
      <c r="AH40" s="37">
        <f>IF('Portail 3 SDL-LETTRES'!AH18="","",'Portail 3 SDL-LETTRES'!AH18)</f>
        <v>1</v>
      </c>
      <c r="AI40" s="35" t="str">
        <f>IF('Portail 3 SDL-LETTRES'!AI18="","",'Portail 3 SDL-LETTRES'!AI18)</f>
        <v>CT</v>
      </c>
      <c r="AJ40" s="35" t="str">
        <f>IF('Portail 3 SDL-LETTRES'!AJ18="","",'Portail 3 SDL-LETTRES'!AJ18)</f>
        <v>écrit</v>
      </c>
      <c r="AK40" s="35" t="str">
        <f>IF('Portail 3 SDL-LETTRES'!AK18="","",'Portail 3 SDL-LETTRES'!AK18)</f>
        <v>2h00</v>
      </c>
      <c r="AL40" s="28" t="str">
        <f>IF('Portail 3 SDL-LETTRES'!AL18="","",'Portail 3 SDL-LETTRES'!AL18)</f>
        <v/>
      </c>
    </row>
    <row r="41" spans="1:38">
      <c r="A41" s="121"/>
      <c r="B41" s="121"/>
      <c r="C41" s="144"/>
      <c r="D41" s="145"/>
      <c r="E41" s="145"/>
      <c r="F41" s="145"/>
      <c r="G41" s="145"/>
      <c r="H41" s="146" t="s">
        <v>854</v>
      </c>
      <c r="I41" s="147"/>
      <c r="J41" s="147"/>
      <c r="K41" s="147"/>
      <c r="L41" s="147"/>
      <c r="M41" s="147"/>
      <c r="N41" s="145"/>
      <c r="O41" s="145"/>
      <c r="P41" s="145"/>
      <c r="Q41" s="458"/>
      <c r="R41" s="459"/>
      <c r="S41" s="175"/>
      <c r="T41" s="175"/>
      <c r="U41" s="175"/>
      <c r="V41" s="175"/>
      <c r="W41" s="175"/>
      <c r="X41" s="175"/>
      <c r="Y41" s="175"/>
      <c r="Z41" s="175"/>
      <c r="AA41" s="570"/>
      <c r="AB41" s="570"/>
      <c r="AC41" s="570"/>
      <c r="AD41" s="551"/>
      <c r="AE41" s="175"/>
      <c r="AF41" s="175"/>
      <c r="AG41" s="175"/>
      <c r="AH41" s="175"/>
      <c r="AI41" s="175"/>
      <c r="AJ41" s="175"/>
      <c r="AK41" s="176"/>
      <c r="AL41" s="147"/>
    </row>
    <row r="42" spans="1:38" ht="36.75" customHeight="1">
      <c r="A42" s="4" t="s">
        <v>855</v>
      </c>
      <c r="B42" s="4" t="s">
        <v>856</v>
      </c>
      <c r="C42" s="5" t="s">
        <v>857</v>
      </c>
      <c r="D42" s="11" t="s">
        <v>35</v>
      </c>
      <c r="E42" s="7" t="s">
        <v>36</v>
      </c>
      <c r="F42" s="7"/>
      <c r="G42" s="7"/>
      <c r="H42" s="7"/>
      <c r="I42" s="6"/>
      <c r="J42" s="6"/>
      <c r="K42" s="6"/>
      <c r="L42" s="6"/>
      <c r="M42" s="6"/>
      <c r="N42" s="6"/>
      <c r="O42" s="6"/>
      <c r="P42" s="9"/>
      <c r="Q42" s="425"/>
      <c r="R42" s="426"/>
      <c r="S42" s="397"/>
      <c r="T42" s="9"/>
      <c r="U42" s="9"/>
      <c r="V42" s="9"/>
      <c r="W42" s="8"/>
      <c r="X42" s="8"/>
      <c r="Y42" s="8"/>
      <c r="Z42" s="8"/>
      <c r="AA42" s="571"/>
      <c r="AB42" s="571"/>
      <c r="AC42" s="571"/>
      <c r="AD42" s="12"/>
      <c r="AE42" s="377"/>
      <c r="AF42" s="8"/>
      <c r="AG42" s="8"/>
      <c r="AH42" s="8"/>
      <c r="AI42" s="8"/>
      <c r="AJ42" s="8"/>
      <c r="AK42" s="12"/>
      <c r="AL42" s="12"/>
    </row>
    <row r="43" spans="1:38" ht="23.25" customHeight="1">
      <c r="A43" s="13"/>
      <c r="B43" s="13"/>
      <c r="C43" s="276" t="s">
        <v>858</v>
      </c>
      <c r="D43" s="19"/>
      <c r="E43" s="194"/>
      <c r="F43" s="194"/>
      <c r="G43" s="194"/>
      <c r="H43" s="194"/>
      <c r="I43" s="194">
        <f>+I44</f>
        <v>5</v>
      </c>
      <c r="J43" s="194">
        <f>+J44</f>
        <v>5</v>
      </c>
      <c r="K43" s="19"/>
      <c r="L43" s="19"/>
      <c r="M43" s="19"/>
      <c r="N43" s="19"/>
      <c r="O43" s="19"/>
      <c r="P43" s="18"/>
      <c r="Q43" s="427"/>
      <c r="R43" s="428"/>
      <c r="S43" s="177"/>
      <c r="T43" s="19"/>
      <c r="U43" s="19"/>
      <c r="V43" s="19"/>
      <c r="W43" s="17"/>
      <c r="X43" s="18"/>
      <c r="Y43" s="18"/>
      <c r="Z43" s="18"/>
      <c r="AA43" s="576"/>
      <c r="AB43" s="576"/>
      <c r="AC43" s="576"/>
      <c r="AD43" s="19"/>
      <c r="AE43" s="17"/>
      <c r="AF43" s="18"/>
      <c r="AG43" s="18"/>
      <c r="AH43" s="18"/>
      <c r="AI43" s="18"/>
      <c r="AJ43" s="18"/>
      <c r="AK43" s="19"/>
      <c r="AL43" s="19"/>
    </row>
    <row r="44" spans="1:38" ht="79.5" customHeight="1">
      <c r="A44" s="142" t="str">
        <f>IF('Portail 3 SDL-LETTRES'!A24="","",'Portail 3 SDL-LETTRES'!A24)</f>
        <v/>
      </c>
      <c r="B44" s="212" t="str">
        <f>IF('Portail 3 SDL-LETTRES'!B24="","",'Portail 3 SDL-LETTRES'!B24)</f>
        <v>LLA2G10</v>
      </c>
      <c r="C44" s="22" t="str">
        <f>IF('Portail 3 SDL-LETTRES'!C24="","",'Portail 3 SDL-LETTRES'!C24)</f>
        <v xml:space="preserve">Littérature contemporaine </v>
      </c>
      <c r="D44" s="63" t="str">
        <f>IF('Portail 3 SDL-LETTRES'!D24="","",'Portail 3 SDL-LETTRES'!D24)</f>
        <v/>
      </c>
      <c r="E44" s="63" t="str">
        <f>IF('Portail 3 SDL-LETTRES'!E24="","",'Portail 3 SDL-LETTRES'!E24)</f>
        <v>TRONC COMMUN</v>
      </c>
      <c r="F44" s="168" t="str">
        <f>IF('Portail 3 SDL-LETTRES'!F24="","",'Portail 3 SDL-LETTRES'!F24)</f>
        <v>Portails 3 (SDL-LETTRES), 5 (LETTRES-LLCER ) et 6 (HISTOIRE-LETTRES)</v>
      </c>
      <c r="G44" s="63" t="str">
        <f>IF('Portail 3 SDL-LETTRES'!G24="","",'Portail 3 SDL-LETTRES'!G24)</f>
        <v>LETTRES</v>
      </c>
      <c r="H44" s="202" t="str">
        <f>IF('Portail 3 SDL-LETTRES'!H24="","",'Portail 3 SDL-LETTRES'!H24)</f>
        <v/>
      </c>
      <c r="I44" s="67">
        <f>IF('Portail 3 SDL-LETTRES'!I24="","",'Portail 3 SDL-LETTRES'!I24)</f>
        <v>5</v>
      </c>
      <c r="J44" s="67">
        <f>IF('Portail 3 SDL-LETTRES'!J24="","",'Portail 3 SDL-LETTRES'!J24)</f>
        <v>5</v>
      </c>
      <c r="K44" s="63" t="str">
        <f>IF('Portail 3 SDL-LETTRES'!K24="","",'Portail 3 SDL-LETTRES'!K24)</f>
        <v>BONORD Aude</v>
      </c>
      <c r="L44" s="213" t="str">
        <f>IF('Portail 3 SDL-LETTRES'!L24="","",'Portail 3 SDL-LETTRES'!L24)</f>
        <v>09</v>
      </c>
      <c r="M44" s="67" t="str">
        <f>IF('Portail 3 SDL-LETTRES'!M24="","",'Portail 3 SDL-LETTRES'!M24)</f>
        <v/>
      </c>
      <c r="N44" s="67">
        <f>IF('Portail 3 SDL-LETTRES'!N24="","",'Portail 3 SDL-LETTRES'!N24)</f>
        <v>18</v>
      </c>
      <c r="O44" s="129">
        <f>IF('Portail 3 SDL-LETTRES'!O24="","",'Portail 3 SDL-LETTRES'!O24)</f>
        <v>18</v>
      </c>
      <c r="P44" s="130" t="str">
        <f>IF('Portail 3 SDL-LETTRES'!P24="","",'Portail 3 SDL-LETTRES'!P24)</f>
        <v/>
      </c>
      <c r="Q44" s="427" t="str">
        <f>IF('Portail 3 SDL-LETTRES'!Q24="","",'Portail 3 SDL-LETTRES'!Q24)</f>
        <v>100% CC</v>
      </c>
      <c r="R44" s="430" t="str">
        <f>IF('Portail 3 SDL-LETTRES'!R24="","",'Portail 3 SDL-LETTRES'!R24)</f>
        <v>100% CT (dossier)</v>
      </c>
      <c r="S44" s="607">
        <f>IF('Portail 3 SDL-LETTRES'!S24="","",'Portail 3 SDL-LETTRES'!S24)</f>
        <v>1</v>
      </c>
      <c r="T44" s="33" t="str">
        <f>IF('Portail 3 SDL-LETTRES'!T24="","",'Portail 3 SDL-LETTRES'!T24)</f>
        <v>CC</v>
      </c>
      <c r="U44" s="33" t="str">
        <f>IF('Portail 3 SDL-LETTRES'!U24="","",'Portail 3 SDL-LETTRES'!U24)</f>
        <v/>
      </c>
      <c r="V44" s="33" t="str">
        <f>IF('Portail 3 SDL-LETTRES'!V24="","",'Portail 3 SDL-LETTRES'!V24)</f>
        <v/>
      </c>
      <c r="W44" s="34">
        <f>IF('Portail 3 SDL-LETTRES'!W24="","",'Portail 3 SDL-LETTRES'!W24)</f>
        <v>1</v>
      </c>
      <c r="X44" s="35" t="str">
        <f>IF('Portail 3 SDL-LETTRES'!X24="","",'Portail 3 SDL-LETTRES'!X24)</f>
        <v>CT</v>
      </c>
      <c r="Y44" s="35" t="str">
        <f>IF('Portail 3 SDL-LETTRES'!Y24="","",'Portail 3 SDL-LETTRES'!Y24)</f>
        <v>écrit</v>
      </c>
      <c r="Z44" s="582" t="str">
        <f>IF('Portail 3 SDL-LETTRES'!Z24="","",'Portail 3 SDL-LETTRES'!Z24)</f>
        <v>3h00</v>
      </c>
      <c r="AA44" s="556" t="str">
        <f>IF('Portail 3 SDL-LETTRES'!AA24="","",'Portail 3 SDL-LETTRES'!AA24)</f>
        <v>100% CT DM temps libre. Dépôt du sujet sur CELENE le 30/06/2020 ; retour des copies sur CELENE le 30/06/2020.</v>
      </c>
      <c r="AB44" s="580" t="str">
        <f>IF('Portail 3 SDL-LETTRES'!AB24="","",'Portail 3 SDL-LETTRES'!AB24)</f>
        <v>100% CT DM temps libre. Dépôt du sujet sur CELENE le 30/06/2020 ; retour des copies sur CELENE le 30/06/2020.</v>
      </c>
      <c r="AC44" s="557" t="str">
        <f>IF('Portail 3 SDL-LETTRES'!AC24="","",'Portail 3 SDL-LETTRES'!AC24)</f>
        <v/>
      </c>
      <c r="AD44" s="149">
        <f>IF('Portail 3 SDL-LETTRES'!AD24="","",'Portail 3 SDL-LETTRES'!AD24)</f>
        <v>1</v>
      </c>
      <c r="AE44" s="33" t="str">
        <f>IF('Portail 3 SDL-LETTRES'!AE24="","",'Portail 3 SDL-LETTRES'!AE24)</f>
        <v>CT</v>
      </c>
      <c r="AF44" s="33" t="str">
        <f>IF('Portail 3 SDL-LETTRES'!AF24="","",'Portail 3 SDL-LETTRES'!AF24)</f>
        <v xml:space="preserve">écrit </v>
      </c>
      <c r="AG44" s="33" t="str">
        <f>IF('Portail 3 SDL-LETTRES'!AG24="","",'Portail 3 SDL-LETTRES'!AG24)</f>
        <v>3h00</v>
      </c>
      <c r="AH44" s="37">
        <f>IF('Portail 3 SDL-LETTRES'!AH24="","",'Portail 3 SDL-LETTRES'!AH24)</f>
        <v>1</v>
      </c>
      <c r="AI44" s="35" t="str">
        <f>IF('Portail 3 SDL-LETTRES'!AI24="","",'Portail 3 SDL-LETTRES'!AI24)</f>
        <v>CT</v>
      </c>
      <c r="AJ44" s="35" t="str">
        <f>IF('Portail 3 SDL-LETTRES'!AJ24="","",'Portail 3 SDL-LETTRES'!AJ24)</f>
        <v>écrit</v>
      </c>
      <c r="AK44" s="35" t="str">
        <f>IF('Portail 3 SDL-LETTRES'!AK24="","",'Portail 3 SDL-LETTRES'!AK24)</f>
        <v>3h00</v>
      </c>
      <c r="AL44" s="67" t="str">
        <f>IF('Portail 3 SDL-LETTRES'!AL26="","",'Portail 3 SDL-LETTRES'!AL26)</f>
        <v/>
      </c>
    </row>
    <row r="45" spans="1:38" ht="33" customHeight="1">
      <c r="A45" s="77"/>
      <c r="B45" s="281"/>
      <c r="C45" s="282" t="s">
        <v>859</v>
      </c>
      <c r="D45" s="283"/>
      <c r="E45" s="77"/>
      <c r="F45" s="77"/>
      <c r="G45" s="77"/>
      <c r="H45" s="77"/>
      <c r="I45" s="77"/>
      <c r="J45" s="77"/>
      <c r="K45" s="283"/>
      <c r="L45" s="283"/>
      <c r="M45" s="283"/>
      <c r="N45" s="283"/>
      <c r="O45" s="283"/>
      <c r="P45" s="81"/>
      <c r="Q45" s="435"/>
      <c r="R45" s="436"/>
      <c r="S45" s="414"/>
      <c r="T45" s="283"/>
      <c r="U45" s="283"/>
      <c r="V45" s="283"/>
      <c r="W45" s="283"/>
      <c r="X45" s="283"/>
      <c r="Y45" s="283"/>
      <c r="Z45" s="283"/>
      <c r="AA45" s="284"/>
      <c r="AB45" s="284"/>
      <c r="AC45" s="284"/>
      <c r="AD45" s="284"/>
      <c r="AE45" s="82"/>
      <c r="AF45" s="82"/>
      <c r="AG45" s="82"/>
      <c r="AH45" s="82"/>
      <c r="AI45" s="82"/>
      <c r="AJ45" s="82"/>
      <c r="AK45" s="79"/>
      <c r="AL45" s="79"/>
    </row>
    <row r="46" spans="1:38" ht="35.25" customHeight="1">
      <c r="A46" s="13"/>
      <c r="B46" s="14"/>
      <c r="C46" s="15" t="s">
        <v>860</v>
      </c>
      <c r="D46" s="16"/>
      <c r="E46" s="13"/>
      <c r="F46" s="13"/>
      <c r="G46" s="13"/>
      <c r="H46" s="13"/>
      <c r="I46" s="13">
        <f>+SUM(I47:I50)+I54+I55+I57+I58</f>
        <v>20</v>
      </c>
      <c r="J46" s="13">
        <f>+SUM(J47:J50)+J54+J55+J57+J58</f>
        <v>20</v>
      </c>
      <c r="K46" s="16"/>
      <c r="L46" s="16"/>
      <c r="M46" s="16"/>
      <c r="N46" s="16"/>
      <c r="O46" s="16"/>
      <c r="P46" s="227"/>
      <c r="Q46" s="427"/>
      <c r="R46" s="428"/>
      <c r="S46" s="398"/>
      <c r="T46" s="16"/>
      <c r="U46" s="16"/>
      <c r="V46" s="16"/>
      <c r="W46" s="16"/>
      <c r="X46" s="16"/>
      <c r="Y46" s="16"/>
      <c r="Z46" s="17"/>
      <c r="AA46" s="18"/>
      <c r="AB46" s="18"/>
      <c r="AC46" s="18"/>
      <c r="AD46" s="18"/>
      <c r="AE46" s="18"/>
      <c r="AF46" s="18"/>
      <c r="AG46" s="18"/>
      <c r="AH46" s="18"/>
      <c r="AI46" s="18"/>
      <c r="AJ46" s="18"/>
      <c r="AK46" s="19"/>
      <c r="AL46" s="19"/>
    </row>
    <row r="47" spans="1:38" ht="81.75" customHeight="1">
      <c r="A47" s="20" t="str">
        <f>IF('Portail 3 SDL-LETTRES'!A39="","",'Portail 3 SDL-LETTRES'!A39)</f>
        <v/>
      </c>
      <c r="B47" s="94" t="str">
        <f>IF('Portail 3 SDL-LETTRES'!B39="","",'Portail 3 SDL-LETTRES'!B39)</f>
        <v>LLA2G20</v>
      </c>
      <c r="C47" s="22" t="str">
        <f>IF('Portail 3 SDL-LETTRES'!C39="","",'Portail 3 SDL-LETTRES'!C39)</f>
        <v>Littérature et histoire</v>
      </c>
      <c r="D47" s="63" t="str">
        <f>IF('Portail 3 SDL-LETTRES'!D39="","",'Portail 3 SDL-LETTRES'!D39)</f>
        <v>LOL1G60
LOL1G61</v>
      </c>
      <c r="E47" s="63" t="str">
        <f>IF('Portail 3 SDL-LETTRES'!E39="","",'Portail 3 SDL-LETTRES'!E39)</f>
        <v/>
      </c>
      <c r="F47" s="196" t="str">
        <f>IF('Portail 3 SDL-LETTRES'!F39="","",'Portail 3 SDL-LETTRES'!F39)</f>
        <v>Portails 3 (SDL-LETTRES majeure Lettres), 5 (LETTRES-LLCER majeure Lettres )</v>
      </c>
      <c r="G47" s="63" t="str">
        <f>IF('Portail 3 SDL-LETTRES'!G39="","",'Portail 3 SDL-LETTRES'!G39)</f>
        <v>LETTRES</v>
      </c>
      <c r="H47" s="202"/>
      <c r="I47" s="67">
        <v>2</v>
      </c>
      <c r="J47" s="67">
        <v>2</v>
      </c>
      <c r="K47" s="128" t="str">
        <f>IF('Portail 3 SDL-LETTRES'!K39="","",'Portail 3 SDL-LETTRES'!K39)</f>
        <v>BONORD Aude</v>
      </c>
      <c r="L47" s="213" t="str">
        <f>IF('Portail 3 SDL-LETTRES'!L39="","",'Portail 3 SDL-LETTRES'!L39)</f>
        <v>09</v>
      </c>
      <c r="M47" s="67" t="str">
        <f>IF('Portail 3 SDL-LETTRES'!M39="","",'Portail 3 SDL-LETTRES'!M39)</f>
        <v/>
      </c>
      <c r="N47" s="67" t="str">
        <f>IF('Portail 3 SDL-LETTRES'!N39="","",'Portail 3 SDL-LETTRES'!N39)</f>
        <v/>
      </c>
      <c r="O47" s="129">
        <f>IF('Portail 3 SDL-LETTRES'!O39="","",'Portail 3 SDL-LETTRES'!O39)</f>
        <v>18</v>
      </c>
      <c r="P47" s="222" t="str">
        <f>IF('Portail 3 SDL-LETTRES'!P39="","",'Portail 3 SDL-LETTRES'!P39)</f>
        <v/>
      </c>
      <c r="Q47" s="429" t="str">
        <f>IF('Portail 3 SDL-LETTRES'!Q39="","",'Portail 3 SDL-LETTRES'!Q39)</f>
        <v>100% CC</v>
      </c>
      <c r="R47" s="430" t="str">
        <f>IF('Portail 3 SDL-LETTRES'!R39="","",'Portail 3 SDL-LETTRES'!R39)</f>
        <v>100% CT (dossier)</v>
      </c>
      <c r="S47" s="149">
        <f>IF('Portail 3 SDL-LETTRES'!S39="","",'Portail 3 SDL-LETTRES'!S39)</f>
        <v>1</v>
      </c>
      <c r="T47" s="33" t="str">
        <f>IF('Portail 3 SDL-LETTRES'!T39="","",'Portail 3 SDL-LETTRES'!T39)</f>
        <v>CC</v>
      </c>
      <c r="U47" s="33" t="str">
        <f>IF('Portail 3 SDL-LETTRES'!U39="","",'Portail 3 SDL-LETTRES'!U39)</f>
        <v/>
      </c>
      <c r="V47" s="33" t="str">
        <f>IF('Portail 3 SDL-LETTRES'!V39="","",'Portail 3 SDL-LETTRES'!V39)</f>
        <v/>
      </c>
      <c r="W47" s="34">
        <f>IF('Portail 3 SDL-LETTRES'!W39="","",'Portail 3 SDL-LETTRES'!W39)</f>
        <v>1</v>
      </c>
      <c r="X47" s="35" t="str">
        <f>IF('Portail 3 SDL-LETTRES'!X39="","",'Portail 3 SDL-LETTRES'!X39)</f>
        <v>CT</v>
      </c>
      <c r="Y47" s="35" t="str">
        <f>IF('Portail 3 SDL-LETTRES'!Y39="","",'Portail 3 SDL-LETTRES'!Y39)</f>
        <v>écrit</v>
      </c>
      <c r="Z47" s="35" t="str">
        <f>IF('Portail 3 SDL-LETTRES'!Z39="","",'Portail 3 SDL-LETTRES'!Z39)</f>
        <v>2h00</v>
      </c>
      <c r="AA47" s="556" t="str">
        <f>IF('Portail 3 SDL-LETTRES'!AA39="","",'Portail 3 SDL-LETTRES'!AA39)</f>
        <v>100% CT DM temps libre. Dépôt du sujet sur CELENE le 25/06/2020 ; retour des copies sur CELENE jusqu'au 03/07/2020.</v>
      </c>
      <c r="AB47" s="660" t="str">
        <f>IF('Portail 3 SDL-LETTRES'!AB39="","",'Portail 3 SDL-LETTRES'!AB39)</f>
        <v>100% CT DM temps libre. Dépôt du sujet sur CELENE le 25/06/2020 ; retour des copies sur CELENE jusqu'au 03/07/2020.</v>
      </c>
      <c r="AC47" s="557" t="str">
        <f>IF('Portail 3 SDL-LETTRES'!AC39="","",'Portail 3 SDL-LETTRES'!AC39)</f>
        <v/>
      </c>
      <c r="AD47" s="149">
        <f>IF('Portail 3 SDL-LETTRES'!AD39="","",'Portail 3 SDL-LETTRES'!AD39)</f>
        <v>1</v>
      </c>
      <c r="AE47" s="33" t="str">
        <f>IF('Portail 3 SDL-LETTRES'!AE39="","",'Portail 3 SDL-LETTRES'!AE39)</f>
        <v>CT</v>
      </c>
      <c r="AF47" s="33" t="str">
        <f>IF('Portail 3 SDL-LETTRES'!AF39="","",'Portail 3 SDL-LETTRES'!AF39)</f>
        <v>écrit</v>
      </c>
      <c r="AG47" s="33" t="str">
        <f>IF('Portail 3 SDL-LETTRES'!AG39="","",'Portail 3 SDL-LETTRES'!AG39)</f>
        <v>2h00</v>
      </c>
      <c r="AH47" s="37">
        <f>IF('Portail 3 SDL-LETTRES'!AH39="","",'Portail 3 SDL-LETTRES'!AH39)</f>
        <v>1</v>
      </c>
      <c r="AI47" s="35" t="str">
        <f>IF('Portail 3 SDL-LETTRES'!AI39="","",'Portail 3 SDL-LETTRES'!AI39)</f>
        <v>CT</v>
      </c>
      <c r="AJ47" s="35" t="str">
        <f>IF('Portail 3 SDL-LETTRES'!AJ39="","",'Portail 3 SDL-LETTRES'!AJ39)</f>
        <v>écrit</v>
      </c>
      <c r="AK47" s="35" t="str">
        <f>IF('Portail 3 SDL-LETTRES'!AK39="","",'Portail 3 SDL-LETTRES'!AK39)</f>
        <v>2h00</v>
      </c>
      <c r="AL47" s="67" t="str">
        <f>IF('Portail 3 SDL-LETTRES'!AL39="","",'Portail 3 SDL-LETTRES'!AL39)</f>
        <v/>
      </c>
    </row>
    <row r="48" spans="1:38" ht="81.75" customHeight="1">
      <c r="A48" s="20" t="str">
        <f>IF('Portail 3 SDL-LETTRES'!A40="","",'Portail 3 SDL-LETTRES'!A40)</f>
        <v/>
      </c>
      <c r="B48" s="94" t="str">
        <f>IF('Portail 3 SDL-LETTRES'!B40="","",'Portail 3 SDL-LETTRES'!B40)</f>
        <v>LLA2G30</v>
      </c>
      <c r="C48" s="22" t="str">
        <f>IF('Portail 3 SDL-LETTRES'!C40="","",'Portail 3 SDL-LETTRES'!C40)</f>
        <v>Atelier de lecture: littératures actuelles</v>
      </c>
      <c r="D48" s="63" t="str">
        <f>IF('Portail 3 SDL-LETTRES'!D40="","",'Portail 3 SDL-LETTRES'!D40)</f>
        <v>LOL2G90</v>
      </c>
      <c r="E48" s="63" t="str">
        <f>IF('Portail 3 SDL-LETTRES'!E40="","",'Portail 3 SDL-LETTRES'!E40)</f>
        <v>TRONC COMMUN</v>
      </c>
      <c r="F48" s="168" t="str">
        <f>IF('Portail 3 SDL-LETTRES'!F40="","",'Portail 3 SDL-LETTRES'!F40)</f>
        <v>Portails 3 (SDL-LETTRES majeure Lettres) et 5 (LETTRES-LLCER majeure Lettres )</v>
      </c>
      <c r="G48" s="63" t="str">
        <f>IF('Portail 3 SDL-LETTRES'!G40="","",'Portail 3 SDL-LETTRES'!G40)</f>
        <v>LETTRES</v>
      </c>
      <c r="H48" s="202"/>
      <c r="I48" s="67">
        <v>2</v>
      </c>
      <c r="J48" s="67">
        <v>2</v>
      </c>
      <c r="K48" s="63" t="str">
        <f>IF('Portail 3 SDL-LETTRES'!K40="","",'Portail 3 SDL-LETTRES'!K40)</f>
        <v>BONORD Aude</v>
      </c>
      <c r="L48" s="213" t="str">
        <f>IF('Portail 3 SDL-LETTRES'!L40="","",'Portail 3 SDL-LETTRES'!L40)</f>
        <v>09</v>
      </c>
      <c r="M48" s="67" t="str">
        <f>IF('Portail 3 SDL-LETTRES'!M40="","",'Portail 3 SDL-LETTRES'!M40)</f>
        <v/>
      </c>
      <c r="N48" s="67" t="str">
        <f>IF('Portail 3 SDL-LETTRES'!N40="","",'Portail 3 SDL-LETTRES'!N40)</f>
        <v/>
      </c>
      <c r="O48" s="129">
        <f>IF('Portail 3 SDL-LETTRES'!O40="","",'Portail 3 SDL-LETTRES'!O40)</f>
        <v>18</v>
      </c>
      <c r="P48" s="222" t="str">
        <f>IF('Portail 3 SDL-LETTRES'!P40="","",'Portail 3 SDL-LETTRES'!P40)</f>
        <v/>
      </c>
      <c r="Q48" s="429" t="str">
        <f>IF('Portail 3 SDL-LETTRES'!Q40="","",'Portail 3 SDL-LETTRES'!Q40)</f>
        <v>100% CC</v>
      </c>
      <c r="R48" s="430" t="str">
        <f>IF('Portail 3 SDL-LETTRES'!R40="","",'Portail 3 SDL-LETTRES'!R40)</f>
        <v>100% CT (dossier)</v>
      </c>
      <c r="S48" s="149">
        <f>IF('Portail 3 SDL-LETTRES'!S40="","",'Portail 3 SDL-LETTRES'!S40)</f>
        <v>1</v>
      </c>
      <c r="T48" s="33" t="str">
        <f>IF('Portail 3 SDL-LETTRES'!T40="","",'Portail 3 SDL-LETTRES'!T40)</f>
        <v>CC</v>
      </c>
      <c r="U48" s="33" t="str">
        <f>IF('Portail 3 SDL-LETTRES'!U40="","",'Portail 3 SDL-LETTRES'!U40)</f>
        <v/>
      </c>
      <c r="V48" s="33" t="str">
        <f>IF('Portail 3 SDL-LETTRES'!V40="","",'Portail 3 SDL-LETTRES'!V40)</f>
        <v/>
      </c>
      <c r="W48" s="34">
        <f>IF('Portail 3 SDL-LETTRES'!W40="","",'Portail 3 SDL-LETTRES'!W40)</f>
        <v>1</v>
      </c>
      <c r="X48" s="35" t="str">
        <f>IF('Portail 3 SDL-LETTRES'!X40="","",'Portail 3 SDL-LETTRES'!X40)</f>
        <v>CT</v>
      </c>
      <c r="Y48" s="35" t="str">
        <f>IF('Portail 3 SDL-LETTRES'!Y40="","",'Portail 3 SDL-LETTRES'!Y40)</f>
        <v>écrit</v>
      </c>
      <c r="Z48" s="35" t="str">
        <f>IF('Portail 3 SDL-LETTRES'!Z40="","",'Portail 3 SDL-LETTRES'!Z40)</f>
        <v>2h00</v>
      </c>
      <c r="AA48" s="556" t="str">
        <f>IF('Portail 3 SDL-LETTRES'!AA40="","",'Portail 3 SDL-LETTRES'!AA40)</f>
        <v>100% CT DM temps libre. Dépôt du sujet sur CELENE le 25/06/2020 ; retour des copies par mail (à ces deux adresses : benoit.barut@univ-orleans.fr et aude.bonord@univ-orleans.fr) jusqu'au 30/06/2020.</v>
      </c>
      <c r="AB48" s="660" t="str">
        <f>IF('Portail 3 SDL-LETTRES'!AB40="","",'Portail 3 SDL-LETTRES'!AB40)</f>
        <v>100% CT DM temps libre. Dépôt du sujet sur CELENE le 25/06/2020 ; retour des copies par mail (à ces deux adresses : benoit.barut@univ-orleans.fr et aude.bonord@univ-orleans.fr) jusqu'au 30/06/2020.</v>
      </c>
      <c r="AC48" s="557" t="str">
        <f>IF('Portail 3 SDL-LETTRES'!AC40="","",'Portail 3 SDL-LETTRES'!AC40)</f>
        <v/>
      </c>
      <c r="AD48" s="149">
        <f>IF('Portail 3 SDL-LETTRES'!AD40="","",'Portail 3 SDL-LETTRES'!AD40)</f>
        <v>1</v>
      </c>
      <c r="AE48" s="33" t="str">
        <f>IF('Portail 3 SDL-LETTRES'!AE40="","",'Portail 3 SDL-LETTRES'!AE40)</f>
        <v>CT</v>
      </c>
      <c r="AF48" s="33" t="str">
        <f>IF('Portail 3 SDL-LETTRES'!AF40="","",'Portail 3 SDL-LETTRES'!AF40)</f>
        <v>écrit</v>
      </c>
      <c r="AG48" s="33" t="str">
        <f>IF('Portail 3 SDL-LETTRES'!AG40="","",'Portail 3 SDL-LETTRES'!AG40)</f>
        <v>2h00</v>
      </c>
      <c r="AH48" s="37">
        <f>IF('Portail 3 SDL-LETTRES'!AH40="","",'Portail 3 SDL-LETTRES'!AH40)</f>
        <v>1</v>
      </c>
      <c r="AI48" s="35" t="str">
        <f>IF('Portail 3 SDL-LETTRES'!AI40="","",'Portail 3 SDL-LETTRES'!AI40)</f>
        <v>CT</v>
      </c>
      <c r="AJ48" s="35" t="str">
        <f>IF('Portail 3 SDL-LETTRES'!AJ40="","",'Portail 3 SDL-LETTRES'!AJ40)</f>
        <v>écrit</v>
      </c>
      <c r="AK48" s="35" t="str">
        <f>IF('Portail 3 SDL-LETTRES'!AK40="","",'Portail 3 SDL-LETTRES'!AK40)</f>
        <v>2h00</v>
      </c>
      <c r="AL48" s="67" t="str">
        <f>IF('Portail 3 SDL-LETTRES'!AL40="","",'Portail 3 SDL-LETTRES'!AL40)</f>
        <v/>
      </c>
    </row>
    <row r="49" spans="1:38" ht="81.75" customHeight="1">
      <c r="A49" s="20" t="str">
        <f>IF('Portail 3 SDL-LETTRES'!A41="","",'Portail 3 SDL-LETTRES'!A41)</f>
        <v/>
      </c>
      <c r="B49" s="94" t="str">
        <f>IF('Portail 3 SDL-LETTRES'!B41="","",'Portail 3 SDL-LETTRES'!B41)</f>
        <v>LLA2G40</v>
      </c>
      <c r="C49" s="22" t="str">
        <f>IF('Portail 3 SDL-LETTRES'!C41="","",'Portail 3 SDL-LETTRES'!C41)</f>
        <v>Littératures francophones</v>
      </c>
      <c r="D49" s="63" t="str">
        <f>IF('Portail 3 SDL-LETTRES'!D41="","",'Portail 3 SDL-LETTRES'!D41)</f>
        <v>LOL3G21</v>
      </c>
      <c r="E49" s="63" t="str">
        <f>IF('Portail 3 SDL-LETTRES'!E41="","",'Portail 3 SDL-LETTRES'!E41)</f>
        <v>TRONC COMMUN</v>
      </c>
      <c r="F49" s="168" t="str">
        <f>IF('Portail 3 SDL-LETTRES'!F41="","",'Portail 3 SDL-LETTRES'!F41)</f>
        <v>Portails 3 (SDL-LETTRES majeure Lettres), 5 (LETTRES-LLCER majeure Lettres ) et 6 (HISTOIRE-LETTRES)</v>
      </c>
      <c r="G49" s="63" t="str">
        <f>IF('Portail 3 SDL-LETTRES'!G41="","",'Portail 3 SDL-LETTRES'!G41)</f>
        <v>LETTRES</v>
      </c>
      <c r="H49" s="202"/>
      <c r="I49" s="67">
        <v>5</v>
      </c>
      <c r="J49" s="67">
        <v>5</v>
      </c>
      <c r="K49" s="63" t="str">
        <f>IF('Portail 3 SDL-LETTRES'!K41="","",'Portail 3 SDL-LETTRES'!K41)</f>
        <v>RIBEMONT Gabriele</v>
      </c>
      <c r="L49" s="213" t="str">
        <f>IF('Portail 3 SDL-LETTRES'!L41="","",'Portail 3 SDL-LETTRES'!L41)</f>
        <v>09</v>
      </c>
      <c r="M49" s="67" t="str">
        <f>IF('Portail 3 SDL-LETTRES'!M41="","",'Portail 3 SDL-LETTRES'!M41)</f>
        <v/>
      </c>
      <c r="N49" s="67">
        <f>IF('Portail 3 SDL-LETTRES'!N41="","",'Portail 3 SDL-LETTRES'!N41)</f>
        <v>18</v>
      </c>
      <c r="O49" s="129">
        <f>IF('Portail 3 SDL-LETTRES'!O41="","",'Portail 3 SDL-LETTRES'!O41)</f>
        <v>18</v>
      </c>
      <c r="P49" s="222" t="str">
        <f>IF('Portail 3 SDL-LETTRES'!P41="","",'Portail 3 SDL-LETTRES'!P41)</f>
        <v/>
      </c>
      <c r="Q49" s="429" t="str">
        <f>IF('Portail 3 SDL-LETTRES'!Q41="","",'Portail 3 SDL-LETTRES'!Q41)</f>
        <v>100% CC</v>
      </c>
      <c r="R49" s="430" t="str">
        <f>IF('Portail 3 SDL-LETTRES'!R41="","",'Portail 3 SDL-LETTRES'!R41)</f>
        <v>100% CT (dossier)</v>
      </c>
      <c r="S49" s="149">
        <f>IF('Portail 3 SDL-LETTRES'!S41="","",'Portail 3 SDL-LETTRES'!S41)</f>
        <v>1</v>
      </c>
      <c r="T49" s="33" t="str">
        <f>IF('Portail 3 SDL-LETTRES'!T41="","",'Portail 3 SDL-LETTRES'!T41)</f>
        <v>CC</v>
      </c>
      <c r="U49" s="33" t="str">
        <f>IF('Portail 3 SDL-LETTRES'!U41="","",'Portail 3 SDL-LETTRES'!U41)</f>
        <v/>
      </c>
      <c r="V49" s="33" t="str">
        <f>IF('Portail 3 SDL-LETTRES'!V41="","",'Portail 3 SDL-LETTRES'!V41)</f>
        <v/>
      </c>
      <c r="W49" s="34">
        <f>IF('Portail 3 SDL-LETTRES'!W41="","",'Portail 3 SDL-LETTRES'!W41)</f>
        <v>1</v>
      </c>
      <c r="X49" s="35" t="str">
        <f>IF('Portail 3 SDL-LETTRES'!X41="","",'Portail 3 SDL-LETTRES'!X41)</f>
        <v>CT</v>
      </c>
      <c r="Y49" s="35" t="str">
        <f>IF('Portail 3 SDL-LETTRES'!Y41="","",'Portail 3 SDL-LETTRES'!Y41)</f>
        <v>écrit</v>
      </c>
      <c r="Z49" s="35" t="str">
        <f>IF('Portail 3 SDL-LETTRES'!Z41="","",'Portail 3 SDL-LETTRES'!Z41)</f>
        <v>3h00</v>
      </c>
      <c r="AA49" s="556" t="str">
        <f>IF('Portail 3 SDL-LETTRES'!AA41="","",'Portail 3 SDL-LETTRES'!AA41)</f>
        <v>100% CT DM temps libre. Dépôt du sujet sur CELENE le 10/06/2020 ; retour des copies par mail (gabriele.ribemont@univ-orleans.fr) jusqu'au 28/06/2020.</v>
      </c>
      <c r="AB49" s="660" t="str">
        <f>IF('Portail 3 SDL-LETTRES'!AB41="","",'Portail 3 SDL-LETTRES'!AB41)</f>
        <v>100% CT DM temps libre. Dépôt du sujet sur CELENE le 10/06/2020 ; retour des copies par mail (gabriele.ribemont@univ-orleans.fr) jusqu'au 28/06/2020.</v>
      </c>
      <c r="AC49" s="557" t="str">
        <f>IF('Portail 3 SDL-LETTRES'!AC41="","",'Portail 3 SDL-LETTRES'!AC41)</f>
        <v/>
      </c>
      <c r="AD49" s="149">
        <f>IF('Portail 3 SDL-LETTRES'!AD41="","",'Portail 3 SDL-LETTRES'!AD41)</f>
        <v>1</v>
      </c>
      <c r="AE49" s="33" t="str">
        <f>IF('Portail 3 SDL-LETTRES'!AE41="","",'Portail 3 SDL-LETTRES'!AE41)</f>
        <v>CT</v>
      </c>
      <c r="AF49" s="33" t="str">
        <f>IF('Portail 3 SDL-LETTRES'!AF41="","",'Portail 3 SDL-LETTRES'!AF41)</f>
        <v>écrit</v>
      </c>
      <c r="AG49" s="33" t="str">
        <f>IF('Portail 3 SDL-LETTRES'!AG41="","",'Portail 3 SDL-LETTRES'!AG41)</f>
        <v>3h00</v>
      </c>
      <c r="AH49" s="37">
        <f>IF('Portail 3 SDL-LETTRES'!AH41="","",'Portail 3 SDL-LETTRES'!AH41)</f>
        <v>1</v>
      </c>
      <c r="AI49" s="35" t="str">
        <f>IF('Portail 3 SDL-LETTRES'!AI41="","",'Portail 3 SDL-LETTRES'!AI41)</f>
        <v>CT</v>
      </c>
      <c r="AJ49" s="35" t="str">
        <f>IF('Portail 3 SDL-LETTRES'!AJ41="","",'Portail 3 SDL-LETTRES'!AJ41)</f>
        <v>écrit</v>
      </c>
      <c r="AK49" s="35" t="str">
        <f>IF('Portail 3 SDL-LETTRES'!AK41="","",'Portail 3 SDL-LETTRES'!AK41)</f>
        <v>3h00</v>
      </c>
      <c r="AL49" s="67" t="str">
        <f>IF('Portail 3 SDL-LETTRES'!AL41="","",'Portail 3 SDL-LETTRES'!AL41)</f>
        <v/>
      </c>
    </row>
    <row r="50" spans="1:38" s="93" customFormat="1" ht="19.5" customHeight="1">
      <c r="A50" s="158" t="str">
        <f>IF('Portail 3 SDL-LETTRES'!A42="","",'Portail 3 SDL-LETTRES'!A42)</f>
        <v>LCLA2G01</v>
      </c>
      <c r="B50" s="158" t="str">
        <f>IF('Portail 3 SDL-LETTRES'!B42="","",'Portail 3 SDL-LETTRES'!B42)</f>
        <v>LLA2G50</v>
      </c>
      <c r="C50" s="197" t="str">
        <f>IF('Portail 3 SDL-LETTRES'!C42="","",'Portail 3 SDL-LETTRES'!C42)</f>
        <v>Choix  Introduction au cinéma (1 UE parmi 2)</v>
      </c>
      <c r="D50" s="217" t="str">
        <f>IF('Portail 3 SDL-LETTRES'!D42="","",'Portail 3 SDL-LETTRES'!D42)</f>
        <v/>
      </c>
      <c r="E50" s="217" t="str">
        <f>IF('Portail 3 SDL-LETTRES'!E42="","",'Portail 3 SDL-LETTRES'!E42)</f>
        <v>BLOC</v>
      </c>
      <c r="F50" s="217" t="str">
        <f>IF('Portail 3 SDL-LETTRES'!F42="","",'Portail 3 SDL-LETTRES'!F42)</f>
        <v/>
      </c>
      <c r="G50" s="217" t="str">
        <f>IF('Portail 3 SDL-LETTRES'!G42="","",'Portail 3 SDL-LETTRES'!G42)</f>
        <v/>
      </c>
      <c r="H50" s="218" t="str">
        <f>IF('Portail 3 SDL-LETTRES'!H42="","",'Portail 3 SDL-LETTRES'!H42)</f>
        <v>1 UE / 3 ECTS</v>
      </c>
      <c r="I50" s="198">
        <f>IF('Portail 3 SDL-LETTRES'!I42="","",'Portail 3 SDL-LETTRES'!I42)</f>
        <v>3</v>
      </c>
      <c r="J50" s="199">
        <f>IF('Portail 3 SDL-LETTRES'!J42="","",'Portail 3 SDL-LETTRES'!J42)</f>
        <v>3</v>
      </c>
      <c r="K50" s="198" t="str">
        <f>IF('Portail 3 SDL-LETTRES'!K42="","",'Portail 3 SDL-LETTRES'!K42)</f>
        <v/>
      </c>
      <c r="L50" s="199" t="str">
        <f>IF('Portail 3 SDL-LETTRES'!L42="","",'Portail 3 SDL-LETTRES'!L42)</f>
        <v/>
      </c>
      <c r="M50" s="198" t="str">
        <f>IF('Portail 3 SDL-LETTRES'!M42="","",'Portail 3 SDL-LETTRES'!M42)</f>
        <v/>
      </c>
      <c r="N50" s="199" t="str">
        <f>IF('Portail 3 SDL-LETTRES'!N42="","",'Portail 3 SDL-LETTRES'!N42)</f>
        <v/>
      </c>
      <c r="O50" s="189" t="str">
        <f>IF('Portail 3 SDL-LETTRES'!O42="","",'Portail 3 SDL-LETTRES'!O42)</f>
        <v/>
      </c>
      <c r="P50" s="395" t="str">
        <f>IF('Portail 3 SDL-LETTRES'!P42="","",'Portail 3 SDL-LETTRES'!P42)</f>
        <v/>
      </c>
      <c r="Q50" s="437" t="str">
        <f>IF('Portail 3 SDL-LETTRES'!Q42="","",'Portail 3 SDL-LETTRES'!Q42)</f>
        <v/>
      </c>
      <c r="R50" s="438" t="str">
        <f>IF('Portail 3 SDL-LETTRES'!R42="","",'Portail 3 SDL-LETTRES'!R42)</f>
        <v/>
      </c>
      <c r="S50" s="402" t="str">
        <f>IF('Portail 3 SDL-LETTRES'!S42="","",'Portail 3 SDL-LETTRES'!S42)</f>
        <v/>
      </c>
      <c r="T50" s="189" t="str">
        <f>IF('Portail 3 SDL-LETTRES'!T42="","",'Portail 3 SDL-LETTRES'!T42)</f>
        <v/>
      </c>
      <c r="U50" s="189" t="str">
        <f>IF('Portail 3 SDL-LETTRES'!U42="","",'Portail 3 SDL-LETTRES'!U42)</f>
        <v/>
      </c>
      <c r="V50" s="189" t="str">
        <f>IF('Portail 3 SDL-LETTRES'!V42="","",'Portail 3 SDL-LETTRES'!V42)</f>
        <v/>
      </c>
      <c r="W50" s="89" t="str">
        <f>IF('Portail 3 SDL-LETTRES'!W42="","",'Portail 3 SDL-LETTRES'!W42)</f>
        <v/>
      </c>
      <c r="X50" s="90" t="str">
        <f>IF('Portail 3 SDL-LETTRES'!X42="","",'Portail 3 SDL-LETTRES'!X42)</f>
        <v/>
      </c>
      <c r="Y50" s="90" t="str">
        <f>IF('Portail 3 SDL-LETTRES'!Y42="","",'Portail 3 SDL-LETTRES'!Y42)</f>
        <v/>
      </c>
      <c r="Z50" s="91" t="str">
        <f>IF('Portail 3 SDL-LETTRES'!Z42="","",'Portail 3 SDL-LETTRES'!Z42)</f>
        <v/>
      </c>
      <c r="AA50" s="91" t="str">
        <f>IF('Portail 3 SDL-LETTRES'!AA42="","",'Portail 3 SDL-LETTRES'!AA42)</f>
        <v/>
      </c>
      <c r="AB50" s="558" t="str">
        <f>IF('Portail 3 SDL-LETTRES'!AB42="","",'Portail 3 SDL-LETTRES'!AB42)</f>
        <v/>
      </c>
      <c r="AC50" s="630" t="str">
        <f>IF('Portail 3 SDL-LETTRES'!AC42="","",'Portail 3 SDL-LETTRES'!AC42)</f>
        <v/>
      </c>
      <c r="AD50" s="89" t="str">
        <f>IF('Portail 3 SDL-LETTRES'!AD42="","",'Portail 3 SDL-LETTRES'!AD42)</f>
        <v/>
      </c>
      <c r="AE50" s="90" t="str">
        <f>IF('Portail 3 SDL-LETTRES'!AE42="","",'Portail 3 SDL-LETTRES'!AE42)</f>
        <v/>
      </c>
      <c r="AF50" s="90" t="str">
        <f>IF('Portail 3 SDL-LETTRES'!AF42="","",'Portail 3 SDL-LETTRES'!AF42)</f>
        <v/>
      </c>
      <c r="AG50" s="90" t="str">
        <f>IF('Portail 3 SDL-LETTRES'!AG42="","",'Portail 3 SDL-LETTRES'!AG42)</f>
        <v/>
      </c>
      <c r="AH50" s="91" t="str">
        <f>IF('Portail 3 SDL-LETTRES'!AH42="","",'Portail 3 SDL-LETTRES'!AH42)</f>
        <v/>
      </c>
      <c r="AI50" s="90" t="str">
        <f>IF('Portail 3 SDL-LETTRES'!AI42="","",'Portail 3 SDL-LETTRES'!AI42)</f>
        <v/>
      </c>
      <c r="AJ50" s="90" t="str">
        <f>IF('Portail 3 SDL-LETTRES'!AJ42="","",'Portail 3 SDL-LETTRES'!AJ42)</f>
        <v/>
      </c>
      <c r="AK50" s="90" t="str">
        <f>IF('Portail 3 SDL-LETTRES'!AK42="","",'Portail 3 SDL-LETTRES'!AK42)</f>
        <v/>
      </c>
      <c r="AL50" s="92" t="str">
        <f>IF('Portail 3 SDL-LETTRES'!AL42="","",'Portail 3 SDL-LETTRES'!AL42)</f>
        <v/>
      </c>
    </row>
    <row r="51" spans="1:38" ht="45.75" customHeight="1">
      <c r="A51" s="20" t="str">
        <f>IF('Portail 3 SDL-LETTRES'!A43="","",'Portail 3 SDL-LETTRES'!A43)</f>
        <v/>
      </c>
      <c r="B51" s="94" t="str">
        <f>IF('Portail 3 SDL-LETTRES'!B43="","",'Portail 3 SDL-LETTRES'!B43)</f>
        <v>LLA2G5A</v>
      </c>
      <c r="C51" s="22" t="str">
        <f>IF('Portail 3 SDL-LETTRES'!C43="","",'Portail 3 SDL-LETTRES'!C43)</f>
        <v>Introduction to Cinema</v>
      </c>
      <c r="D51" s="63" t="str">
        <f>IF('Portail 3 SDL-LETTRES'!D43="","",'Portail 3 SDL-LETTRES'!D43)</f>
        <v/>
      </c>
      <c r="E51" s="63" t="str">
        <f>IF('Portail 3 SDL-LETTRES'!E43="","",'Portail 3 SDL-LETTRES'!E43)</f>
        <v>CHOIX TRONC COMMUN</v>
      </c>
      <c r="F51" s="168" t="str">
        <f>IF('Portail 3 SDL-LETTRES'!F43="","",'Portail 3 SDL-LETTRES'!F43)</f>
        <v>Portails 3 (SDL-LETTRES majeure Lettres), 5 (LETTRES-LLCER majeure Lettres) et 6 (HISTOIRE-LETTRES majeure Lettres)</v>
      </c>
      <c r="G51" s="63" t="str">
        <f>IF('Portail 3 SDL-LETTRES'!G43="","",'Portail 3 SDL-LETTRES'!G43)</f>
        <v>LETTRES</v>
      </c>
      <c r="H51" s="202"/>
      <c r="I51" s="67">
        <v>3</v>
      </c>
      <c r="J51" s="67">
        <v>3</v>
      </c>
      <c r="K51" s="63" t="str">
        <f>IF('Portail 3 SDL-LETTRES'!K43="","",'Portail 3 SDL-LETTRES'!K43)</f>
        <v>BARUT Benoît</v>
      </c>
      <c r="L51" s="43" t="str">
        <f>IF('Portail 3 SDL-LETTRES'!L43="","",'Portail 3 SDL-LETTRES'!L43)</f>
        <v>09 et 18</v>
      </c>
      <c r="M51" s="67" t="str">
        <f>IF('Portail 3 SDL-LETTRES'!M43="","",'Portail 3 SDL-LETTRES'!M43)</f>
        <v/>
      </c>
      <c r="N51" s="67" t="str">
        <f>IF('Portail 3 SDL-LETTRES'!N43="","",'Portail 3 SDL-LETTRES'!N43)</f>
        <v/>
      </c>
      <c r="O51" s="129">
        <f>IF('Portail 3 SDL-LETTRES'!O43="","",'Portail 3 SDL-LETTRES'!O43)</f>
        <v>24</v>
      </c>
      <c r="P51" s="222" t="str">
        <f>IF('Portail 3 SDL-LETTRES'!P43="","",'Portail 3 SDL-LETTRES'!P43)</f>
        <v/>
      </c>
      <c r="Q51" s="429" t="str">
        <f>IF('Portail 3 SDL-LETTRES'!Q43="","",'Portail 3 SDL-LETTRES'!Q43)</f>
        <v>100% CC</v>
      </c>
      <c r="R51" s="430" t="str">
        <f>IF('Portail 3 SDL-LETTRES'!R43="","",'Portail 3 SDL-LETTRES'!R43)</f>
        <v>100% CT (dossier)</v>
      </c>
      <c r="S51" s="149">
        <f>IF('Portail 3 SDL-LETTRES'!S43="","",'Portail 3 SDL-LETTRES'!S43)</f>
        <v>1</v>
      </c>
      <c r="T51" s="33" t="str">
        <f>IF('Portail 3 SDL-LETTRES'!T43="","",'Portail 3 SDL-LETTRES'!T43)</f>
        <v>CC</v>
      </c>
      <c r="U51" s="33" t="str">
        <f>IF('Portail 3 SDL-LETTRES'!U43="","",'Portail 3 SDL-LETTRES'!U43)</f>
        <v/>
      </c>
      <c r="V51" s="33" t="str">
        <f>IF('Portail 3 SDL-LETTRES'!V43="","",'Portail 3 SDL-LETTRES'!V43)</f>
        <v/>
      </c>
      <c r="W51" s="34">
        <f>IF('Portail 3 SDL-LETTRES'!W43="","",'Portail 3 SDL-LETTRES'!W43)</f>
        <v>1</v>
      </c>
      <c r="X51" s="35" t="str">
        <f>IF('Portail 3 SDL-LETTRES'!X43="","",'Portail 3 SDL-LETTRES'!X43)</f>
        <v>CT</v>
      </c>
      <c r="Y51" s="35" t="str">
        <f>IF('Portail 3 SDL-LETTRES'!Y43="","",'Portail 3 SDL-LETTRES'!Y43)</f>
        <v>écrit</v>
      </c>
      <c r="Z51" s="35" t="str">
        <f>IF('Portail 3 SDL-LETTRES'!Z43="","",'Portail 3 SDL-LETTRES'!Z43)</f>
        <v>3h00</v>
      </c>
      <c r="AA51" s="667" t="str">
        <f>IF('Portail 3 SDL-LETTRES'!AA43="","",'Portail 3 SDL-LETTRES'!AA43)</f>
        <v>NON OUVERT EN 2019/2020</v>
      </c>
      <c r="AB51" s="668" t="str">
        <f>IF('Portail 3 SDL-LETTRES'!AB43="","",'Portail 3 SDL-LETTRES'!AB43)</f>
        <v>NON OUVERT EN 2019/2020</v>
      </c>
      <c r="AC51" s="669">
        <f>IF('Portail 3 SDL-LETTRES'!AC43="","",'Portail 3 SDL-LETTRES'!AC43)</f>
        <v>0</v>
      </c>
      <c r="AD51" s="149">
        <f>IF('Portail 3 SDL-LETTRES'!AD43="","",'Portail 3 SDL-LETTRES'!AD43)</f>
        <v>1</v>
      </c>
      <c r="AE51" s="33" t="str">
        <f>IF('Portail 3 SDL-LETTRES'!AE43="","",'Portail 3 SDL-LETTRES'!AE43)</f>
        <v>CT</v>
      </c>
      <c r="AF51" s="33" t="str">
        <f>IF('Portail 3 SDL-LETTRES'!AF43="","",'Portail 3 SDL-LETTRES'!AF43)</f>
        <v>écrit</v>
      </c>
      <c r="AG51" s="33" t="str">
        <f>IF('Portail 3 SDL-LETTRES'!AG43="","",'Portail 3 SDL-LETTRES'!AG43)</f>
        <v>3h00</v>
      </c>
      <c r="AH51" s="37">
        <f>IF('Portail 3 SDL-LETTRES'!AH43="","",'Portail 3 SDL-LETTRES'!AH43)</f>
        <v>1</v>
      </c>
      <c r="AI51" s="35" t="str">
        <f>IF('Portail 3 SDL-LETTRES'!AI43="","",'Portail 3 SDL-LETTRES'!AI43)</f>
        <v>CT</v>
      </c>
      <c r="AJ51" s="35" t="str">
        <f>IF('Portail 3 SDL-LETTRES'!AJ43="","",'Portail 3 SDL-LETTRES'!AJ43)</f>
        <v>écrit</v>
      </c>
      <c r="AK51" s="35" t="str">
        <f>IF('Portail 3 SDL-LETTRES'!AK43="","",'Portail 3 SDL-LETTRES'!AK43)</f>
        <v>3h00</v>
      </c>
      <c r="AL51" s="67" t="str">
        <f>IF('Portail 3 SDL-LETTRES'!AL43="","",'Portail 3 SDL-LETTRES'!AL43)</f>
        <v/>
      </c>
    </row>
    <row r="52" spans="1:38" ht="74.25" customHeight="1">
      <c r="A52" s="20" t="str">
        <f>IF('Portail 3 SDL-LETTRES'!A44="","",'Portail 3 SDL-LETTRES'!A44)</f>
        <v/>
      </c>
      <c r="B52" s="94" t="str">
        <f>IF('Portail 3 SDL-LETTRES'!B44="","",'Portail 3 SDL-LETTRES'!B44)</f>
        <v>LLA2G5B</v>
      </c>
      <c r="C52" s="22" t="str">
        <f>IF('Portail 3 SDL-LETTRES'!C44="","",'Portail 3 SDL-LETTRES'!C44)</f>
        <v>Introduction au cinéma</v>
      </c>
      <c r="D52" s="63" t="str">
        <f>IF('Portail 3 SDL-LETTRES'!D44="","",'Portail 3 SDL-LETTRES'!D44)</f>
        <v/>
      </c>
      <c r="E52" s="63" t="str">
        <f>IF('Portail 3 SDL-LETTRES'!E44="","",'Portail 3 SDL-LETTRES'!E44)</f>
        <v>CHOIX TRONC COMMUN</v>
      </c>
      <c r="F52" s="168" t="str">
        <f>IF('Portail 3 SDL-LETTRES'!F44="","",'Portail 3 SDL-LETTRES'!F44)</f>
        <v>Portails 3 (SDL-LETTRES majeure Lettres), 5 (LETTRES-LLCER majeure Lettres ) et 6 (HISTOIRE-LETTRES majeure Lettres)</v>
      </c>
      <c r="G52" s="63" t="str">
        <f>IF('Portail 3 SDL-LETTRES'!G44="","",'Portail 3 SDL-LETTRES'!G44)</f>
        <v>LETTRES</v>
      </c>
      <c r="H52" s="202"/>
      <c r="I52" s="67">
        <v>3</v>
      </c>
      <c r="J52" s="67">
        <v>3</v>
      </c>
      <c r="K52" s="63" t="str">
        <f>IF('Portail 3 SDL-LETTRES'!K44="","",'Portail 3 SDL-LETTRES'!K44)</f>
        <v>BARUT Benoît</v>
      </c>
      <c r="L52" s="43" t="str">
        <f>IF('Portail 3 SDL-LETTRES'!L44="","",'Portail 3 SDL-LETTRES'!L44)</f>
        <v>09 et 18</v>
      </c>
      <c r="M52" s="67" t="str">
        <f>IF('Portail 3 SDL-LETTRES'!M44="","",'Portail 3 SDL-LETTRES'!M44)</f>
        <v/>
      </c>
      <c r="N52" s="67" t="str">
        <f>IF('Portail 3 SDL-LETTRES'!N44="","",'Portail 3 SDL-LETTRES'!N44)</f>
        <v/>
      </c>
      <c r="O52" s="129">
        <f>IF('Portail 3 SDL-LETTRES'!O44="","",'Portail 3 SDL-LETTRES'!O44)</f>
        <v>24</v>
      </c>
      <c r="P52" s="222" t="str">
        <f>IF('Portail 3 SDL-LETTRES'!P44="","",'Portail 3 SDL-LETTRES'!P44)</f>
        <v/>
      </c>
      <c r="Q52" s="429" t="str">
        <f>IF('Portail 3 SDL-LETTRES'!Q44="","",'Portail 3 SDL-LETTRES'!Q44)</f>
        <v>100% CC</v>
      </c>
      <c r="R52" s="430" t="str">
        <f>IF('Portail 3 SDL-LETTRES'!R44="","",'Portail 3 SDL-LETTRES'!R44)</f>
        <v>100% CT (dossier)</v>
      </c>
      <c r="S52" s="149">
        <f>IF('Portail 3 SDL-LETTRES'!S44="","",'Portail 3 SDL-LETTRES'!S44)</f>
        <v>1</v>
      </c>
      <c r="T52" s="33" t="str">
        <f>IF('Portail 3 SDL-LETTRES'!T44="","",'Portail 3 SDL-LETTRES'!T44)</f>
        <v>CC</v>
      </c>
      <c r="U52" s="33" t="str">
        <f>IF('Portail 3 SDL-LETTRES'!U44="","",'Portail 3 SDL-LETTRES'!U44)</f>
        <v/>
      </c>
      <c r="V52" s="33" t="str">
        <f>IF('Portail 3 SDL-LETTRES'!V44="","",'Portail 3 SDL-LETTRES'!V44)</f>
        <v/>
      </c>
      <c r="W52" s="34">
        <f>IF('Portail 3 SDL-LETTRES'!W44="","",'Portail 3 SDL-LETTRES'!W44)</f>
        <v>1</v>
      </c>
      <c r="X52" s="35" t="str">
        <f>IF('Portail 3 SDL-LETTRES'!X44="","",'Portail 3 SDL-LETTRES'!X44)</f>
        <v>CT</v>
      </c>
      <c r="Y52" s="35" t="str">
        <f>IF('Portail 3 SDL-LETTRES'!Y44="","",'Portail 3 SDL-LETTRES'!Y44)</f>
        <v>écrit</v>
      </c>
      <c r="Z52" s="35" t="str">
        <f>IF('Portail 3 SDL-LETTRES'!Z44="","",'Portail 3 SDL-LETTRES'!Z44)</f>
        <v>3h00</v>
      </c>
      <c r="AA52" s="556" t="str">
        <f>IF('Portail 3 SDL-LETTRES'!AA44="","",'Portail 3 SDL-LETTRES'!AA44)</f>
        <v>100% CT DM temps libre. Dépôt du sujet sur CELENE le 25/06/2020 ; retour des copies par mail (benoit.barut@univ-orleans.fr) jusqu'au 03/07/2020.</v>
      </c>
      <c r="AB52" s="660" t="str">
        <f>IF('Portail 3 SDL-LETTRES'!AB44="","",'Portail 3 SDL-LETTRES'!AB44)</f>
        <v>100% CT DM temps libre. Dépôt du sujet sur CELENE le 25/06/2020 ; retour des copies par mail (benoit.barut@univ-orleans.fr) jusqu'au 03/07/2020.</v>
      </c>
      <c r="AC52" s="557" t="str">
        <f>IF('Portail 3 SDL-LETTRES'!AC44="","",'Portail 3 SDL-LETTRES'!AC44)</f>
        <v/>
      </c>
      <c r="AD52" s="149">
        <f>IF('Portail 3 SDL-LETTRES'!AD44="","",'Portail 3 SDL-LETTRES'!AD44)</f>
        <v>1</v>
      </c>
      <c r="AE52" s="33" t="str">
        <f>IF('Portail 3 SDL-LETTRES'!AE44="","",'Portail 3 SDL-LETTRES'!AE44)</f>
        <v>CT</v>
      </c>
      <c r="AF52" s="33" t="str">
        <f>IF('Portail 3 SDL-LETTRES'!AF44="","",'Portail 3 SDL-LETTRES'!AF44)</f>
        <v>écrit</v>
      </c>
      <c r="AG52" s="33" t="str">
        <f>IF('Portail 3 SDL-LETTRES'!AG44="","",'Portail 3 SDL-LETTRES'!AG44)</f>
        <v>3h00</v>
      </c>
      <c r="AH52" s="37">
        <f>IF('Portail 3 SDL-LETTRES'!AH44="","",'Portail 3 SDL-LETTRES'!AH44)</f>
        <v>1</v>
      </c>
      <c r="AI52" s="35" t="str">
        <f>IF('Portail 3 SDL-LETTRES'!AI44="","",'Portail 3 SDL-LETTRES'!AI44)</f>
        <v>CT</v>
      </c>
      <c r="AJ52" s="35" t="str">
        <f>IF('Portail 3 SDL-LETTRES'!AJ44="","",'Portail 3 SDL-LETTRES'!AJ44)</f>
        <v>écrit</v>
      </c>
      <c r="AK52" s="35" t="str">
        <f>IF('Portail 3 SDL-LETTRES'!AK44="","",'Portail 3 SDL-LETTRES'!AK44)</f>
        <v>3h00</v>
      </c>
      <c r="AL52" s="67" t="str">
        <f>IF('Portail 3 SDL-LETTRES'!AL44="","",'Portail 3 SDL-LETTRES'!AL44)</f>
        <v/>
      </c>
    </row>
    <row r="53" spans="1:38">
      <c r="A53" s="61" t="str">
        <f>IF('Portail 3 SDL-LETTRES'!A45="","",'Portail 3 SDL-LETTRES'!A45)</f>
        <v/>
      </c>
      <c r="B53" s="61" t="str">
        <f>IF('Portail 3 SDL-LETTRES'!B45="","",'Portail 3 SDL-LETTRES'!B45)</f>
        <v/>
      </c>
      <c r="C53" s="219" t="str">
        <f>IF('Portail 3 SDL-LETTRES'!C45="","",'Portail 3 SDL-LETTRES'!C45)</f>
        <v/>
      </c>
      <c r="D53" s="220" t="str">
        <f>IF('Portail 3 SDL-LETTRES'!D45="","",'Portail 3 SDL-LETTRES'!D45)</f>
        <v/>
      </c>
      <c r="E53" s="200" t="str">
        <f>IF('Portail 3 SDL-LETTRES'!E45="","",'Portail 3 SDL-LETTRES'!E45)</f>
        <v/>
      </c>
      <c r="F53" s="221" t="str">
        <f>IF('Portail 3 SDL-LETTRES'!F45="","",'Portail 3 SDL-LETTRES'!F45)</f>
        <v/>
      </c>
      <c r="G53" s="200" t="str">
        <f>IF('Portail 3 SDL-LETTRES'!G45="","",'Portail 3 SDL-LETTRES'!G45)</f>
        <v/>
      </c>
      <c r="H53" s="130"/>
      <c r="I53" s="70"/>
      <c r="J53" s="70"/>
      <c r="K53" s="70" t="str">
        <f>IF('Portail 3 SDL-LETTRES'!K45="","",'Portail 3 SDL-LETTRES'!K45)</f>
        <v/>
      </c>
      <c r="L53" s="70" t="str">
        <f>IF('Portail 3 SDL-LETTRES'!L45="","",'Portail 3 SDL-LETTRES'!L45)</f>
        <v/>
      </c>
      <c r="M53" s="70" t="str">
        <f>IF('Portail 3 SDL-LETTRES'!M45="","",'Portail 3 SDL-LETTRES'!M45)</f>
        <v/>
      </c>
      <c r="N53" s="70" t="str">
        <f>IF('Portail 3 SDL-LETTRES'!N45="","",'Portail 3 SDL-LETTRES'!N45)</f>
        <v/>
      </c>
      <c r="O53" s="70" t="str">
        <f>IF('Portail 3 SDL-LETTRES'!O45="","",'Portail 3 SDL-LETTRES'!O45)</f>
        <v/>
      </c>
      <c r="P53" s="222" t="str">
        <f>IF('Portail 3 SDL-LETTRES'!P45="","",'Portail 3 SDL-LETTRES'!P45)</f>
        <v/>
      </c>
      <c r="Q53" s="429" t="str">
        <f>IF('Portail 3 SDL-LETTRES'!Q45="","",'Portail 3 SDL-LETTRES'!Q45)</f>
        <v/>
      </c>
      <c r="R53" s="430" t="str">
        <f>IF('Portail 3 SDL-LETTRES'!R45="","",'Portail 3 SDL-LETTRES'!R45)</f>
        <v/>
      </c>
      <c r="S53" s="393" t="str">
        <f>IF('Portail 3 SDL-LETTRES'!S45="","",'Portail 3 SDL-LETTRES'!S45)</f>
        <v/>
      </c>
      <c r="T53" s="224" t="str">
        <f>IF('Portail 3 SDL-LETTRES'!T45="","",'Portail 3 SDL-LETTRES'!T45)</f>
        <v/>
      </c>
      <c r="U53" s="224" t="str">
        <f>IF('Portail 3 SDL-LETTRES'!U45="","",'Portail 3 SDL-LETTRES'!U45)</f>
        <v/>
      </c>
      <c r="V53" s="224" t="str">
        <f>IF('Portail 3 SDL-LETTRES'!V45="","",'Portail 3 SDL-LETTRES'!V45)</f>
        <v/>
      </c>
      <c r="W53" s="37" t="str">
        <f>IF('Portail 3 SDL-LETTRES'!W45="","",'Portail 3 SDL-LETTRES'!W45)</f>
        <v/>
      </c>
      <c r="X53" s="35" t="str">
        <f>IF('Portail 3 SDL-LETTRES'!X45="","",'Portail 3 SDL-LETTRES'!X45)</f>
        <v/>
      </c>
      <c r="Y53" s="35" t="str">
        <f>IF('Portail 3 SDL-LETTRES'!Y45="","",'Portail 3 SDL-LETTRES'!Y45)</f>
        <v/>
      </c>
      <c r="Z53" s="35" t="str">
        <f>IF('Portail 3 SDL-LETTRES'!Z45="","",'Portail 3 SDL-LETTRES'!Z45)</f>
        <v/>
      </c>
      <c r="AA53" s="224" t="str">
        <f>IF('Portail 3 SDL-LETTRES'!AA45="","",'Portail 3 SDL-LETTRES'!AA45)</f>
        <v/>
      </c>
      <c r="AB53" s="224" t="str">
        <f>IF('Portail 3 SDL-LETTRES'!AB45="","",'Portail 3 SDL-LETTRES'!AB45)</f>
        <v/>
      </c>
      <c r="AC53" s="224" t="str">
        <f>IF('Portail 3 SDL-LETTRES'!AC45="","",'Portail 3 SDL-LETTRES'!AC45)</f>
        <v/>
      </c>
      <c r="AD53" s="393" t="str">
        <f>IF('Portail 3 SDL-LETTRES'!AD45="","",'Portail 3 SDL-LETTRES'!AD45)</f>
        <v/>
      </c>
      <c r="AE53" s="224" t="str">
        <f>IF('Portail 3 SDL-LETTRES'!AE45="","",'Portail 3 SDL-LETTRES'!AE45)</f>
        <v/>
      </c>
      <c r="AF53" s="224" t="str">
        <f>IF('Portail 3 SDL-LETTRES'!AF45="","",'Portail 3 SDL-LETTRES'!AF45)</f>
        <v/>
      </c>
      <c r="AG53" s="224" t="str">
        <f>IF('Portail 3 SDL-LETTRES'!AG45="","",'Portail 3 SDL-LETTRES'!AG45)</f>
        <v/>
      </c>
      <c r="AH53" s="37" t="str">
        <f>IF('Portail 3 SDL-LETTRES'!AH45="","",'Portail 3 SDL-LETTRES'!AH45)</f>
        <v/>
      </c>
      <c r="AI53" s="35" t="str">
        <f>IF('Portail 3 SDL-LETTRES'!AI45="","",'Portail 3 SDL-LETTRES'!AI45)</f>
        <v/>
      </c>
      <c r="AJ53" s="35" t="str">
        <f>IF('Portail 3 SDL-LETTRES'!AJ45="","",'Portail 3 SDL-LETTRES'!AJ45)</f>
        <v/>
      </c>
      <c r="AK53" s="35" t="str">
        <f>IF('Portail 3 SDL-LETTRES'!AK45="","",'Portail 3 SDL-LETTRES'!AK45)</f>
        <v/>
      </c>
      <c r="AL53" s="70" t="str">
        <f>IF('Portail 3 SDL-LETTRES'!AL45="","",'Portail 3 SDL-LETTRES'!AL45)</f>
        <v/>
      </c>
    </row>
    <row r="54" spans="1:38" ht="68.25" customHeight="1">
      <c r="A54" s="20" t="str">
        <f>IF('Portail 3 SDL-LETTRES'!A46="","",'Portail 3 SDL-LETTRES'!A46)</f>
        <v/>
      </c>
      <c r="B54" s="94" t="str">
        <f>IF('Portail 3 SDL-LETTRES'!B46="","",'Portail 3 SDL-LETTRES'!B46)</f>
        <v>LLA2G60</v>
      </c>
      <c r="C54" s="22" t="str">
        <f>IF('Portail 3 SDL-LETTRES'!C46="","",'Portail 3 SDL-LETTRES'!C46)</f>
        <v>Analyse de l'image</v>
      </c>
      <c r="D54" s="63" t="str">
        <f>IF('Portail 3 SDL-LETTRES'!D46="","",'Portail 3 SDL-LETTRES'!D46)</f>
        <v/>
      </c>
      <c r="E54" s="63" t="str">
        <f>IF('Portail 3 SDL-LETTRES'!E46="","",'Portail 3 SDL-LETTRES'!E46)</f>
        <v>TRONC COMMUN</v>
      </c>
      <c r="F54" s="168" t="str">
        <f>IF('Portail 3 SDL-LETTRES'!F46="","",'Portail 3 SDL-LETTRES'!F46)</f>
        <v>Portails 3 (SDL-LETTRES majeure Lettres), 5 (LETTRES-LLCER majeure Lettres ) et 6 (HISTOIRE-LETTRES majeure Lettres)</v>
      </c>
      <c r="G54" s="63" t="str">
        <f>IF('Portail 3 SDL-LETTRES'!G46="","",'Portail 3 SDL-LETTRES'!G46)</f>
        <v>LETTRES</v>
      </c>
      <c r="H54" s="202"/>
      <c r="I54" s="67">
        <v>2</v>
      </c>
      <c r="J54" s="67">
        <v>2</v>
      </c>
      <c r="K54" s="63" t="str">
        <f>IF('Portail 3 SDL-LETTRES'!K46="","",'Portail 3 SDL-LETTRES'!K46)</f>
        <v>BARUT Benoît</v>
      </c>
      <c r="L54" s="213" t="str">
        <f>IF('Portail 3 SDL-LETTRES'!L46="","",'Portail 3 SDL-LETTRES'!L46)</f>
        <v>09</v>
      </c>
      <c r="M54" s="67" t="str">
        <f>IF('Portail 3 SDL-LETTRES'!M46="","",'Portail 3 SDL-LETTRES'!M46)</f>
        <v/>
      </c>
      <c r="N54" s="67" t="str">
        <f>IF('Portail 3 SDL-LETTRES'!N46="","",'Portail 3 SDL-LETTRES'!N46)</f>
        <v/>
      </c>
      <c r="O54" s="129">
        <f>IF('Portail 3 SDL-LETTRES'!O46="","",'Portail 3 SDL-LETTRES'!O46)</f>
        <v>18</v>
      </c>
      <c r="P54" s="222" t="str">
        <f>IF('Portail 3 SDL-LETTRES'!P46="","",'Portail 3 SDL-LETTRES'!P46)</f>
        <v/>
      </c>
      <c r="Q54" s="429" t="str">
        <f>IF('Portail 3 SDL-LETTRES'!Q46="","",'Portail 3 SDL-LETTRES'!Q46)</f>
        <v>100% CC</v>
      </c>
      <c r="R54" s="430" t="str">
        <f>IF('Portail 3 SDL-LETTRES'!R46="","",'Portail 3 SDL-LETTRES'!R46)</f>
        <v>100% CT (dossier)</v>
      </c>
      <c r="S54" s="149">
        <f>IF('Portail 3 SDL-LETTRES'!S46="","",'Portail 3 SDL-LETTRES'!S46)</f>
        <v>1</v>
      </c>
      <c r="T54" s="33" t="str">
        <f>IF('Portail 3 SDL-LETTRES'!T46="","",'Portail 3 SDL-LETTRES'!T46)</f>
        <v>CC</v>
      </c>
      <c r="U54" s="33" t="str">
        <f>IF('Portail 3 SDL-LETTRES'!U46="","",'Portail 3 SDL-LETTRES'!U46)</f>
        <v/>
      </c>
      <c r="V54" s="33" t="str">
        <f>IF('Portail 3 SDL-LETTRES'!V46="","",'Portail 3 SDL-LETTRES'!V46)</f>
        <v/>
      </c>
      <c r="W54" s="34">
        <f>IF('Portail 3 SDL-LETTRES'!W46="","",'Portail 3 SDL-LETTRES'!W46)</f>
        <v>1</v>
      </c>
      <c r="X54" s="35" t="str">
        <f>IF('Portail 3 SDL-LETTRES'!X46="","",'Portail 3 SDL-LETTRES'!X46)</f>
        <v>CT</v>
      </c>
      <c r="Y54" s="35" t="str">
        <f>IF('Portail 3 SDL-LETTRES'!Y46="","",'Portail 3 SDL-LETTRES'!Y46)</f>
        <v>écrit</v>
      </c>
      <c r="Z54" s="35" t="str">
        <f>IF('Portail 3 SDL-LETTRES'!Z46="","",'Portail 3 SDL-LETTRES'!Z46)</f>
        <v>3h00</v>
      </c>
      <c r="AA54" s="556" t="str">
        <f>IF('Portail 3 SDL-LETTRES'!AA46="","",'Portail 3 SDL-LETTRES'!AA46)</f>
        <v>100% CT DM temps libre. Dépôt des sujets sur CELENE le 25/06/2020 ; retour des copies sur CELENE (devoir-pdf) jusqu'au 30/06/2020</v>
      </c>
      <c r="AB54" s="660" t="str">
        <f>IF('Portail 3 SDL-LETTRES'!AB46="","",'Portail 3 SDL-LETTRES'!AB46)</f>
        <v>100% CT DM temps libre. Dépôt des sujets sur CELENE le 25/06/2020 ; retour des copies sur CELENE (devoir-pdf) jusqu'au 30/06/2020</v>
      </c>
      <c r="AC54" s="557" t="str">
        <f>IF('Portail 3 SDL-LETTRES'!AC46="","",'Portail 3 SDL-LETTRES'!AC46)</f>
        <v/>
      </c>
      <c r="AD54" s="149">
        <f>IF('Portail 3 SDL-LETTRES'!AD46="","",'Portail 3 SDL-LETTRES'!AD46)</f>
        <v>1</v>
      </c>
      <c r="AE54" s="33" t="str">
        <f>IF('Portail 3 SDL-LETTRES'!AE46="","",'Portail 3 SDL-LETTRES'!AE46)</f>
        <v>CT</v>
      </c>
      <c r="AF54" s="33" t="str">
        <f>IF('Portail 3 SDL-LETTRES'!AF46="","",'Portail 3 SDL-LETTRES'!AF46)</f>
        <v>écrit</v>
      </c>
      <c r="AG54" s="33" t="str">
        <f>IF('Portail 3 SDL-LETTRES'!AG46="","",'Portail 3 SDL-LETTRES'!AG46)</f>
        <v>3h00</v>
      </c>
      <c r="AH54" s="37">
        <f>IF('Portail 3 SDL-LETTRES'!AH46="","",'Portail 3 SDL-LETTRES'!AH46)</f>
        <v>1</v>
      </c>
      <c r="AI54" s="35" t="str">
        <f>IF('Portail 3 SDL-LETTRES'!AI46="","",'Portail 3 SDL-LETTRES'!AI46)</f>
        <v>CT</v>
      </c>
      <c r="AJ54" s="35" t="str">
        <f>IF('Portail 3 SDL-LETTRES'!AJ46="","",'Portail 3 SDL-LETTRES'!AJ46)</f>
        <v>écrit</v>
      </c>
      <c r="AK54" s="35" t="str">
        <f>IF('Portail 3 SDL-LETTRES'!AK46="","",'Portail 3 SDL-LETTRES'!AK46)</f>
        <v>3h00</v>
      </c>
      <c r="AL54" s="67" t="str">
        <f>IF('Portail 3 SDL-LETTRES'!AL46="","",'Portail 3 SDL-LETTRES'!AL46)</f>
        <v/>
      </c>
    </row>
    <row r="55" spans="1:38" ht="68.25" customHeight="1">
      <c r="A55" s="20" t="str">
        <f>IF('Portail 3 SDL-LETTRES'!A47="","",'Portail 3 SDL-LETTRES'!A47)</f>
        <v/>
      </c>
      <c r="B55" s="94" t="str">
        <f>IF('Portail 3 SDL-LETTRES'!B47="","",'Portail 3 SDL-LETTRES'!B47)</f>
        <v>LLA2G70</v>
      </c>
      <c r="C55" s="22" t="str">
        <f>IF('Portail 3 SDL-LETTRES'!C47="","",'Portail 3 SDL-LETTRES'!C47)</f>
        <v>Langue française et projet Voltaire</v>
      </c>
      <c r="D55" s="63" t="str">
        <f>IF('Portail 3 SDL-LETTRES'!D47="","",'Portail 3 SDL-LETTRES'!D47)</f>
        <v>LOL1G42</v>
      </c>
      <c r="E55" s="63" t="str">
        <f>IF('Portail 3 SDL-LETTRES'!E47="","",'Portail 3 SDL-LETTRES'!E47)</f>
        <v>TRONC COMMUN</v>
      </c>
      <c r="F55" s="168" t="str">
        <f>IF('Portail 3 SDL-LETTRES'!F47="","",'Portail 3 SDL-LETTRES'!F47)</f>
        <v>Portails 3 (SDL-LETTRES majeure Lettres), 5 (LETTRES-LLCER majeure Lettres ) et 6 (HISTOIRE-LETTRES majeure Lettres)</v>
      </c>
      <c r="G55" s="63" t="str">
        <f>IF('Portail 3 SDL-LETTRES'!G47="","",'Portail 3 SDL-LETTRES'!G47)</f>
        <v>LETTRES</v>
      </c>
      <c r="H55" s="202"/>
      <c r="I55" s="67">
        <v>1</v>
      </c>
      <c r="J55" s="67">
        <v>1</v>
      </c>
      <c r="K55" s="63" t="str">
        <f>IF('Portail 3 SDL-LETTRES'!K47="","",'Portail 3 SDL-LETTRES'!K47)</f>
        <v>BARUT Benoît</v>
      </c>
      <c r="L55" s="213" t="str">
        <f>IF('Portail 3 SDL-LETTRES'!L47="","",'Portail 3 SDL-LETTRES'!L47)</f>
        <v>09</v>
      </c>
      <c r="M55" s="67" t="str">
        <f>IF('Portail 3 SDL-LETTRES'!M47="","",'Portail 3 SDL-LETTRES'!M47)</f>
        <v/>
      </c>
      <c r="N55" s="67" t="str">
        <f>IF('Portail 3 SDL-LETTRES'!N47="","",'Portail 3 SDL-LETTRES'!N47)</f>
        <v/>
      </c>
      <c r="O55" s="129">
        <f>IF('Portail 3 SDL-LETTRES'!O47="","",'Portail 3 SDL-LETTRES'!O47)</f>
        <v>10</v>
      </c>
      <c r="P55" s="222" t="str">
        <f>IF('Portail 3 SDL-LETTRES'!P47="","",'Portail 3 SDL-LETTRES'!P47)</f>
        <v/>
      </c>
      <c r="Q55" s="429" t="str">
        <f>IF('Portail 3 SDL-LETTRES'!Q47="","",'Portail 3 SDL-LETTRES'!Q47)</f>
        <v>100% CC</v>
      </c>
      <c r="R55" s="430" t="str">
        <f>IF('Portail 3 SDL-LETTRES'!R47="","",'Portail 3 SDL-LETTRES'!R47)</f>
        <v>100% CT (dossier)</v>
      </c>
      <c r="S55" s="149">
        <f>IF('Portail 3 SDL-LETTRES'!S47="","",'Portail 3 SDL-LETTRES'!S47)</f>
        <v>1</v>
      </c>
      <c r="T55" s="33" t="str">
        <f>IF('Portail 3 SDL-LETTRES'!T47="","",'Portail 3 SDL-LETTRES'!T47)</f>
        <v>CC</v>
      </c>
      <c r="U55" s="33" t="str">
        <f>IF('Portail 3 SDL-LETTRES'!U47="","",'Portail 3 SDL-LETTRES'!U47)</f>
        <v/>
      </c>
      <c r="V55" s="33" t="str">
        <f>IF('Portail 3 SDL-LETTRES'!V47="","",'Portail 3 SDL-LETTRES'!V47)</f>
        <v/>
      </c>
      <c r="W55" s="34">
        <f>IF('Portail 3 SDL-LETTRES'!W47="","",'Portail 3 SDL-LETTRES'!W47)</f>
        <v>1</v>
      </c>
      <c r="X55" s="35" t="str">
        <f>IF('Portail 3 SDL-LETTRES'!X47="","",'Portail 3 SDL-LETTRES'!X47)</f>
        <v>CT</v>
      </c>
      <c r="Y55" s="35" t="str">
        <f>IF('Portail 3 SDL-LETTRES'!Y47="","",'Portail 3 SDL-LETTRES'!Y47)</f>
        <v xml:space="preserve">écrit </v>
      </c>
      <c r="Z55" s="582" t="str">
        <f>IF('Portail 3 SDL-LETTRES'!Z47="","",'Portail 3 SDL-LETTRES'!Z47)</f>
        <v>2h00</v>
      </c>
      <c r="AA55" s="556" t="str">
        <f>IF('Portail 3 SDL-LETTRES'!AA47="","",'Portail 3 SDL-LETTRES'!AA47)</f>
        <v>100% CT DM temps libre. Dépôt du sujet sur CELENE le 24/06/2020 ; retour des copies par mail (antonin.besson@univ-orleans.fr) jusqu'au 03/07/2020.</v>
      </c>
      <c r="AB55" s="660" t="str">
        <f>IF('Portail 3 SDL-LETTRES'!AB47="","",'Portail 3 SDL-LETTRES'!AB47)</f>
        <v>100% CT DM temps libre. Dépôt du sujet sur CELENE le 24/06/2020 ; retour des copies par mail (antonin.besson@univ-orleans.fr) jusqu'au 03/07/2020.</v>
      </c>
      <c r="AC55" s="557" t="str">
        <f>IF('Portail 3 SDL-LETTRES'!AC47="","",'Portail 3 SDL-LETTRES'!AC47)</f>
        <v/>
      </c>
      <c r="AD55" s="149">
        <f>IF('Portail 3 SDL-LETTRES'!AD47="","",'Portail 3 SDL-LETTRES'!AD47)</f>
        <v>1</v>
      </c>
      <c r="AE55" s="33" t="str">
        <f>IF('Portail 3 SDL-LETTRES'!AE47="","",'Portail 3 SDL-LETTRES'!AE47)</f>
        <v>CT</v>
      </c>
      <c r="AF55" s="33" t="str">
        <f>IF('Portail 3 SDL-LETTRES'!AF47="","",'Portail 3 SDL-LETTRES'!AF47)</f>
        <v>écrit</v>
      </c>
      <c r="AG55" s="33" t="str">
        <f>IF('Portail 3 SDL-LETTRES'!AG47="","",'Portail 3 SDL-LETTRES'!AG47)</f>
        <v>2h00</v>
      </c>
      <c r="AH55" s="37">
        <f>IF('Portail 3 SDL-LETTRES'!AH47="","",'Portail 3 SDL-LETTRES'!AH47)</f>
        <v>1</v>
      </c>
      <c r="AI55" s="35" t="str">
        <f>IF('Portail 3 SDL-LETTRES'!AI47="","",'Portail 3 SDL-LETTRES'!AI47)</f>
        <v>CT</v>
      </c>
      <c r="AJ55" s="35" t="str">
        <f>IF('Portail 3 SDL-LETTRES'!AJ47="","",'Portail 3 SDL-LETTRES'!AJ47)</f>
        <v>écrit</v>
      </c>
      <c r="AK55" s="35" t="str">
        <f>IF('Portail 3 SDL-LETTRES'!AK47="","",'Portail 3 SDL-LETTRES'!AK47)</f>
        <v>2h00</v>
      </c>
      <c r="AL55" s="67" t="str">
        <f>IF('Portail 3 SDL-LETTRES'!AL47="","",'Portail 3 SDL-LETTRES'!AL47)</f>
        <v/>
      </c>
    </row>
    <row r="56" spans="1:38" ht="14.25" customHeight="1">
      <c r="A56" s="20" t="str">
        <f>IF('Portail 3 SDL-LETTRES'!A48="","",'Portail 3 SDL-LETTRES'!A48)</f>
        <v/>
      </c>
      <c r="B56" s="150"/>
      <c r="C56" s="22"/>
      <c r="D56" s="63"/>
      <c r="E56" s="63"/>
      <c r="F56" s="168"/>
      <c r="G56" s="63"/>
      <c r="H56" s="288"/>
      <c r="I56" s="28"/>
      <c r="J56" s="28"/>
      <c r="K56" s="28"/>
      <c r="L56" s="29"/>
      <c r="M56" s="28"/>
      <c r="N56" s="28"/>
      <c r="O56" s="30"/>
      <c r="P56" s="31"/>
      <c r="Q56" s="429"/>
      <c r="R56" s="430"/>
      <c r="S56" s="280"/>
      <c r="T56" s="96"/>
      <c r="U56" s="96"/>
      <c r="V56" s="96"/>
      <c r="W56" s="169"/>
      <c r="X56" s="97"/>
      <c r="Y56" s="97"/>
      <c r="Z56" s="589"/>
      <c r="AA56" s="556"/>
      <c r="AB56" s="660"/>
      <c r="AC56" s="647"/>
      <c r="AD56" s="280"/>
      <c r="AE56" s="96"/>
      <c r="AF56" s="96"/>
      <c r="AG56" s="96"/>
      <c r="AH56" s="170"/>
      <c r="AI56" s="97"/>
      <c r="AJ56" s="97"/>
      <c r="AK56" s="97"/>
      <c r="AL56" s="28"/>
    </row>
    <row r="57" spans="1:38" ht="64.5" customHeight="1">
      <c r="A57" s="20" t="str">
        <f>IF('Portail 3 SDL-LETTRES'!A49="","",'Portail 3 SDL-LETTRES'!A49)</f>
        <v/>
      </c>
      <c r="B57" s="21" t="s">
        <v>861</v>
      </c>
      <c r="C57" s="22" t="s">
        <v>862</v>
      </c>
      <c r="D57" s="286"/>
      <c r="E57" s="138" t="s">
        <v>37</v>
      </c>
      <c r="F57" s="139" t="s">
        <v>863</v>
      </c>
      <c r="G57" s="138" t="s">
        <v>68</v>
      </c>
      <c r="H57" s="26"/>
      <c r="I57" s="28">
        <v>3</v>
      </c>
      <c r="J57" s="28">
        <v>3</v>
      </c>
      <c r="K57" s="28" t="s">
        <v>864</v>
      </c>
      <c r="L57" s="43" t="s">
        <v>865</v>
      </c>
      <c r="M57" s="28"/>
      <c r="N57" s="28">
        <v>12</v>
      </c>
      <c r="O57" s="30">
        <v>12</v>
      </c>
      <c r="P57" s="31"/>
      <c r="Q57" s="429" t="s">
        <v>311</v>
      </c>
      <c r="R57" s="430" t="s">
        <v>312</v>
      </c>
      <c r="S57" s="149">
        <v>1</v>
      </c>
      <c r="T57" s="416" t="s">
        <v>55</v>
      </c>
      <c r="U57" s="96"/>
      <c r="V57" s="96"/>
      <c r="W57" s="169">
        <v>1</v>
      </c>
      <c r="X57" s="97" t="s">
        <v>58</v>
      </c>
      <c r="Y57" s="97" t="s">
        <v>59</v>
      </c>
      <c r="Z57" s="589" t="s">
        <v>60</v>
      </c>
      <c r="AA57" s="556" t="s">
        <v>866</v>
      </c>
      <c r="AB57" s="660" t="str">
        <f>+AA57</f>
        <v>100% CT DM temps libre. Dépôt des sujets sur CELENE le 15/06/2020 ; retour des copies sur CELENE jusqu'au 24/06/2020.</v>
      </c>
      <c r="AC57" s="647"/>
      <c r="AD57" s="280">
        <v>1</v>
      </c>
      <c r="AE57" s="96" t="s">
        <v>58</v>
      </c>
      <c r="AF57" s="96" t="s">
        <v>59</v>
      </c>
      <c r="AG57" s="96" t="s">
        <v>60</v>
      </c>
      <c r="AH57" s="170">
        <v>1</v>
      </c>
      <c r="AI57" s="97" t="s">
        <v>58</v>
      </c>
      <c r="AJ57" s="97" t="s">
        <v>59</v>
      </c>
      <c r="AK57" s="97" t="s">
        <v>60</v>
      </c>
      <c r="AL57" s="28"/>
    </row>
    <row r="58" spans="1:38" s="285" customFormat="1" ht="37.5" customHeight="1">
      <c r="A58" s="83" t="s">
        <v>867</v>
      </c>
      <c r="B58" s="83" t="s">
        <v>868</v>
      </c>
      <c r="C58" s="84" t="s">
        <v>317</v>
      </c>
      <c r="D58" s="85"/>
      <c r="E58" s="85" t="s">
        <v>116</v>
      </c>
      <c r="F58" s="85"/>
      <c r="G58" s="85"/>
      <c r="H58" s="86" t="s">
        <v>48</v>
      </c>
      <c r="I58" s="87">
        <v>2</v>
      </c>
      <c r="J58" s="87">
        <v>2</v>
      </c>
      <c r="K58" s="87"/>
      <c r="L58" s="86"/>
      <c r="M58" s="87"/>
      <c r="N58" s="86"/>
      <c r="O58" s="88"/>
      <c r="P58" s="373"/>
      <c r="Q58" s="437"/>
      <c r="R58" s="438"/>
      <c r="S58" s="378"/>
      <c r="T58" s="417"/>
      <c r="U58" s="88"/>
      <c r="V58" s="88"/>
      <c r="W58" s="89"/>
      <c r="X58" s="90"/>
      <c r="Y58" s="90"/>
      <c r="Z58" s="585"/>
      <c r="AA58" s="603"/>
      <c r="AB58" s="91"/>
      <c r="AC58" s="630"/>
      <c r="AD58" s="89"/>
      <c r="AE58" s="90"/>
      <c r="AF58" s="90"/>
      <c r="AG58" s="90"/>
      <c r="AH58" s="91"/>
      <c r="AI58" s="90"/>
      <c r="AJ58" s="90"/>
      <c r="AK58" s="90"/>
      <c r="AL58" s="92"/>
    </row>
    <row r="59" spans="1:38" ht="64.5" customHeight="1">
      <c r="A59" s="20" t="str">
        <f>IF('Portail 3 SDL-LETTRES'!A26="","",'Portail 3 SDL-LETTRES'!A26)</f>
        <v/>
      </c>
      <c r="B59" s="21" t="str">
        <f>IF('Portail 3 SDL-LETTRES'!B26="","",'Portail 3 SDL-LETTRES'!B26)</f>
        <v>LLA2ALL</v>
      </c>
      <c r="C59" s="22" t="str">
        <f>IF('Portail 3 SDL-LETTRES'!C26="","",'Portail 3 SDL-LETTRES'!C26)</f>
        <v>Allemand S2</v>
      </c>
      <c r="D59" s="286" t="str">
        <f>IF('Portail 3 SDL-LETTRES'!D26="","",'Portail 3 SDL-LETTRES'!D26)</f>
        <v>LOL2B8A
LOL2C7A
LOL2D7A
LOL2DH2A
LOL2E4A
LOL2G8A
LOL2H4A</v>
      </c>
      <c r="E59" s="138" t="str">
        <f>IF('Portail 3 SDL-LETTRES'!E26="","",'Portail 3 SDL-LETTRES'!E26)</f>
        <v>CHOIX TRONC COMMUN</v>
      </c>
      <c r="F59" s="139" t="str">
        <f>IF('Portail 3 SDL-LETTRES'!F26="","",'Portail 3 SDL-LETTRES'!F26)</f>
        <v>Portails 1 (SDL-LLCER), 3 (SDL-LETTRES), 5 (LETTRES-LLCER ), 6 (HISTOIRE-LETTRES), 7 (HISTOIRE-GEO) et 8 (HISTOIRE-DROIT)</v>
      </c>
      <c r="G59" s="138" t="str">
        <f>IF('Portail 3 SDL-LETTRES'!G26="","",'Portail 3 SDL-LETTRES'!G26)</f>
        <v>LEA</v>
      </c>
      <c r="H59" s="26"/>
      <c r="I59" s="28">
        <f>IF('Portail 3 SDL-LETTRES'!I26="","",'Portail 3 SDL-LETTRES'!I26)</f>
        <v>2</v>
      </c>
      <c r="J59" s="28">
        <f>IF('Portail 3 SDL-LETTRES'!J26="","",'Portail 3 SDL-LETTRES'!J26)</f>
        <v>2</v>
      </c>
      <c r="K59" s="28" t="str">
        <f>IF('Portail 3 SDL-LETTRES'!K26="","",'Portail 3 SDL-LETTRES'!K26)</f>
        <v>FLEURY Alain</v>
      </c>
      <c r="L59" s="43">
        <f>IF('Portail 3 SDL-LETTRES'!L26="","",'Portail 3 SDL-LETTRES'!L26)</f>
        <v>12</v>
      </c>
      <c r="M59" s="28" t="str">
        <f>IF('Portail 3 SDL-LETTRES'!M26="","",'Portail 3 SDL-LETTRES'!M26)</f>
        <v/>
      </c>
      <c r="N59" s="28" t="str">
        <f>IF('Portail 3 SDL-LETTRES'!N26="","",'Portail 3 SDL-LETTRES'!N26)</f>
        <v/>
      </c>
      <c r="O59" s="30">
        <f>IF('Portail 3 SDL-LETTRES'!O26="","",'Portail 3 SDL-LETTRES'!O26)</f>
        <v>18</v>
      </c>
      <c r="P59" s="31" t="str">
        <f>IF('Portail 3 SDL-LETTRES'!P26="","",'Portail 3 SDL-LETTRES'!P26)</f>
        <v/>
      </c>
      <c r="Q59" s="429" t="str">
        <f>IF('Portail 3 SDL-LETTRES'!Q26="","",'Portail 3 SDL-LETTRES'!Q26)</f>
        <v>100% CC DONT DEVOIR MAISON</v>
      </c>
      <c r="R59" s="430" t="str">
        <f>IF('Portail 3 SDL-LETTRES'!R26="","",'Portail 3 SDL-LETTRES'!R26)</f>
        <v>100% CT DEVOIR MAISON</v>
      </c>
      <c r="S59" s="149">
        <f>IF('Portail 3 SDL-LETTRES'!S26="","",'Portail 3 SDL-LETTRES'!S26)</f>
        <v>1</v>
      </c>
      <c r="T59" s="416" t="str">
        <f>IF('Portail 3 SDL-LETTRES'!T26="","",'Portail 3 SDL-LETTRES'!T26)</f>
        <v>CC</v>
      </c>
      <c r="U59" s="96" t="str">
        <f>IF('Portail 3 SDL-LETTRES'!U26="","",'Portail 3 SDL-LETTRES'!U26)</f>
        <v>écrit et oral</v>
      </c>
      <c r="V59" s="96" t="str">
        <f>IF('Portail 3 SDL-LETTRES'!V26="","",'Portail 3 SDL-LETTRES'!V26)</f>
        <v>1h30</v>
      </c>
      <c r="W59" s="169">
        <f>IF('Portail 3 SDL-LETTRES'!W26="","",'Portail 3 SDL-LETTRES'!W26)</f>
        <v>1</v>
      </c>
      <c r="X59" s="97" t="str">
        <f>IF('Portail 3 SDL-LETTRES'!X26="","",'Portail 3 SDL-LETTRES'!X26)</f>
        <v>CT</v>
      </c>
      <c r="Y59" s="97" t="str">
        <f>IF('Portail 3 SDL-LETTRES'!Y26="","",'Portail 3 SDL-LETTRES'!Y26)</f>
        <v>écrit</v>
      </c>
      <c r="Z59" s="589" t="str">
        <f>IF('Portail 3 SDL-LETTRES'!Z26="","",'Portail 3 SDL-LETTRES'!Z26)</f>
        <v>1h30</v>
      </c>
      <c r="AA59" s="556" t="str">
        <f>IF('Portail 3 SDL-LETTRES'!AA26="","",'Portail 3 SDL-LETTRES'!AA26)</f>
        <v>DM - 1h30 
Transmission sujet (PDF - jour J) et remise copie (PDF - J+2) par mail. Délai = 48h</v>
      </c>
      <c r="AB59" s="660" t="str">
        <f>IF('Portail 3 SDL-LETTRES'!AB26="","",'Portail 3 SDL-LETTRES'!AB26)</f>
        <v>DM - 1h30 Transmission sujet (PDF - jour J) et remise copie (PDF - J+2) par mail. Délai = 48h</v>
      </c>
      <c r="AC59" s="647" t="str">
        <f>IF('Portail 3 SDL-LETTRES'!AC26="","",'Portail 3 SDL-LETTRES'!AC26)</f>
        <v/>
      </c>
      <c r="AD59" s="280">
        <f>IF('Portail 3 SDL-LETTRES'!AD26="","",'Portail 3 SDL-LETTRES'!AD26)</f>
        <v>1</v>
      </c>
      <c r="AE59" s="96" t="str">
        <f>IF('Portail 3 SDL-LETTRES'!AE26="","",'Portail 3 SDL-LETTRES'!AE26)</f>
        <v>CT</v>
      </c>
      <c r="AF59" s="96" t="str">
        <f>IF('Portail 3 SDL-LETTRES'!AF26="","",'Portail 3 SDL-LETTRES'!AF26)</f>
        <v>écrit</v>
      </c>
      <c r="AG59" s="96" t="str">
        <f>IF('Portail 3 SDL-LETTRES'!AG26="","",'Portail 3 SDL-LETTRES'!AG26)</f>
        <v>1h30</v>
      </c>
      <c r="AH59" s="170">
        <f>IF('Portail 3 SDL-LETTRES'!AH26="","",'Portail 3 SDL-LETTRES'!AH26)</f>
        <v>1</v>
      </c>
      <c r="AI59" s="97" t="str">
        <f>IF('Portail 3 SDL-LETTRES'!AI26="","",'Portail 3 SDL-LETTRES'!AI26)</f>
        <v>CT</v>
      </c>
      <c r="AJ59" s="97" t="str">
        <f>IF('Portail 3 SDL-LETTRES'!AJ26="","",'Portail 3 SDL-LETTRES'!AJ26)</f>
        <v>écrit</v>
      </c>
      <c r="AK59" s="97" t="str">
        <f>IF('Portail 3 SDL-LETTRES'!AK26="","",'Portail 3 SDL-LETTRES'!AK26)</f>
        <v>1h30</v>
      </c>
      <c r="AL59" s="28" t="str">
        <f>IF('Portail 3 SDL-LETTRES'!AL26="","",'Portail 3 SDL-LETTRES'!AL26)</f>
        <v/>
      </c>
    </row>
    <row r="60" spans="1:38" ht="86.25" customHeight="1">
      <c r="A60" s="20" t="str">
        <f>IF('Portail 4 LLCER-LEA'!A86="","",'Portail 4 LLCER-LEA'!A86)</f>
        <v/>
      </c>
      <c r="B60" s="21" t="str">
        <f>IF('Portail 4 LLCER-LEA'!B86="","",'Portail 4 LLCER-LEA'!B86)</f>
        <v>LLA2B20</v>
      </c>
      <c r="C60" s="22" t="str">
        <f>IF('Portail 4 LLCER-LEA'!C86="","",'Portail 4 LLCER-LEA'!C86)</f>
        <v>Lecture et analyse littéraire Anglais S2</v>
      </c>
      <c r="D60" s="63" t="str">
        <f>IF('Portail 4 LLCER-LEA'!D86="","",'Portail 4 LLCER-LEA'!D86)</f>
        <v>LOL2B3A</v>
      </c>
      <c r="E60" s="63" t="str">
        <f>IF('Portail 4 LLCER-LEA'!E86="","",'Portail 4 LLCER-LEA'!E86)</f>
        <v>TRONC COMMUN</v>
      </c>
      <c r="F60" s="168" t="str">
        <f>IF('Portail 4 LLCER-LEA'!F86="","",'Portail 4 LLCER-LEA'!F86)</f>
        <v>Portails 1 (SDL-LLCER), 4 (LANGUES) et 5 (LETTRES-LLCER)</v>
      </c>
      <c r="G60" s="63" t="str">
        <f>IF('Portail 4 LLCER-LEA'!G86="","",'Portail 4 LLCER-LEA'!G86)</f>
        <v>LLCER</v>
      </c>
      <c r="H60" s="66"/>
      <c r="I60" s="67">
        <v>2</v>
      </c>
      <c r="J60" s="67">
        <v>2</v>
      </c>
      <c r="K60" s="28" t="str">
        <f>IF('Portail 4 LLCER-LEA'!K86="","",'Portail 4 LLCER-LEA'!K86)</f>
        <v>FRENEE Samantha</v>
      </c>
      <c r="L60" s="29">
        <f>IF('Portail 4 LLCER-LEA'!L86="","",'Portail 4 LLCER-LEA'!L86)</f>
        <v>11</v>
      </c>
      <c r="M60" s="28" t="str">
        <f>IF('Portail 4 LLCER-LEA'!M86="","",'Portail 4 LLCER-LEA'!M86)</f>
        <v/>
      </c>
      <c r="N60" s="28" t="str">
        <f>IF('Portail 4 LLCER-LEA'!N86="","",'Portail 4 LLCER-LEA'!N86)</f>
        <v/>
      </c>
      <c r="O60" s="30">
        <f>IF('Portail 4 LLCER-LEA'!O86="","",'Portail 4 LLCER-LEA'!O86)</f>
        <v>18</v>
      </c>
      <c r="P60" s="31" t="str">
        <f>IF('Portail 4 LLCER-LEA'!P86="","",'Portail 4 LLCER-LEA'!P86)</f>
        <v/>
      </c>
      <c r="Q60" s="453" t="str">
        <f>IF('Portail 4 LLCER-LEA'!Q86="","",'Portail 4 LLCER-LEA'!Q86)</f>
        <v>PAS DE CHANGEMENT</v>
      </c>
      <c r="R60" s="430" t="str">
        <f>IF('Portail 4 LLCER-LEA'!R86="","",'Portail 4 LLCER-LEA'!R86)</f>
        <v>CT/écrit à distance/temps libre</v>
      </c>
      <c r="S60" s="149">
        <f>IF('Portail 4 LLCER-LEA'!S86="","",'Portail 4 LLCER-LEA'!S86)</f>
        <v>1</v>
      </c>
      <c r="T60" s="416" t="str">
        <f>IF('Portail 4 LLCER-LEA'!T86="","",'Portail 4 LLCER-LEA'!T86)</f>
        <v>CC</v>
      </c>
      <c r="U60" s="96" t="str">
        <f>IF('Portail 4 LLCER-LEA'!U86="","",'Portail 4 LLCER-LEA'!U86)</f>
        <v>écrit</v>
      </c>
      <c r="V60" s="96" t="str">
        <f>IF('Portail 4 LLCER-LEA'!V86="","",'Portail 4 LLCER-LEA'!V86)</f>
        <v>1h00</v>
      </c>
      <c r="W60" s="169">
        <f>IF('Portail 4 LLCER-LEA'!W86="","",'Portail 4 LLCER-LEA'!W86)</f>
        <v>1</v>
      </c>
      <c r="X60" s="97" t="str">
        <f>IF('Portail 4 LLCER-LEA'!X86="","",'Portail 4 LLCER-LEA'!X86)</f>
        <v>CT</v>
      </c>
      <c r="Y60" s="97" t="str">
        <f>IF('Portail 4 LLCER-LEA'!Y86="","",'Portail 4 LLCER-LEA'!Y86)</f>
        <v>écrit</v>
      </c>
      <c r="Z60" s="591" t="str">
        <f>IF('Portail 4 LLCER-LEA'!Z86="","",'Portail 4 LLCER-LEA'!Z86)</f>
        <v>1h00</v>
      </c>
      <c r="AA60" s="714" t="str">
        <f>IF('Portail 4 LLCER-LEA'!AA86="","",'Portail 4 LLCER-LEA'!AA86)</f>
        <v>DM temps libre 15/06-19/06; écrit commun à 1B4A2; sujet déposé sur célène 15/06 et remise des copies par mail à samantha.frenee@univ-orleans.fr</v>
      </c>
      <c r="AB60" s="710" t="str">
        <f>IF('Portail 4 LLCER-LEA'!AB86="","",'Portail 4 LLCER-LEA'!AB86)</f>
        <v>DM temps libre 15/06-19/06; écrit commun à 1B4A2; sujet déposé sur célène 15/06 et remise des copies par mail à samantha.frenee@univ-orleans.fr</v>
      </c>
      <c r="AC60" s="705" t="str">
        <f>IF('Portail 4 LLCER-LEA'!AC86="","",'Portail 4 LLCER-LEA'!AC86)</f>
        <v/>
      </c>
      <c r="AD60" s="280">
        <f>IF('Portail 4 LLCER-LEA'!AD86="","",'Portail 4 LLCER-LEA'!AD86)</f>
        <v>1</v>
      </c>
      <c r="AE60" s="96" t="str">
        <f>IF('Portail 4 LLCER-LEA'!AE86="","",'Portail 4 LLCER-LEA'!AE86)</f>
        <v>CT</v>
      </c>
      <c r="AF60" s="252" t="str">
        <f>IF('Portail 4 LLCER-LEA'!AF86="","",'Portail 4 LLCER-LEA'!AF86)</f>
        <v>écrit</v>
      </c>
      <c r="AG60" s="252" t="str">
        <f>IF('Portail 4 LLCER-LEA'!AG86="","",'Portail 4 LLCER-LEA'!AG86)</f>
        <v>1h00</v>
      </c>
      <c r="AH60" s="170">
        <f>IF('Portail 4 LLCER-LEA'!AH86="","",'Portail 4 LLCER-LEA'!AH86)</f>
        <v>1</v>
      </c>
      <c r="AI60" s="97" t="str">
        <f>IF('Portail 4 LLCER-LEA'!AI86="","",'Portail 4 LLCER-LEA'!AI86)</f>
        <v>CT</v>
      </c>
      <c r="AJ60" s="252" t="str">
        <f>IF('Portail 4 LLCER-LEA'!AJ86="","",'Portail 4 LLCER-LEA'!AJ86)</f>
        <v>écrit</v>
      </c>
      <c r="AK60" s="252" t="str">
        <f>IF('Portail 4 LLCER-LEA'!AK86="","",'Portail 4 LLCER-LEA'!AK86)</f>
        <v>1h00</v>
      </c>
      <c r="AL60" s="28" t="str">
        <f>IF('Portail 4 LLCER-LEA'!AL86="","",'Portail 4 LLCER-LEA'!AL86)</f>
        <v/>
      </c>
    </row>
    <row r="61" spans="1:38" ht="58.5" customHeight="1">
      <c r="A61" s="20" t="str">
        <f>IF('Portail 4 LLCER-LEA'!A105="","",'Portail 4 LLCER-LEA'!A105)</f>
        <v/>
      </c>
      <c r="B61" s="21" t="str">
        <f>IF('Portail 4 LLCER-LEA'!B105="","",'Portail 4 LLCER-LEA'!B105)</f>
        <v>LLA2C1A</v>
      </c>
      <c r="C61" s="22" t="str">
        <f>IF('Portail 4 LLCER-LEA'!C105="","",'Portail 4 LLCER-LEA'!C105)</f>
        <v>Grammaire espagnole S2</v>
      </c>
      <c r="D61" s="63" t="str">
        <f>IF('Portail 4 LLCER-LEA'!D105="","",'Portail 4 LLCER-LEA'!D105)</f>
        <v>LOL2B8B
LOL2G8C
LOL2C1E</v>
      </c>
      <c r="E61" s="63" t="str">
        <f>IF('Portail 4 LLCER-LEA'!E105="","",'Portail 4 LLCER-LEA'!E105)</f>
        <v>TRONC COMMUN</v>
      </c>
      <c r="F61" s="168" t="str">
        <f>IF('Portail 4 LLCER-LEA'!F105="","",'Portail 4 LLCER-LEA'!F105)</f>
        <v>Portails 1 (SDL-LLCER), 4 (LANGUES) et 5 (LETTRES-LLCER)</v>
      </c>
      <c r="G61" s="63" t="str">
        <f>IF('Portail 4 LLCER-LEA'!G105="","",'Portail 4 LLCER-LEA'!G105)</f>
        <v>LLCER</v>
      </c>
      <c r="H61" s="66"/>
      <c r="I61" s="67">
        <v>2</v>
      </c>
      <c r="J61" s="67">
        <v>2</v>
      </c>
      <c r="K61" s="28" t="str">
        <f>IF('Portail 4 LLCER-LEA'!K105="","",'Portail 4 LLCER-LEA'!K105)</f>
        <v>BACCON Annie</v>
      </c>
      <c r="L61" s="29">
        <f>IF('Portail 4 LLCER-LEA'!L105="","",'Portail 4 LLCER-LEA'!L105)</f>
        <v>14</v>
      </c>
      <c r="M61" s="28" t="str">
        <f>IF('Portail 4 LLCER-LEA'!M105="","",'Portail 4 LLCER-LEA'!M105)</f>
        <v/>
      </c>
      <c r="N61" s="28" t="str">
        <f>IF('Portail 4 LLCER-LEA'!N105="","",'Portail 4 LLCER-LEA'!N105)</f>
        <v/>
      </c>
      <c r="O61" s="30">
        <f>IF('Portail 4 LLCER-LEA'!O105="","",'Portail 4 LLCER-LEA'!O105)</f>
        <v>18</v>
      </c>
      <c r="P61" s="31" t="str">
        <f>IF('Portail 4 LLCER-LEA'!P105="","",'Portail 4 LLCER-LEA'!P105)</f>
        <v/>
      </c>
      <c r="Q61" s="453" t="str">
        <f>IF('Portail 4 LLCER-LEA'!Q105="","",'Portail 4 LLCER-LEA'!Q105)</f>
        <v>100% CC / écrit à distance / 2h</v>
      </c>
      <c r="R61" s="430" t="str">
        <f>IF('Portail 4 LLCER-LEA'!R105="","",'Portail 4 LLCER-LEA'!R105)</f>
        <v>100% CT / écrit à distance / 2h</v>
      </c>
      <c r="S61" s="149">
        <f>IF('Portail 4 LLCER-LEA'!S105="","",'Portail 4 LLCER-LEA'!S105)</f>
        <v>1</v>
      </c>
      <c r="T61" s="416" t="str">
        <f>IF('Portail 4 LLCER-LEA'!T105="","",'Portail 4 LLCER-LEA'!T105)</f>
        <v>CC</v>
      </c>
      <c r="U61" s="96" t="str">
        <f>IF('Portail 4 LLCER-LEA'!U105="","",'Portail 4 LLCER-LEA'!U105)</f>
        <v>écrit</v>
      </c>
      <c r="V61" s="96" t="str">
        <f>IF('Portail 4 LLCER-LEA'!V105="","",'Portail 4 LLCER-LEA'!V105)</f>
        <v/>
      </c>
      <c r="W61" s="169">
        <f>IF('Portail 4 LLCER-LEA'!W105="","",'Portail 4 LLCER-LEA'!W105)</f>
        <v>1</v>
      </c>
      <c r="X61" s="97" t="str">
        <f>IF('Portail 4 LLCER-LEA'!X105="","",'Portail 4 LLCER-LEA'!X105)</f>
        <v>CT</v>
      </c>
      <c r="Y61" s="97" t="str">
        <f>IF('Portail 4 LLCER-LEA'!Y105="","",'Portail 4 LLCER-LEA'!Y105)</f>
        <v>écrit</v>
      </c>
      <c r="Z61" s="589" t="str">
        <f>IF('Portail 4 LLCER-LEA'!Z105="","",'Portail 4 LLCER-LEA'!Z105)</f>
        <v>1h30</v>
      </c>
      <c r="AA61" s="714" t="str">
        <f>IF('Portail 4 LLCER-LEA'!AA105="","",'Portail 4 LLCER-LEA'!AA105)</f>
        <v>100% CT / écrit à distance / 2h</v>
      </c>
      <c r="AB61" s="710" t="str">
        <f>IF('Portail 4 LLCER-LEA'!AB105="","",'Portail 4 LLCER-LEA'!AB105)</f>
        <v>100% CT / écrit à distance / 2h</v>
      </c>
      <c r="AC61" s="705" t="str">
        <f>IF('Portail 4 LLCER-LEA'!AC105="","",'Portail 4 LLCER-LEA'!AC105)</f>
        <v/>
      </c>
      <c r="AD61" s="280">
        <f>IF('Portail 4 LLCER-LEA'!AD105="","",'Portail 4 LLCER-LEA'!AD105)</f>
        <v>1</v>
      </c>
      <c r="AE61" s="96" t="str">
        <f>IF('Portail 4 LLCER-LEA'!AE105="","",'Portail 4 LLCER-LEA'!AE105)</f>
        <v>CT</v>
      </c>
      <c r="AF61" s="96" t="str">
        <f>IF('Portail 4 LLCER-LEA'!AF105="","",'Portail 4 LLCER-LEA'!AF105)</f>
        <v>écrit</v>
      </c>
      <c r="AG61" s="96" t="str">
        <f>IF('Portail 4 LLCER-LEA'!AG105="","",'Portail 4 LLCER-LEA'!AG105)</f>
        <v>1h30</v>
      </c>
      <c r="AH61" s="170">
        <f>IF('Portail 4 LLCER-LEA'!AH105="","",'Portail 4 LLCER-LEA'!AH105)</f>
        <v>1</v>
      </c>
      <c r="AI61" s="97" t="str">
        <f>IF('Portail 4 LLCER-LEA'!AI105="","",'Portail 4 LLCER-LEA'!AI105)</f>
        <v>CT</v>
      </c>
      <c r="AJ61" s="97" t="str">
        <f>IF('Portail 4 LLCER-LEA'!AJ105="","",'Portail 4 LLCER-LEA'!AJ105)</f>
        <v>écrit</v>
      </c>
      <c r="AK61" s="97" t="str">
        <f>IF('Portail 4 LLCER-LEA'!AK105="","",'Portail 4 LLCER-LEA'!AK105)</f>
        <v>1h30</v>
      </c>
      <c r="AL61" s="28" t="str">
        <f>IF('Portail 4 LLCER-LEA'!AL105="","",'Portail 4 LLCER-LEA'!AL105)</f>
        <v/>
      </c>
    </row>
    <row r="62" spans="1:38" ht="26.25" customHeight="1">
      <c r="A62" s="71"/>
      <c r="B62" s="71"/>
      <c r="C62" s="72" t="s">
        <v>869</v>
      </c>
      <c r="D62" s="73"/>
      <c r="E62" s="73"/>
      <c r="F62" s="73"/>
      <c r="G62" s="73"/>
      <c r="H62" s="74"/>
      <c r="I62" s="73"/>
      <c r="J62" s="73"/>
      <c r="K62" s="73"/>
      <c r="L62" s="73"/>
      <c r="M62" s="73"/>
      <c r="N62" s="73"/>
      <c r="O62" s="73"/>
      <c r="P62" s="75"/>
      <c r="Q62" s="433"/>
      <c r="R62" s="434"/>
      <c r="S62" s="401"/>
      <c r="T62" s="135"/>
      <c r="U62" s="76"/>
      <c r="V62" s="76"/>
      <c r="W62" s="233"/>
      <c r="X62" s="76"/>
      <c r="Y62" s="76"/>
      <c r="Z62" s="76"/>
      <c r="AA62" s="133"/>
      <c r="AB62" s="133"/>
      <c r="AC62" s="133"/>
      <c r="AD62" s="133"/>
      <c r="AE62" s="133"/>
      <c r="AF62" s="133"/>
      <c r="AG62" s="133"/>
      <c r="AH62" s="133"/>
      <c r="AI62" s="133"/>
      <c r="AJ62" s="133"/>
      <c r="AK62" s="133"/>
      <c r="AL62" s="73"/>
    </row>
    <row r="63" spans="1:38" ht="33" customHeight="1">
      <c r="A63" s="77" t="s">
        <v>870</v>
      </c>
      <c r="B63" s="281" t="s">
        <v>871</v>
      </c>
      <c r="C63" s="282" t="s">
        <v>872</v>
      </c>
      <c r="D63" s="283"/>
      <c r="E63" s="77" t="s">
        <v>42</v>
      </c>
      <c r="F63" s="77"/>
      <c r="G63" s="77"/>
      <c r="H63" s="77"/>
      <c r="I63" s="77">
        <f>+I$43+I$46+I64+I65</f>
        <v>30</v>
      </c>
      <c r="J63" s="77">
        <f>+J43+J46+J64+J65</f>
        <v>30</v>
      </c>
      <c r="K63" s="283"/>
      <c r="L63" s="283"/>
      <c r="M63" s="283"/>
      <c r="N63" s="283"/>
      <c r="O63" s="283"/>
      <c r="P63" s="81"/>
      <c r="Q63" s="435"/>
      <c r="R63" s="436"/>
      <c r="S63" s="414"/>
      <c r="T63" s="414"/>
      <c r="U63" s="283"/>
      <c r="V63" s="283"/>
      <c r="W63" s="283"/>
      <c r="X63" s="283"/>
      <c r="Y63" s="283"/>
      <c r="Z63" s="283"/>
      <c r="AA63" s="283"/>
      <c r="AB63" s="283"/>
      <c r="AC63" s="283"/>
      <c r="AD63" s="283"/>
      <c r="AE63" s="283"/>
      <c r="AF63" s="283"/>
      <c r="AG63" s="283"/>
      <c r="AH63" s="283"/>
      <c r="AI63" s="283"/>
      <c r="AJ63" s="283"/>
      <c r="AK63" s="283"/>
      <c r="AL63" s="79"/>
    </row>
    <row r="64" spans="1:38" ht="58.5" customHeight="1">
      <c r="A64" s="20" t="str">
        <f>IF('Portail 4 LLCER-LEA'!A81="","",'Portail 4 LLCER-LEA'!A81)</f>
        <v/>
      </c>
      <c r="B64" s="21" t="str">
        <f>IF('Portail 4 LLCER-LEA'!B81="","",'Portail 4 LLCER-LEA'!B81)</f>
        <v>LLA2B1B</v>
      </c>
      <c r="C64" s="22" t="str">
        <f>IF('Portail 4 LLCER-LEA'!C81="","",'Portail 4 LLCER-LEA'!C81)</f>
        <v>Compréhension et expression orales Anglais S2 (groupe de 25)</v>
      </c>
      <c r="D64" s="63" t="str">
        <f>IF('Portail 4 LLCER-LEA'!D81="","",'Portail 4 LLCER-LEA'!D81)</f>
        <v xml:space="preserve">LOL2B1C 
et/ou
LOL2B1D
LOL2J2B
</v>
      </c>
      <c r="E64" s="63" t="s">
        <v>66</v>
      </c>
      <c r="F64" s="168" t="str">
        <f>IF('Portail 4 LLCER-LEA'!F81="","",'Portail 4 LLCER-LEA'!F81)</f>
        <v>Portails 1 (SDL-LLCER), 2 (SDL-LEA), 4 (LANGUES) et 5 (LETTRES-LLCER)</v>
      </c>
      <c r="G64" s="63" t="str">
        <f>IF('Portail 4 LLCER-LEA'!G81="","",'Portail 4 LLCER-LEA'!G81)</f>
        <v>LLCER</v>
      </c>
      <c r="H64" s="66"/>
      <c r="I64" s="67">
        <v>2</v>
      </c>
      <c r="J64" s="67">
        <v>2</v>
      </c>
      <c r="K64" s="28" t="str">
        <f>IF('Portail 4 LLCER-LEA'!K81="","",'Portail 4 LLCER-LEA'!K81)</f>
        <v>SERPOLLET Noëlle</v>
      </c>
      <c r="L64" s="29">
        <f>IF('Portail 4 LLCER-LEA'!L81="","",'Portail 4 LLCER-LEA'!L81)</f>
        <v>11</v>
      </c>
      <c r="M64" s="28" t="str">
        <f>IF('Portail 4 LLCER-LEA'!M81="","",'Portail 4 LLCER-LEA'!M81)</f>
        <v/>
      </c>
      <c r="N64" s="28" t="str">
        <f>IF('Portail 4 LLCER-LEA'!N81="","",'Portail 4 LLCER-LEA'!N81)</f>
        <v/>
      </c>
      <c r="O64" s="30" t="str">
        <f>IF('Portail 4 LLCER-LEA'!O81="","",'Portail 4 LLCER-LEA'!O81)</f>
        <v/>
      </c>
      <c r="P64" s="31">
        <f>IF('Portail 4 LLCER-LEA'!P81="","",'Portail 4 LLCER-LEA'!P81)</f>
        <v>15</v>
      </c>
      <c r="Q64" s="453" t="str">
        <f>IF('Portail 4 LLCER-LEA'!Q81="","",'Portail 4 LLCER-LEA'!Q81)</f>
        <v>PAS DE CHANGEMENT</v>
      </c>
      <c r="R64" s="430" t="str">
        <f>IF('Portail 4 LLCER-LEA'!R81="","",'Portail 4 LLCER-LEA'!R81)</f>
        <v>CT/enregistrement vidéo à distance/temps libre</v>
      </c>
      <c r="S64" s="400" t="str">
        <f>IF('Portail 4 LLCER-LEA'!S81="","",'Portail 4 LLCER-LEA'!S81)</f>
        <v>40% Ecrit
40% Oral
20% participation</v>
      </c>
      <c r="T64" s="416" t="str">
        <f>IF('Portail 4 LLCER-LEA'!T81="","",'Portail 4 LLCER-LEA'!T81)</f>
        <v>CC</v>
      </c>
      <c r="U64" s="96" t="str">
        <f>IF('Portail 4 LLCER-LEA'!U81="","",'Portail 4 LLCER-LEA'!U81)</f>
        <v>écrit et oral</v>
      </c>
      <c r="V64" s="96" t="str">
        <f>IF('Portail 4 LLCER-LEA'!V81="","",'Portail 4 LLCER-LEA'!V81)</f>
        <v>1h00 écrit et 15 min. oral</v>
      </c>
      <c r="W64" s="169">
        <f>IF('Portail 4 LLCER-LEA'!W81="","",'Portail 4 LLCER-LEA'!W81)</f>
        <v>1</v>
      </c>
      <c r="X64" s="97" t="str">
        <f>IF('Portail 4 LLCER-LEA'!X81="","",'Portail 4 LLCER-LEA'!X81)</f>
        <v>CT</v>
      </c>
      <c r="Y64" s="97" t="str">
        <f>IF('Portail 4 LLCER-LEA'!Y81="","",'Portail 4 LLCER-LEA'!Y81)</f>
        <v>oral</v>
      </c>
      <c r="Z64" s="97" t="str">
        <f>IF('Portail 4 LLCER-LEA'!Z81="","",'Portail 4 LLCER-LEA'!Z81)</f>
        <v>15 min.</v>
      </c>
      <c r="AA64" s="702" t="str">
        <f>IF('Portail 4 LLCER-LEA'!AA81="","",'Portail 4 LLCER-LEA'!AA81)</f>
        <v>DM temps libre 22/06-25/06; envoi du sujet et remise des copies par mail</v>
      </c>
      <c r="AB64" s="702" t="str">
        <f>IF('Portail 4 LLCER-LEA'!AB81="","",'Portail 4 LLCER-LEA'!AB81)</f>
        <v>DM temps libre 22/06-25/06; envoi du sujet et remise des copies par mail</v>
      </c>
      <c r="AC64" s="666" t="str">
        <f>IF('Portail 4 LLCER-LEA'!AC81="","",'Portail 4 LLCER-LEA'!AC81)</f>
        <v/>
      </c>
      <c r="AD64" s="149">
        <f>IF('Portail 4 LLCER-LEA'!AD81="","",'Portail 4 LLCER-LEA'!AD81)</f>
        <v>1</v>
      </c>
      <c r="AE64" s="33" t="str">
        <f>IF('Portail 4 LLCER-LEA'!AE81="","",'Portail 4 LLCER-LEA'!AE81)</f>
        <v>CT</v>
      </c>
      <c r="AF64" s="33" t="str">
        <f>IF('Portail 4 LLCER-LEA'!AF81="","",'Portail 4 LLCER-LEA'!AF81)</f>
        <v>oral</v>
      </c>
      <c r="AG64" s="33" t="str">
        <f>IF('Portail 4 LLCER-LEA'!AG81="","",'Portail 4 LLCER-LEA'!AG81)</f>
        <v>15 min.</v>
      </c>
      <c r="AH64" s="37">
        <f>IF('Portail 4 LLCER-LEA'!AH81="","",'Portail 4 LLCER-LEA'!AH81)</f>
        <v>1</v>
      </c>
      <c r="AI64" s="35" t="str">
        <f>IF('Portail 4 LLCER-LEA'!AI81="","",'Portail 4 LLCER-LEA'!AI81)</f>
        <v>CT</v>
      </c>
      <c r="AJ64" s="35" t="str">
        <f>IF('Portail 4 LLCER-LEA'!AJ81="","",'Portail 4 LLCER-LEA'!AJ81)</f>
        <v>oral</v>
      </c>
      <c r="AK64" s="35" t="str">
        <f>IF('Portail 4 LLCER-LEA'!AK81="","",'Portail 4 LLCER-LEA'!AK81)</f>
        <v>15 min.</v>
      </c>
      <c r="AL64" s="28" t="str">
        <f>IF('Portail 4 LLCER-LEA'!AL81="","",'Portail 4 LLCER-LEA'!AL81)</f>
        <v/>
      </c>
    </row>
    <row r="65" spans="1:38" ht="52.5" customHeight="1">
      <c r="A65" s="20" t="str">
        <f>IF('Portail 4 LLCER-LEA'!A92="","",'Portail 4 LLCER-LEA'!A92)</f>
        <v/>
      </c>
      <c r="B65" s="94" t="str">
        <f>IF('Portail 4 LLCER-LEA'!B92="","",'Portail 4 LLCER-LEA'!B92)</f>
        <v>LLA2B3A</v>
      </c>
      <c r="C65" s="95" t="str">
        <f>IF('Portail 4 LLCER-LEA'!C92="","",'Portail 4 LLCER-LEA'!C92)</f>
        <v>Les grandes étapes du monde contemporain Anglais S2</v>
      </c>
      <c r="D65" s="24" t="str">
        <f>IF('Portail 4 LLCER-LEA'!D92="","",'Portail 4 LLCER-LEA'!D92)</f>
        <v>LOL2J5A</v>
      </c>
      <c r="E65" s="24" t="s">
        <v>66</v>
      </c>
      <c r="F65" s="25" t="str">
        <f>IF('Portail 4 LLCER-LEA'!F92="","",'Portail 4 LLCER-LEA'!F92)</f>
        <v>Portails 1 (SDL-LLCER), 2 (SDL-LEA), 4 (LANGUES) et 5 (LETTRES-LLCER)</v>
      </c>
      <c r="G65" s="63" t="str">
        <f>IF('Portail 4 LLCER-LEA'!G92="","",'Portail 4 LLCER-LEA'!G92)</f>
        <v>LLCER</v>
      </c>
      <c r="H65" s="26"/>
      <c r="I65" s="28">
        <v>3</v>
      </c>
      <c r="J65" s="28">
        <v>3</v>
      </c>
      <c r="K65" s="28" t="str">
        <f>IF('Portail 4 LLCER-LEA'!K92="","",'Portail 4 LLCER-LEA'!K92)</f>
        <v>LAINE Ariane</v>
      </c>
      <c r="L65" s="28">
        <f>IF('Portail 4 LLCER-LEA'!L92="","",'Portail 4 LLCER-LEA'!L92)</f>
        <v>11</v>
      </c>
      <c r="M65" s="28" t="str">
        <f>IF('Portail 4 LLCER-LEA'!M92="","",'Portail 4 LLCER-LEA'!M92)</f>
        <v/>
      </c>
      <c r="N65" s="27">
        <f>IF('Portail 4 LLCER-LEA'!N92="","",'Portail 4 LLCER-LEA'!N92)</f>
        <v>0</v>
      </c>
      <c r="O65" s="27">
        <f>IF('Portail 4 LLCER-LEA'!O92="","",'Portail 4 LLCER-LEA'!O92)</f>
        <v>18</v>
      </c>
      <c r="P65" s="31" t="str">
        <f>IF('Portail 4 LLCER-LEA'!P92="","",'Portail 4 LLCER-LEA'!P92)</f>
        <v/>
      </c>
      <c r="Q65" s="453" t="str">
        <f>IF('Portail 4 LLCER-LEA'!Q92="","",'Portail 4 LLCER-LEA'!Q92)</f>
        <v>PAS DE CHANGEMENT</v>
      </c>
      <c r="R65" s="430" t="str">
        <f>IF('Portail 4 LLCER-LEA'!R92="","",'Portail 4 LLCER-LEA'!R92)</f>
        <v>CT/écrit à distance/2h</v>
      </c>
      <c r="S65" s="400">
        <f>IF('Portail 4 LLCER-LEA'!S92="","",'Portail 4 LLCER-LEA'!S92)</f>
        <v>1</v>
      </c>
      <c r="T65" s="116" t="str">
        <f>IF('Portail 4 LLCER-LEA'!T92="","",'Portail 4 LLCER-LEA'!T92)</f>
        <v>CC</v>
      </c>
      <c r="U65" s="96" t="str">
        <f>IF('Portail 4 LLCER-LEA'!U92="","",'Portail 4 LLCER-LEA'!U92)</f>
        <v>écrit</v>
      </c>
      <c r="V65" s="41" t="str">
        <f>IF('Portail 4 LLCER-LEA'!V92="","",'Portail 4 LLCER-LEA'!V92)</f>
        <v>1h30</v>
      </c>
      <c r="W65" s="34">
        <f>IF('Portail 4 LLCER-LEA'!W92="","",'Portail 4 LLCER-LEA'!W92)</f>
        <v>1</v>
      </c>
      <c r="X65" s="35" t="str">
        <f>IF('Portail 4 LLCER-LEA'!X92="","",'Portail 4 LLCER-LEA'!X92)</f>
        <v>CT</v>
      </c>
      <c r="Y65" s="35" t="str">
        <f>IF('Portail 4 LLCER-LEA'!Y92="","",'Portail 4 LLCER-LEA'!Y92)</f>
        <v>écrit</v>
      </c>
      <c r="Z65" s="35" t="str">
        <f>IF('Portail 4 LLCER-LEA'!Z92="","",'Portail 4 LLCER-LEA'!Z92)</f>
        <v>1h30</v>
      </c>
      <c r="AA65" s="702" t="str">
        <f>IF('Portail 4 LLCER-LEA'!AA92="","",'Portail 4 LLCER-LEA'!AA92)</f>
        <v>DM temps limité 30/06 9h-12h; dépôt du sujet 9h et remise des DM/PDF 12h au plus tard</v>
      </c>
      <c r="AB65" s="702" t="str">
        <f>IF('Portail 4 LLCER-LEA'!AB92="","",'Portail 4 LLCER-LEA'!AB92)</f>
        <v>DM temps limité 30/06 9h-12h; dépôt du sujet 9h et remise des DM/PDF 12h au plus tard</v>
      </c>
      <c r="AC65" s="666" t="str">
        <f>IF('Portail 4 LLCER-LEA'!AC92="","",'Portail 4 LLCER-LEA'!AC92)</f>
        <v/>
      </c>
      <c r="AD65" s="149">
        <f>IF('Portail 4 LLCER-LEA'!AD92="","",'Portail 4 LLCER-LEA'!AD92)</f>
        <v>1</v>
      </c>
      <c r="AE65" s="33" t="str">
        <f>IF('Portail 4 LLCER-LEA'!AE92="","",'Portail 4 LLCER-LEA'!AE92)</f>
        <v>CT</v>
      </c>
      <c r="AF65" s="33" t="str">
        <f>IF('Portail 4 LLCER-LEA'!AF92="","",'Portail 4 LLCER-LEA'!AF92)</f>
        <v>écrit</v>
      </c>
      <c r="AG65" s="33" t="str">
        <f>IF('Portail 4 LLCER-LEA'!AG92="","",'Portail 4 LLCER-LEA'!AG92)</f>
        <v>1h30</v>
      </c>
      <c r="AH65" s="37">
        <f>IF('Portail 4 LLCER-LEA'!AH92="","",'Portail 4 LLCER-LEA'!AH92)</f>
        <v>1</v>
      </c>
      <c r="AI65" s="35" t="str">
        <f>IF('Portail 4 LLCER-LEA'!AI92="","",'Portail 4 LLCER-LEA'!AI92)</f>
        <v>CT</v>
      </c>
      <c r="AJ65" s="35" t="str">
        <f>IF('Portail 4 LLCER-LEA'!AJ92="","",'Portail 4 LLCER-LEA'!AJ92)</f>
        <v>écrit</v>
      </c>
      <c r="AK65" s="35" t="str">
        <f>IF('Portail 4 LLCER-LEA'!AK92="","",'Portail 4 LLCER-LEA'!AK92)</f>
        <v>1h30</v>
      </c>
      <c r="AL65" s="28" t="str">
        <f>IF('Portail 4 LLCER-LEA'!AL92="","",'Portail 4 LLCER-LEA'!AL92)</f>
        <v/>
      </c>
    </row>
    <row r="66" spans="1:38" ht="33" customHeight="1">
      <c r="A66" s="77" t="s">
        <v>873</v>
      </c>
      <c r="B66" s="281" t="s">
        <v>874</v>
      </c>
      <c r="C66" s="282" t="s">
        <v>875</v>
      </c>
      <c r="D66" s="283"/>
      <c r="E66" s="77" t="s">
        <v>42</v>
      </c>
      <c r="F66" s="77"/>
      <c r="G66" s="77"/>
      <c r="H66" s="77"/>
      <c r="I66" s="77">
        <f>+I$43+I$46+I67+I68</f>
        <v>30</v>
      </c>
      <c r="J66" s="77">
        <f>+J$43+J$46+J67+J68</f>
        <v>30</v>
      </c>
      <c r="K66" s="283"/>
      <c r="L66" s="283"/>
      <c r="M66" s="283"/>
      <c r="N66" s="283"/>
      <c r="O66" s="283"/>
      <c r="P66" s="81"/>
      <c r="Q66" s="435"/>
      <c r="R66" s="436"/>
      <c r="S66" s="414"/>
      <c r="T66" s="414"/>
      <c r="U66" s="283"/>
      <c r="V66" s="283"/>
      <c r="W66" s="283"/>
      <c r="X66" s="283"/>
      <c r="Y66" s="283"/>
      <c r="Z66" s="283"/>
      <c r="AA66" s="283"/>
      <c r="AB66" s="283"/>
      <c r="AC66" s="670"/>
      <c r="AD66" s="414"/>
      <c r="AE66" s="283"/>
      <c r="AF66" s="283"/>
      <c r="AG66" s="283"/>
      <c r="AH66" s="283"/>
      <c r="AI66" s="283"/>
      <c r="AJ66" s="283"/>
      <c r="AK66" s="283"/>
      <c r="AL66" s="79"/>
    </row>
    <row r="67" spans="1:38" ht="64.5" customHeight="1">
      <c r="A67" s="20" t="str">
        <f>IF('Portail 4 LLCER-LEA'!A106="","",'Portail 4 LLCER-LEA'!A106)</f>
        <v/>
      </c>
      <c r="B67" s="21" t="str">
        <f>IF('Portail 4 LLCER-LEA'!B106="","",'Portail 4 LLCER-LEA'!B106)</f>
        <v>LLA2C1B</v>
      </c>
      <c r="C67" s="22" t="str">
        <f>IF('Portail 4 LLCER-LEA'!C106="","",'Portail 4 LLCER-LEA'!C106)</f>
        <v>Compréhension et expression orales Espagnol S2 (groupe de 25)</v>
      </c>
      <c r="D67" s="63" t="str">
        <f>IF('Portail 4 LLCER-LEA'!D106="","",'Portail 4 LLCER-LEA'!D106)</f>
        <v>LOL2C1D
LOL2J4B2</v>
      </c>
      <c r="E67" s="63" t="s">
        <v>66</v>
      </c>
      <c r="F67" s="168" t="str">
        <f>IF('Portail 4 LLCER-LEA'!F106="","",'Portail 4 LLCER-LEA'!F106)</f>
        <v>Portails 1 (SDL-LLCER), 2 (SDL-LEA), 4 (LANGUES) et 5 (LETTRES-LLCER)</v>
      </c>
      <c r="G67" s="63" t="str">
        <f>IF('Portail 4 LLCER-LEA'!G106="","",'Portail 4 LLCER-LEA'!G106)</f>
        <v>LLCER</v>
      </c>
      <c r="H67" s="66"/>
      <c r="I67" s="67">
        <v>2</v>
      </c>
      <c r="J67" s="67">
        <v>2</v>
      </c>
      <c r="K67" s="28" t="str">
        <f>IF('Portail 4 LLCER-LEA'!K106="","",'Portail 4 LLCER-LEA'!K106)</f>
        <v>NATANSON Brigitte</v>
      </c>
      <c r="L67" s="29">
        <f>IF('Portail 4 LLCER-LEA'!L106="","",'Portail 4 LLCER-LEA'!L106)</f>
        <v>14</v>
      </c>
      <c r="M67" s="28" t="str">
        <f>IF('Portail 4 LLCER-LEA'!M106="","",'Portail 4 LLCER-LEA'!M106)</f>
        <v/>
      </c>
      <c r="N67" s="28" t="str">
        <f>IF('Portail 4 LLCER-LEA'!N106="","",'Portail 4 LLCER-LEA'!N106)</f>
        <v/>
      </c>
      <c r="O67" s="30" t="str">
        <f>IF('Portail 4 LLCER-LEA'!O106="","",'Portail 4 LLCER-LEA'!O106)</f>
        <v/>
      </c>
      <c r="P67" s="31">
        <f>IF('Portail 4 LLCER-LEA'!P106="","",'Portail 4 LLCER-LEA'!P106)</f>
        <v>15</v>
      </c>
      <c r="Q67" s="453" t="str">
        <f>IF('Portail 4 LLCER-LEA'!Q106="","",'Portail 4 LLCER-LEA'!Q106)</f>
        <v>PAS DE CHANGEMENT</v>
      </c>
      <c r="R67" s="430" t="str">
        <f>IF('Portail 4 LLCER-LEA'!R106="","",'Portail 4 LLCER-LEA'!R106)</f>
        <v>100% CT ORAL A DISTANCE</v>
      </c>
      <c r="S67" s="149">
        <f>IF('Portail 4 LLCER-LEA'!S106="","",'Portail 4 LLCER-LEA'!S106)</f>
        <v>1</v>
      </c>
      <c r="T67" s="416" t="str">
        <f>IF('Portail 4 LLCER-LEA'!T106="","",'Portail 4 LLCER-LEA'!T106)</f>
        <v>CC</v>
      </c>
      <c r="U67" s="96" t="str">
        <f>IF('Portail 4 LLCER-LEA'!U106="","",'Portail 4 LLCER-LEA'!U106)</f>
        <v>oral</v>
      </c>
      <c r="V67" s="96" t="str">
        <f>IF('Portail 4 LLCER-LEA'!V106="","",'Portail 4 LLCER-LEA'!V106)</f>
        <v/>
      </c>
      <c r="W67" s="169">
        <f>IF('Portail 4 LLCER-LEA'!W106="","",'Portail 4 LLCER-LEA'!W106)</f>
        <v>1</v>
      </c>
      <c r="X67" s="97" t="str">
        <f>IF('Portail 4 LLCER-LEA'!X106="","",'Portail 4 LLCER-LEA'!X106)</f>
        <v>CT</v>
      </c>
      <c r="Y67" s="97" t="str">
        <f>IF('Portail 4 LLCER-LEA'!Y106="","",'Portail 4 LLCER-LEA'!Y106)</f>
        <v>oral</v>
      </c>
      <c r="Z67" s="97" t="str">
        <f>IF('Portail 4 LLCER-LEA'!Z106="","",'Portail 4 LLCER-LEA'!Z106)</f>
        <v>15 min.</v>
      </c>
      <c r="AA67" s="702" t="str">
        <f>IF('Portail 4 LLCER-LEA'!AA106="","",'Portail 4 LLCER-LEA'!AA106)</f>
        <v>100% CT ORAL A DISTANCE</v>
      </c>
      <c r="AB67" s="702" t="str">
        <f>IF('Portail 4 LLCER-LEA'!AB106="","",'Portail 4 LLCER-LEA'!AB106)</f>
        <v>100% CT ORAL A DISTANCE</v>
      </c>
      <c r="AC67" s="666" t="str">
        <f>IF('Portail 4 LLCER-LEA'!AC106="","",'Portail 4 LLCER-LEA'!AC106)</f>
        <v/>
      </c>
      <c r="AD67" s="149">
        <f>IF('Portail 4 LLCER-LEA'!AD106="","",'Portail 4 LLCER-LEA'!AD106)</f>
        <v>1</v>
      </c>
      <c r="AE67" s="33" t="str">
        <f>IF('Portail 4 LLCER-LEA'!AE106="","",'Portail 4 LLCER-LEA'!AE106)</f>
        <v>CT</v>
      </c>
      <c r="AF67" s="33" t="str">
        <f>IF('Portail 4 LLCER-LEA'!AF106="","",'Portail 4 LLCER-LEA'!AF106)</f>
        <v>oral</v>
      </c>
      <c r="AG67" s="33" t="str">
        <f>IF('Portail 4 LLCER-LEA'!AG106="","",'Portail 4 LLCER-LEA'!AG106)</f>
        <v>15 min.</v>
      </c>
      <c r="AH67" s="37">
        <f>IF('Portail 4 LLCER-LEA'!AH106="","",'Portail 4 LLCER-LEA'!AH106)</f>
        <v>1</v>
      </c>
      <c r="AI67" s="35" t="str">
        <f>IF('Portail 4 LLCER-LEA'!AI106="","",'Portail 4 LLCER-LEA'!AI106)</f>
        <v>CT</v>
      </c>
      <c r="AJ67" s="35" t="str">
        <f>IF('Portail 4 LLCER-LEA'!AJ106="","",'Portail 4 LLCER-LEA'!AJ106)</f>
        <v>oral</v>
      </c>
      <c r="AK67" s="35" t="str">
        <f>IF('Portail 4 LLCER-LEA'!AK106="","",'Portail 4 LLCER-LEA'!AK106)</f>
        <v>15 min.</v>
      </c>
      <c r="AL67" s="28" t="str">
        <f>IF('Portail 4 LLCER-LEA'!AL106="","",'Portail 4 LLCER-LEA'!AL106)</f>
        <v/>
      </c>
    </row>
    <row r="68" spans="1:38" ht="58.5" customHeight="1">
      <c r="A68" s="20" t="str">
        <f>IF('Portail 4 LLCER-LEA'!A113="","",'Portail 4 LLCER-LEA'!A113)</f>
        <v/>
      </c>
      <c r="B68" s="21" t="str">
        <f>IF('Portail 4 LLCER-LEA'!B113="","",'Portail 4 LLCER-LEA'!B113)</f>
        <v>LLA2C3A</v>
      </c>
      <c r="C68" s="22" t="str">
        <f>IF('Portail 4 LLCER-LEA'!C113="","",'Portail 4 LLCER-LEA'!C113)</f>
        <v>Introduction à la civilisation espagnole S2</v>
      </c>
      <c r="D68" s="63" t="str">
        <f>IF('Portail 4 LLCER-LEA'!D113="","",'Portail 4 LLCER-LEA'!D113)</f>
        <v>LOL2C30
LOL2J5B2</v>
      </c>
      <c r="E68" s="63" t="s">
        <v>66</v>
      </c>
      <c r="F68" s="168" t="str">
        <f>IF('Portail 4 LLCER-LEA'!F113="","",'Portail 4 LLCER-LEA'!F113)</f>
        <v>Portails 1 (SDL-LLCER), 2 (SDL-LEA), 4 (LANGUES) et 5 (LETTRES-LLCER)</v>
      </c>
      <c r="G68" s="63" t="str">
        <f>IF('Portail 4 LLCER-LEA'!G113="","",'Portail 4 LLCER-LEA'!G113)</f>
        <v>LLCER</v>
      </c>
      <c r="H68" s="66"/>
      <c r="I68" s="67">
        <v>3</v>
      </c>
      <c r="J68" s="67">
        <v>3</v>
      </c>
      <c r="K68" s="28" t="str">
        <f>IF('Portail 4 LLCER-LEA'!K113="","",'Portail 4 LLCER-LEA'!K113)</f>
        <v>DECOBERT Claire</v>
      </c>
      <c r="L68" s="29">
        <f>IF('Portail 4 LLCER-LEA'!L113="","",'Portail 4 LLCER-LEA'!L113)</f>
        <v>14</v>
      </c>
      <c r="M68" s="28" t="str">
        <f>IF('Portail 4 LLCER-LEA'!M113="","",'Portail 4 LLCER-LEA'!M113)</f>
        <v/>
      </c>
      <c r="N68" s="28" t="str">
        <f>IF('Portail 4 LLCER-LEA'!N113="","",'Portail 4 LLCER-LEA'!N113)</f>
        <v/>
      </c>
      <c r="O68" s="30">
        <f>IF('Portail 4 LLCER-LEA'!O113="","",'Portail 4 LLCER-LEA'!O113)</f>
        <v>18</v>
      </c>
      <c r="P68" s="31" t="str">
        <f>IF('Portail 4 LLCER-LEA'!P113="","",'Portail 4 LLCER-LEA'!P113)</f>
        <v/>
      </c>
      <c r="Q68" s="453" t="str">
        <f>IF('Portail 4 LLCER-LEA'!Q113="","",'Portail 4 LLCER-LEA'!Q113)</f>
        <v>PAS DE CHANGEMENT</v>
      </c>
      <c r="R68" s="430" t="str">
        <f>IF('Portail 4 LLCER-LEA'!R113="","",'Portail 4 LLCER-LEA'!R113)</f>
        <v>100 % CT devoir maison</v>
      </c>
      <c r="S68" s="149">
        <f>IF('Portail 4 LLCER-LEA'!S113="","",'Portail 4 LLCER-LEA'!S113)</f>
        <v>1</v>
      </c>
      <c r="T68" s="416" t="str">
        <f>IF('Portail 4 LLCER-LEA'!T113="","",'Portail 4 LLCER-LEA'!T113)</f>
        <v>CC</v>
      </c>
      <c r="U68" s="96" t="str">
        <f>IF('Portail 4 LLCER-LEA'!U113="","",'Portail 4 LLCER-LEA'!U113)</f>
        <v>écrit et oral</v>
      </c>
      <c r="V68" s="96" t="str">
        <f>IF('Portail 4 LLCER-LEA'!V113="","",'Portail 4 LLCER-LEA'!V113)</f>
        <v>1h30</v>
      </c>
      <c r="W68" s="169">
        <f>IF('Portail 4 LLCER-LEA'!W113="","",'Portail 4 LLCER-LEA'!W113)</f>
        <v>1</v>
      </c>
      <c r="X68" s="97" t="str">
        <f>IF('Portail 4 LLCER-LEA'!X113="","",'Portail 4 LLCER-LEA'!X113)</f>
        <v>CT</v>
      </c>
      <c r="Y68" s="97" t="str">
        <f>IF('Portail 4 LLCER-LEA'!Y113="","",'Portail 4 LLCER-LEA'!Y113)</f>
        <v>oral</v>
      </c>
      <c r="Z68" s="97" t="str">
        <f>IF('Portail 4 LLCER-LEA'!Z113="","",'Portail 4 LLCER-LEA'!Z113)</f>
        <v/>
      </c>
      <c r="AA68" s="710" t="str">
        <f>IF('Portail 4 LLCER-LEA'!AA113="","",'Portail 4 LLCER-LEA'!AA113)</f>
        <v>Jeudi 25 juin, DM déposé sur Célène le jour-même et à rendre pour le 1 juillet sur Célène</v>
      </c>
      <c r="AB68" s="710" t="str">
        <f>IF('Portail 4 LLCER-LEA'!AB113="","",'Portail 4 LLCER-LEA'!AB113)</f>
        <v>Jeudi 25 juin, DM déposé sur Célène le jour-même et à rendre pour le 1 juillet sur Célène</v>
      </c>
      <c r="AC68" s="705" t="str">
        <f>IF('Portail 4 LLCER-LEA'!AC113="","",'Portail 4 LLCER-LEA'!AC113)</f>
        <v/>
      </c>
      <c r="AD68" s="280">
        <f>IF('Portail 4 LLCER-LEA'!AD113="","",'Portail 4 LLCER-LEA'!AD113)</f>
        <v>1</v>
      </c>
      <c r="AE68" s="96" t="str">
        <f>IF('Portail 4 LLCER-LEA'!AE113="","",'Portail 4 LLCER-LEA'!AE113)</f>
        <v>CT</v>
      </c>
      <c r="AF68" s="96" t="str">
        <f>IF('Portail 4 LLCER-LEA'!AF113="","",'Portail 4 LLCER-LEA'!AF113)</f>
        <v>oral</v>
      </c>
      <c r="AG68" s="96" t="str">
        <f>IF('Portail 4 LLCER-LEA'!AG113="","",'Portail 4 LLCER-LEA'!AG113)</f>
        <v/>
      </c>
      <c r="AH68" s="170">
        <f>IF('Portail 4 LLCER-LEA'!AH113="","",'Portail 4 LLCER-LEA'!AH113)</f>
        <v>1</v>
      </c>
      <c r="AI68" s="97" t="str">
        <f>IF('Portail 4 LLCER-LEA'!AI113="","",'Portail 4 LLCER-LEA'!AI113)</f>
        <v>CT</v>
      </c>
      <c r="AJ68" s="97" t="str">
        <f>IF('Portail 4 LLCER-LEA'!AJ113="","",'Portail 4 LLCER-LEA'!AJ113)</f>
        <v>oral</v>
      </c>
      <c r="AK68" s="97" t="str">
        <f>IF('Portail 4 LLCER-LEA'!AK113="","",'Portail 4 LLCER-LEA'!AK113)</f>
        <v/>
      </c>
      <c r="AL68" s="28" t="str">
        <f>IF('Portail 4 LLCER-LEA'!AL113="","",'Portail 4 LLCER-LEA'!AL113)</f>
        <v/>
      </c>
    </row>
    <row r="69" spans="1:38">
      <c r="A69" s="121"/>
      <c r="B69" s="121"/>
      <c r="C69" s="206"/>
      <c r="D69" s="148"/>
      <c r="E69" s="148"/>
      <c r="F69" s="148"/>
      <c r="G69" s="148"/>
      <c r="H69" s="261" t="s">
        <v>876</v>
      </c>
      <c r="I69" s="289"/>
      <c r="J69" s="289"/>
      <c r="K69" s="289"/>
      <c r="L69" s="289"/>
      <c r="M69" s="289"/>
      <c r="N69" s="148"/>
      <c r="O69" s="148"/>
      <c r="P69" s="148"/>
      <c r="Q69" s="458"/>
      <c r="R69" s="459"/>
      <c r="S69" s="124"/>
      <c r="T69" s="123"/>
      <c r="U69" s="123"/>
      <c r="V69" s="123"/>
      <c r="W69" s="123"/>
      <c r="X69" s="123"/>
      <c r="Y69" s="123"/>
      <c r="Z69" s="123"/>
      <c r="AA69" s="123"/>
      <c r="AB69" s="123"/>
      <c r="AC69" s="123"/>
      <c r="AD69" s="123"/>
      <c r="AE69" s="123"/>
      <c r="AF69" s="123"/>
      <c r="AG69" s="123"/>
      <c r="AH69" s="123"/>
      <c r="AI69" s="123"/>
      <c r="AJ69" s="123"/>
      <c r="AK69" s="124"/>
      <c r="AL69" s="289"/>
    </row>
    <row r="70" spans="1:38" ht="25.5">
      <c r="A70" s="71"/>
      <c r="B70" s="71"/>
      <c r="C70" s="72" t="s">
        <v>877</v>
      </c>
      <c r="D70" s="73"/>
      <c r="E70" s="74"/>
      <c r="F70" s="74"/>
      <c r="G70" s="74"/>
      <c r="H70" s="74"/>
      <c r="I70" s="73"/>
      <c r="J70" s="73"/>
      <c r="K70" s="73"/>
      <c r="L70" s="73"/>
      <c r="M70" s="73"/>
      <c r="N70" s="73"/>
      <c r="O70" s="73"/>
      <c r="P70" s="75"/>
      <c r="Q70" s="433"/>
      <c r="R70" s="434"/>
      <c r="S70" s="401"/>
      <c r="T70" s="135"/>
      <c r="U70" s="76"/>
      <c r="V70" s="76"/>
      <c r="W70" s="76"/>
      <c r="X70" s="76"/>
      <c r="Y70" s="76"/>
      <c r="Z70" s="76"/>
      <c r="AA70" s="76"/>
      <c r="AB70" s="76"/>
      <c r="AC70" s="76"/>
      <c r="AD70" s="76"/>
      <c r="AE70" s="76"/>
      <c r="AF70" s="76"/>
      <c r="AG70" s="76"/>
      <c r="AH70" s="76"/>
      <c r="AI70" s="76"/>
      <c r="AJ70" s="76"/>
      <c r="AK70" s="73"/>
      <c r="AL70" s="79"/>
    </row>
    <row r="71" spans="1:38" ht="25.5">
      <c r="A71" s="77" t="s">
        <v>878</v>
      </c>
      <c r="B71" s="281" t="s">
        <v>879</v>
      </c>
      <c r="C71" s="78" t="s">
        <v>880</v>
      </c>
      <c r="D71" s="79"/>
      <c r="E71" s="80" t="s">
        <v>42</v>
      </c>
      <c r="F71" s="80"/>
      <c r="G71" s="80"/>
      <c r="H71" s="80"/>
      <c r="I71" s="77">
        <f>+I$43+I72+I79+I80+I85+I88</f>
        <v>30</v>
      </c>
      <c r="J71" s="77">
        <f>+J$43+J72+J79+J80+J85+J88</f>
        <v>30</v>
      </c>
      <c r="K71" s="79"/>
      <c r="L71" s="79"/>
      <c r="M71" s="79"/>
      <c r="N71" s="79"/>
      <c r="O71" s="79"/>
      <c r="P71" s="81"/>
      <c r="Q71" s="435"/>
      <c r="R71" s="436"/>
      <c r="S71" s="414"/>
      <c r="T71" s="284"/>
      <c r="U71" s="82"/>
      <c r="V71" s="82"/>
      <c r="W71" s="82"/>
      <c r="X71" s="82"/>
      <c r="Y71" s="82"/>
      <c r="Z71" s="82"/>
      <c r="AA71" s="82"/>
      <c r="AB71" s="82"/>
      <c r="AC71" s="82"/>
      <c r="AD71" s="82"/>
      <c r="AE71" s="82"/>
      <c r="AF71" s="82"/>
      <c r="AG71" s="82"/>
      <c r="AH71" s="82"/>
      <c r="AI71" s="82"/>
      <c r="AJ71" s="82"/>
      <c r="AK71" s="79"/>
      <c r="AL71" s="79"/>
    </row>
    <row r="72" spans="1:38" s="93" customFormat="1" ht="19.5" customHeight="1">
      <c r="A72" s="83" t="str">
        <f>IF('Portail 4 LLCER-LEA'!A79="","",'Portail 4 LLCER-LEA'!A79)</f>
        <v>LOLA2L06</v>
      </c>
      <c r="B72" s="83" t="str">
        <f>IF('Portail 4 LLCER-LEA'!B79="","",'Portail 4 LLCER-LEA'!B79)</f>
        <v>LLA2B10</v>
      </c>
      <c r="C72" s="84" t="str">
        <f>IF('Portail 4 LLCER-LEA'!C79="","",'Portail 4 LLCER-LEA'!C79)</f>
        <v>Pratique et structure de la langue Anglais S2</v>
      </c>
      <c r="D72" s="85" t="str">
        <f>IF('Portail 4 LLCER-LEA'!D79="","",'Portail 4 LLCER-LEA'!D79)</f>
        <v/>
      </c>
      <c r="E72" s="85" t="str">
        <f>IF('Portail 4 LLCER-LEA'!E79="","",'Portail 4 LLCER-LEA'!E79)</f>
        <v>BLOC/CHAPEAU</v>
      </c>
      <c r="F72" s="85" t="str">
        <f>IF('Portail 4 LLCER-LEA'!F79="","",'Portail 4 LLCER-LEA'!F79)</f>
        <v/>
      </c>
      <c r="G72" s="85" t="str">
        <f>IF('Portail 4 LLCER-LEA'!G79="","",'Portail 4 LLCER-LEA'!G79)</f>
        <v/>
      </c>
      <c r="H72" s="86"/>
      <c r="I72" s="87">
        <f>+SUM(I73:I77)</f>
        <v>11</v>
      </c>
      <c r="J72" s="87">
        <f>+SUM(J73:J77)</f>
        <v>11</v>
      </c>
      <c r="K72" s="87" t="str">
        <f>IF('Portail 4 LLCER-LEA'!K79="","",'Portail 4 LLCER-LEA'!K79)</f>
        <v/>
      </c>
      <c r="L72" s="86" t="str">
        <f>IF('Portail 4 LLCER-LEA'!L79="","",'Portail 4 LLCER-LEA'!L79)</f>
        <v/>
      </c>
      <c r="M72" s="87" t="str">
        <f>IF('Portail 4 LLCER-LEA'!M79="","",'Portail 4 LLCER-LEA'!M79)</f>
        <v/>
      </c>
      <c r="N72" s="86" t="str">
        <f>IF('Portail 4 LLCER-LEA'!N79="","",'Portail 4 LLCER-LEA'!N79)</f>
        <v/>
      </c>
      <c r="O72" s="88" t="str">
        <f>IF('Portail 4 LLCER-LEA'!O79="","",'Portail 4 LLCER-LEA'!O79)</f>
        <v/>
      </c>
      <c r="P72" s="373" t="str">
        <f>IF('Portail 4 LLCER-LEA'!P79="","",'Portail 4 LLCER-LEA'!P79)</f>
        <v/>
      </c>
      <c r="Q72" s="437"/>
      <c r="R72" s="438"/>
      <c r="S72" s="378" t="str">
        <f>IF('Portail 4 LLCER-LEA'!S79="","",'Portail 4 LLCER-LEA'!S79)</f>
        <v/>
      </c>
      <c r="T72" s="417" t="str">
        <f>IF('Portail 4 LLCER-LEA'!T79="","",'Portail 4 LLCER-LEA'!T79)</f>
        <v/>
      </c>
      <c r="U72" s="88" t="str">
        <f>IF('Portail 4 LLCER-LEA'!U79="","",'Portail 4 LLCER-LEA'!U79)</f>
        <v/>
      </c>
      <c r="V72" s="88" t="str">
        <f>IF('Portail 4 LLCER-LEA'!V79="","",'Portail 4 LLCER-LEA'!V79)</f>
        <v/>
      </c>
      <c r="W72" s="89" t="str">
        <f>IF('Portail 4 LLCER-LEA'!W79="","",'Portail 4 LLCER-LEA'!W79)</f>
        <v/>
      </c>
      <c r="X72" s="90" t="str">
        <f>IF('Portail 4 LLCER-LEA'!X79="","",'Portail 4 LLCER-LEA'!X79)</f>
        <v/>
      </c>
      <c r="Y72" s="90" t="str">
        <f>IF('Portail 4 LLCER-LEA'!Y79="","",'Portail 4 LLCER-LEA'!Y79)</f>
        <v/>
      </c>
      <c r="Z72" s="90" t="str">
        <f>IF('Portail 4 LLCER-LEA'!Z79="","",'Portail 4 LLCER-LEA'!Z79)</f>
        <v/>
      </c>
      <c r="AA72" s="91" t="str">
        <f>IF('Portail 4 LLCER-LEA'!AA79="","",'Portail 4 LLCER-LEA'!AA79)</f>
        <v/>
      </c>
      <c r="AB72" s="91" t="str">
        <f>IF('Portail 4 LLCER-LEA'!AB79="","",'Portail 4 LLCER-LEA'!AB79)</f>
        <v/>
      </c>
      <c r="AC72" s="91"/>
      <c r="AD72" s="91" t="str">
        <f>IF('Portail 4 LLCER-LEA'!AD79="","",'Portail 4 LLCER-LEA'!AD79)</f>
        <v/>
      </c>
      <c r="AE72" s="90" t="str">
        <f>IF('Portail 4 LLCER-LEA'!AE79="","",'Portail 4 LLCER-LEA'!AE79)</f>
        <v/>
      </c>
      <c r="AF72" s="90" t="str">
        <f>IF('Portail 4 LLCER-LEA'!AF79="","",'Portail 4 LLCER-LEA'!AF79)</f>
        <v/>
      </c>
      <c r="AG72" s="90" t="str">
        <f>IF('Portail 4 LLCER-LEA'!AG79="","",'Portail 4 LLCER-LEA'!AG79)</f>
        <v/>
      </c>
      <c r="AH72" s="91" t="str">
        <f>IF('Portail 4 LLCER-LEA'!AH79="","",'Portail 4 LLCER-LEA'!AH79)</f>
        <v/>
      </c>
      <c r="AI72" s="90" t="str">
        <f>IF('Portail 4 LLCER-LEA'!AI79="","",'Portail 4 LLCER-LEA'!AI79)</f>
        <v/>
      </c>
      <c r="AJ72" s="90" t="str">
        <f>IF('Portail 4 LLCER-LEA'!AJ79="","",'Portail 4 LLCER-LEA'!AJ79)</f>
        <v/>
      </c>
      <c r="AK72" s="90" t="str">
        <f>IF('Portail 4 LLCER-LEA'!AK79="","",'Portail 4 LLCER-LEA'!AK79)</f>
        <v/>
      </c>
      <c r="AL72" s="92" t="str">
        <f>IF('Portail 4 LLCER-LEA'!AL79="","",'Portail 4 LLCER-LEA'!AL79)</f>
        <v/>
      </c>
    </row>
    <row r="73" spans="1:38" ht="73.5" customHeight="1">
      <c r="A73" s="20" t="str">
        <f>IF('Portail 4 LLCER-LEA'!A80="","",'Portail 4 LLCER-LEA'!A80)</f>
        <v/>
      </c>
      <c r="B73" s="21" t="str">
        <f>IF('Portail 4 LLCER-LEA'!B80="","",'Portail 4 LLCER-LEA'!B80)</f>
        <v>LLA2B1A</v>
      </c>
      <c r="C73" s="22" t="str">
        <f>IF('Portail 4 LLCER-LEA'!C80="","",'Portail 4 LLCER-LEA'!C80)</f>
        <v>Phonétique Anglais S2</v>
      </c>
      <c r="D73" s="63" t="str">
        <f>IF('Portail 4 LLCER-LEA'!D80="","",'Portail 4 LLCER-LEA'!D80)</f>
        <v>LOL2B1C ?</v>
      </c>
      <c r="E73" s="63" t="str">
        <f>IF('Portail 4 LLCER-LEA'!E80="","",'Portail 4 LLCER-LEA'!E80)</f>
        <v>TRONC COMMUN</v>
      </c>
      <c r="F73" s="168" t="str">
        <f>IF('Portail 4 LLCER-LEA'!F80="","",'Portail 4 LLCER-LEA'!F80)</f>
        <v>Portails 1 (SDL-LLCER), 4 (LANGUES) et 5 (LETTRES-LLCER)</v>
      </c>
      <c r="G73" s="63" t="str">
        <f>IF('Portail 4 LLCER-LEA'!G80="","",'Portail 4 LLCER-LEA'!G80)</f>
        <v>LLCER</v>
      </c>
      <c r="H73" s="66"/>
      <c r="I73" s="67">
        <v>2</v>
      </c>
      <c r="J73" s="67">
        <v>2</v>
      </c>
      <c r="K73" s="28" t="str">
        <f>IF('Portail 4 LLCER-LEA'!K80="","",'Portail 4 LLCER-LEA'!K80)</f>
        <v>SERPOLLET Noëlle</v>
      </c>
      <c r="L73" s="29">
        <f>IF('Portail 4 LLCER-LEA'!L80="","",'Portail 4 LLCER-LEA'!L80)</f>
        <v>11</v>
      </c>
      <c r="M73" s="28" t="str">
        <f>IF('Portail 4 LLCER-LEA'!M80="","",'Portail 4 LLCER-LEA'!M80)</f>
        <v/>
      </c>
      <c r="N73" s="28">
        <f>IF('Portail 4 LLCER-LEA'!N80="","",'Portail 4 LLCER-LEA'!N80)</f>
        <v>6</v>
      </c>
      <c r="O73" s="30">
        <f>IF('Portail 4 LLCER-LEA'!O80="","",'Portail 4 LLCER-LEA'!O80)</f>
        <v>12</v>
      </c>
      <c r="P73" s="31" t="str">
        <f>IF('Portail 4 LLCER-LEA'!P80="","",'Portail 4 LLCER-LEA'!P80)</f>
        <v/>
      </c>
      <c r="Q73" s="453" t="str">
        <f>IF('Portail 4 LLCER-LEA'!Q80="","",'Portail 4 LLCER-LEA'!Q80)</f>
        <v>PAS DE CHANGEMENT</v>
      </c>
      <c r="R73" s="430" t="str">
        <f>IF('Portail 4 LLCER-LEA'!R80="","",'Portail 4 LLCER-LEA'!R80)</f>
        <v>CT/écrit à distance/1h</v>
      </c>
      <c r="S73" s="149">
        <f>IF('Portail 4 LLCER-LEA'!S80="","",'Portail 4 LLCER-LEA'!S80)</f>
        <v>1</v>
      </c>
      <c r="T73" s="416" t="str">
        <f>IF('Portail 4 LLCER-LEA'!T80="","",'Portail 4 LLCER-LEA'!T80)</f>
        <v>CC</v>
      </c>
      <c r="U73" s="96" t="str">
        <f>IF('Portail 4 LLCER-LEA'!U80="","",'Portail 4 LLCER-LEA'!U80)</f>
        <v>écrit</v>
      </c>
      <c r="V73" s="96" t="str">
        <f>IF('Portail 4 LLCER-LEA'!V80="","",'Portail 4 LLCER-LEA'!V80)</f>
        <v>1h00</v>
      </c>
      <c r="W73" s="169">
        <f>IF('Portail 4 LLCER-LEA'!W80="","",'Portail 4 LLCER-LEA'!W80)</f>
        <v>1</v>
      </c>
      <c r="X73" s="97" t="str">
        <f>IF('Portail 4 LLCER-LEA'!X80="","",'Portail 4 LLCER-LEA'!X80)</f>
        <v>CT</v>
      </c>
      <c r="Y73" s="97" t="str">
        <f>IF('Portail 4 LLCER-LEA'!Y80="","",'Portail 4 LLCER-LEA'!Y80)</f>
        <v>écrit</v>
      </c>
      <c r="Z73" s="97" t="str">
        <f>IF('Portail 4 LLCER-LEA'!Z80="","",'Portail 4 LLCER-LEA'!Z80)</f>
        <v>1h00</v>
      </c>
      <c r="AA73" s="710" t="str">
        <f>IF('Portail 4 LLCER-LEA'!AA80="","",'Portail 4 LLCER-LEA'!AA80)</f>
        <v>DM temps libre 26/06-30/06; sujet déposé sue Célène 26/06 9h et envoi des copies par e-mail jusqu'au 30/06 23h</v>
      </c>
      <c r="AB73" s="710" t="str">
        <f>IF('Portail 4 LLCER-LEA'!AB80="","",'Portail 4 LLCER-LEA'!AB80)</f>
        <v>DM temps libre 26/06-30/06; sujet déposé sue Célène 26/06 9h et envoi des copies par e-mail jusqu'au 30/06 23h</v>
      </c>
      <c r="AC73" s="666" t="str">
        <f>IF('Portail 4 LLCER-LEA'!AC80="","",'Portail 4 LLCER-LEA'!AC80)</f>
        <v/>
      </c>
      <c r="AD73" s="280">
        <f>IF('Portail 4 LLCER-LEA'!AD80="","",'Portail 4 LLCER-LEA'!AD80)</f>
        <v>1</v>
      </c>
      <c r="AE73" s="96" t="str">
        <f>IF('Portail 4 LLCER-LEA'!AE80="","",'Portail 4 LLCER-LEA'!AE80)</f>
        <v>CT</v>
      </c>
      <c r="AF73" s="96" t="str">
        <f>IF('Portail 4 LLCER-LEA'!AF80="","",'Portail 4 LLCER-LEA'!AF80)</f>
        <v>écrit</v>
      </c>
      <c r="AG73" s="96" t="str">
        <f>IF('Portail 4 LLCER-LEA'!AG80="","",'Portail 4 LLCER-LEA'!AG80)</f>
        <v>1h00</v>
      </c>
      <c r="AH73" s="170">
        <f>IF('Portail 4 LLCER-LEA'!AH80="","",'Portail 4 LLCER-LEA'!AH80)</f>
        <v>1</v>
      </c>
      <c r="AI73" s="97" t="str">
        <f>IF('Portail 4 LLCER-LEA'!AI80="","",'Portail 4 LLCER-LEA'!AI80)</f>
        <v>CT</v>
      </c>
      <c r="AJ73" s="97" t="str">
        <f>IF('Portail 4 LLCER-LEA'!AJ80="","",'Portail 4 LLCER-LEA'!AJ80)</f>
        <v>écrit</v>
      </c>
      <c r="AK73" s="97" t="str">
        <f>IF('Portail 4 LLCER-LEA'!AK80="","",'Portail 4 LLCER-LEA'!AK80)</f>
        <v>1h00</v>
      </c>
      <c r="AL73" s="28" t="str">
        <f>IF('Portail 4 LLCER-LEA'!AL80="","",'Portail 4 LLCER-LEA'!AL80)</f>
        <v/>
      </c>
    </row>
    <row r="74" spans="1:38" ht="73.5" customHeight="1">
      <c r="A74" s="20" t="str">
        <f>IF('Portail 4 LLCER-LEA'!A81="","",'Portail 4 LLCER-LEA'!A81)</f>
        <v/>
      </c>
      <c r="B74" s="21" t="str">
        <f>IF('Portail 4 LLCER-LEA'!B81="","",'Portail 4 LLCER-LEA'!B81)</f>
        <v>LLA2B1B</v>
      </c>
      <c r="C74" s="22" t="str">
        <f>IF('Portail 4 LLCER-LEA'!C81="","",'Portail 4 LLCER-LEA'!C81)</f>
        <v>Compréhension et expression orales Anglais S2 (groupe de 25)</v>
      </c>
      <c r="D74" s="63" t="str">
        <f>IF('Portail 4 LLCER-LEA'!D81="","",'Portail 4 LLCER-LEA'!D81)</f>
        <v xml:space="preserve">LOL2B1C 
et/ou
LOL2B1D
LOL2J2B
</v>
      </c>
      <c r="E74" s="63" t="str">
        <f>IF('Portail 4 LLCER-LEA'!E81="","",'Portail 4 LLCER-LEA'!E81)</f>
        <v>TRONC COMMUN</v>
      </c>
      <c r="F74" s="168" t="str">
        <f>IF('Portail 4 LLCER-LEA'!F81="","",'Portail 4 LLCER-LEA'!F81)</f>
        <v>Portails 1 (SDL-LLCER), 2 (SDL-LEA), 4 (LANGUES) et 5 (LETTRES-LLCER)</v>
      </c>
      <c r="G74" s="63" t="str">
        <f>IF('Portail 4 LLCER-LEA'!G81="","",'Portail 4 LLCER-LEA'!G81)</f>
        <v>LLCER</v>
      </c>
      <c r="H74" s="66"/>
      <c r="I74" s="67">
        <v>2</v>
      </c>
      <c r="J74" s="67">
        <v>2</v>
      </c>
      <c r="K74" s="28" t="str">
        <f>IF('Portail 4 LLCER-LEA'!K81="","",'Portail 4 LLCER-LEA'!K81)</f>
        <v>SERPOLLET Noëlle</v>
      </c>
      <c r="L74" s="29">
        <f>IF('Portail 4 LLCER-LEA'!L81="","",'Portail 4 LLCER-LEA'!L81)</f>
        <v>11</v>
      </c>
      <c r="M74" s="28" t="str">
        <f>IF('Portail 4 LLCER-LEA'!M81="","",'Portail 4 LLCER-LEA'!M81)</f>
        <v/>
      </c>
      <c r="N74" s="28" t="str">
        <f>IF('Portail 4 LLCER-LEA'!N81="","",'Portail 4 LLCER-LEA'!N81)</f>
        <v/>
      </c>
      <c r="O74" s="30" t="str">
        <f>IF('Portail 4 LLCER-LEA'!O81="","",'Portail 4 LLCER-LEA'!O81)</f>
        <v/>
      </c>
      <c r="P74" s="419">
        <f>IF('Portail 4 LLCER-LEA'!P81="","",'Portail 4 LLCER-LEA'!P81)</f>
        <v>15</v>
      </c>
      <c r="Q74" s="454" t="str">
        <f>IF('Portail 4 LLCER-LEA'!Q81="","",'Portail 4 LLCER-LEA'!Q81)</f>
        <v>PAS DE CHANGEMENT</v>
      </c>
      <c r="R74" s="461" t="str">
        <f>IF('Portail 4 LLCER-LEA'!R81="","",'Portail 4 LLCER-LEA'!R81)</f>
        <v>CT/enregistrement vidéo à distance/temps libre</v>
      </c>
      <c r="S74" s="400" t="str">
        <f>IF('Portail 4 LLCER-LEA'!S81="","",'Portail 4 LLCER-LEA'!S81)</f>
        <v>40% Ecrit
40% Oral
20% participation</v>
      </c>
      <c r="T74" s="416" t="str">
        <f>IF('Portail 4 LLCER-LEA'!T81="","",'Portail 4 LLCER-LEA'!T81)</f>
        <v>CC</v>
      </c>
      <c r="U74" s="96" t="str">
        <f>IF('Portail 4 LLCER-LEA'!U81="","",'Portail 4 LLCER-LEA'!U81)</f>
        <v>écrit et oral</v>
      </c>
      <c r="V74" s="96" t="str">
        <f>IF('Portail 4 LLCER-LEA'!V81="","",'Portail 4 LLCER-LEA'!V81)</f>
        <v>1h00 écrit et 15 min. oral</v>
      </c>
      <c r="W74" s="169">
        <f>IF('Portail 4 LLCER-LEA'!W81="","",'Portail 4 LLCER-LEA'!W81)</f>
        <v>1</v>
      </c>
      <c r="X74" s="97" t="str">
        <f>IF('Portail 4 LLCER-LEA'!X81="","",'Portail 4 LLCER-LEA'!X81)</f>
        <v>CT</v>
      </c>
      <c r="Y74" s="97" t="str">
        <f>IF('Portail 4 LLCER-LEA'!Y81="","",'Portail 4 LLCER-LEA'!Y81)</f>
        <v>oral</v>
      </c>
      <c r="Z74" s="97" t="str">
        <f>IF('Portail 4 LLCER-LEA'!Z81="","",'Portail 4 LLCER-LEA'!Z81)</f>
        <v>15 min.</v>
      </c>
      <c r="AA74" s="710" t="str">
        <f>IF('Portail 4 LLCER-LEA'!AA81="","",'Portail 4 LLCER-LEA'!AA81)</f>
        <v>DM temps libre 22/06-25/06; envoi du sujet et remise des copies par mail</v>
      </c>
      <c r="AB74" s="710" t="str">
        <f>IF('Portail 4 LLCER-LEA'!AB81="","",'Portail 4 LLCER-LEA'!AB81)</f>
        <v>DM temps libre 22/06-25/06; envoi du sujet et remise des copies par mail</v>
      </c>
      <c r="AC74" s="705" t="str">
        <f>IF('Portail 4 LLCER-LEA'!AC81="","",'Portail 4 LLCER-LEA'!AC81)</f>
        <v/>
      </c>
      <c r="AD74" s="280">
        <f>IF('Portail 4 LLCER-LEA'!AD81="","",'Portail 4 LLCER-LEA'!AD81)</f>
        <v>1</v>
      </c>
      <c r="AE74" s="96" t="str">
        <f>IF('Portail 4 LLCER-LEA'!AE81="","",'Portail 4 LLCER-LEA'!AE81)</f>
        <v>CT</v>
      </c>
      <c r="AF74" s="96" t="str">
        <f>IF('Portail 4 LLCER-LEA'!AF81="","",'Portail 4 LLCER-LEA'!AF81)</f>
        <v>oral</v>
      </c>
      <c r="AG74" s="96" t="str">
        <f>IF('Portail 4 LLCER-LEA'!AG81="","",'Portail 4 LLCER-LEA'!AG81)</f>
        <v>15 min.</v>
      </c>
      <c r="AH74" s="170">
        <f>IF('Portail 4 LLCER-LEA'!AH81="","",'Portail 4 LLCER-LEA'!AH81)</f>
        <v>1</v>
      </c>
      <c r="AI74" s="97" t="str">
        <f>IF('Portail 4 LLCER-LEA'!AI81="","",'Portail 4 LLCER-LEA'!AI81)</f>
        <v>CT</v>
      </c>
      <c r="AJ74" s="97" t="str">
        <f>IF('Portail 4 LLCER-LEA'!AJ81="","",'Portail 4 LLCER-LEA'!AJ81)</f>
        <v>oral</v>
      </c>
      <c r="AK74" s="97" t="str">
        <f>IF('Portail 4 LLCER-LEA'!AK81="","",'Portail 4 LLCER-LEA'!AK81)</f>
        <v>15 min.</v>
      </c>
      <c r="AL74" s="28" t="str">
        <f>IF('Portail 4 LLCER-LEA'!AL81="","",'Portail 4 LLCER-LEA'!AL81)</f>
        <v/>
      </c>
    </row>
    <row r="75" spans="1:38" ht="73.5" customHeight="1">
      <c r="A75" s="20" t="str">
        <f>IF('Portail 4 LLCER-LEA'!A82="","",'Portail 4 LLCER-LEA'!A82)</f>
        <v/>
      </c>
      <c r="B75" s="21" t="str">
        <f>IF('Portail 4 LLCER-LEA'!B82="","",'Portail 4 LLCER-LEA'!B82)</f>
        <v>LLA2B1C</v>
      </c>
      <c r="C75" s="22" t="str">
        <f>IF('Portail 4 LLCER-LEA'!C82="","",'Portail 4 LLCER-LEA'!C82)</f>
        <v>Expression écrite Anglais S2</v>
      </c>
      <c r="D75" s="63" t="str">
        <f>IF('Portail 4 LLCER-LEA'!D82="","",'Portail 4 LLCER-LEA'!D82)</f>
        <v>LOL2B2C</v>
      </c>
      <c r="E75" s="63" t="str">
        <f>IF('Portail 4 LLCER-LEA'!E82="","",'Portail 4 LLCER-LEA'!E82)</f>
        <v>TRONC COMMUN</v>
      </c>
      <c r="F75" s="168" t="str">
        <f>IF('Portail 4 LLCER-LEA'!F82="","",'Portail 4 LLCER-LEA'!F82)</f>
        <v>Portails 1 (SDL-LLCER), 4 (LANGUES) et 5 (LETTRES-LLCER)</v>
      </c>
      <c r="G75" s="63" t="str">
        <f>IF('Portail 4 LLCER-LEA'!G82="","",'Portail 4 LLCER-LEA'!G82)</f>
        <v>LLCER</v>
      </c>
      <c r="H75" s="66"/>
      <c r="I75" s="67">
        <v>2</v>
      </c>
      <c r="J75" s="67">
        <v>2</v>
      </c>
      <c r="K75" s="28" t="str">
        <f>IF('Portail 4 LLCER-LEA'!K82="","",'Portail 4 LLCER-LEA'!K82)</f>
        <v>DUBOIS Florent</v>
      </c>
      <c r="L75" s="29">
        <f>IF('Portail 4 LLCER-LEA'!L82="","",'Portail 4 LLCER-LEA'!L82)</f>
        <v>11</v>
      </c>
      <c r="M75" s="28" t="str">
        <f>IF('Portail 4 LLCER-LEA'!M82="","",'Portail 4 LLCER-LEA'!M82)</f>
        <v/>
      </c>
      <c r="N75" s="28" t="str">
        <f>IF('Portail 4 LLCER-LEA'!N82="","",'Portail 4 LLCER-LEA'!N82)</f>
        <v/>
      </c>
      <c r="O75" s="30">
        <f>IF('Portail 4 LLCER-LEA'!O82="","",'Portail 4 LLCER-LEA'!O82)</f>
        <v>18</v>
      </c>
      <c r="P75" s="419" t="str">
        <f>IF('Portail 4 LLCER-LEA'!P82="","",'Portail 4 LLCER-LEA'!P82)</f>
        <v/>
      </c>
      <c r="Q75" s="454" t="str">
        <f>IF('Portail 4 LLCER-LEA'!Q82="","",'Portail 4 LLCER-LEA'!Q82)</f>
        <v>PAS DE CHANGEMENT</v>
      </c>
      <c r="R75" s="455" t="str">
        <f>IF('Portail 4 LLCER-LEA'!R82="","",'Portail 4 LLCER-LEA'!R82)</f>
        <v>CT/écrit à distance/temps libre</v>
      </c>
      <c r="S75" s="280">
        <f>IF('Portail 4 LLCER-LEA'!S82="","",'Portail 4 LLCER-LEA'!S82)</f>
        <v>1</v>
      </c>
      <c r="T75" s="96" t="str">
        <f>IF('Portail 4 LLCER-LEA'!T82="","",'Portail 4 LLCER-LEA'!T82)</f>
        <v>CC</v>
      </c>
      <c r="U75" s="96" t="str">
        <f>IF('Portail 4 LLCER-LEA'!U82="","",'Portail 4 LLCER-LEA'!U82)</f>
        <v>écrit</v>
      </c>
      <c r="V75" s="96" t="str">
        <f>IF('Portail 4 LLCER-LEA'!V82="","",'Portail 4 LLCER-LEA'!V82)</f>
        <v>1h30</v>
      </c>
      <c r="W75" s="169">
        <f>IF('Portail 4 LLCER-LEA'!W82="","",'Portail 4 LLCER-LEA'!W82)</f>
        <v>1</v>
      </c>
      <c r="X75" s="97" t="str">
        <f>IF('Portail 4 LLCER-LEA'!X82="","",'Portail 4 LLCER-LEA'!X82)</f>
        <v>CT</v>
      </c>
      <c r="Y75" s="97" t="str">
        <f>IF('Portail 4 LLCER-LEA'!Y82="","",'Portail 4 LLCER-LEA'!Y82)</f>
        <v>écrit</v>
      </c>
      <c r="Z75" s="97" t="str">
        <f>IF('Portail 4 LLCER-LEA'!Z82="","",'Portail 4 LLCER-LEA'!Z82)</f>
        <v>1h30</v>
      </c>
      <c r="AA75" s="710" t="str">
        <f>IF('Portail 4 LLCER-LEA'!AA82="","",'Portail 4 LLCER-LEA'!AA82)</f>
        <v>CT/écrit à distance/temps libre</v>
      </c>
      <c r="AB75" s="710" t="str">
        <f>IF('Portail 4 LLCER-LEA'!AB82="","",'Portail 4 LLCER-LEA'!AB82)</f>
        <v>CT/écrit à distance/temps libre</v>
      </c>
      <c r="AC75" s="705" t="str">
        <f>IF('Portail 4 LLCER-LEA'!AC82="","",'Portail 4 LLCER-LEA'!AC82)</f>
        <v/>
      </c>
      <c r="AD75" s="280">
        <f>IF('Portail 4 LLCER-LEA'!AD82="","",'Portail 4 LLCER-LEA'!AD82)</f>
        <v>1</v>
      </c>
      <c r="AE75" s="96" t="str">
        <f>IF('Portail 4 LLCER-LEA'!AE82="","",'Portail 4 LLCER-LEA'!AE82)</f>
        <v>CT</v>
      </c>
      <c r="AF75" s="96" t="str">
        <f>IF('Portail 4 LLCER-LEA'!AF82="","",'Portail 4 LLCER-LEA'!AF82)</f>
        <v>écrit</v>
      </c>
      <c r="AG75" s="96" t="str">
        <f>IF('Portail 4 LLCER-LEA'!AG82="","",'Portail 4 LLCER-LEA'!AG82)</f>
        <v>1h30</v>
      </c>
      <c r="AH75" s="170">
        <f>IF('Portail 4 LLCER-LEA'!AH82="","",'Portail 4 LLCER-LEA'!AH82)</f>
        <v>1</v>
      </c>
      <c r="AI75" s="97" t="str">
        <f>IF('Portail 4 LLCER-LEA'!AI82="","",'Portail 4 LLCER-LEA'!AI82)</f>
        <v>CT</v>
      </c>
      <c r="AJ75" s="97" t="str">
        <f>IF('Portail 4 LLCER-LEA'!AJ82="","",'Portail 4 LLCER-LEA'!AJ82)</f>
        <v>écrit</v>
      </c>
      <c r="AK75" s="97" t="str">
        <f>IF('Portail 4 LLCER-LEA'!AK82="","",'Portail 4 LLCER-LEA'!AK82)</f>
        <v>1h30</v>
      </c>
      <c r="AL75" s="28" t="str">
        <f>IF('Portail 4 LLCER-LEA'!AL82="","",'Portail 4 LLCER-LEA'!AL82)</f>
        <v/>
      </c>
    </row>
    <row r="76" spans="1:38" ht="73.5" customHeight="1">
      <c r="A76" s="20" t="str">
        <f>IF('Portail 4 LLCER-LEA'!A83="","",'Portail 4 LLCER-LEA'!A83)</f>
        <v/>
      </c>
      <c r="B76" s="21" t="str">
        <f>IF('Portail 4 LLCER-LEA'!B83="","",'Portail 4 LLCER-LEA'!B83)</f>
        <v>LLA2B1D</v>
      </c>
      <c r="C76" s="22" t="str">
        <f>IF('Portail 4 LLCER-LEA'!C83="","",'Portail 4 LLCER-LEA'!C83)</f>
        <v>Linguistique Anglais S2</v>
      </c>
      <c r="D76" s="63" t="str">
        <f>IF('Portail 4 LLCER-LEA'!D83="","",'Portail 4 LLCER-LEA'!D83)</f>
        <v>LOL2B2D</v>
      </c>
      <c r="E76" s="63" t="str">
        <f>IF('Portail 4 LLCER-LEA'!E83="","",'Portail 4 LLCER-LEA'!E83)</f>
        <v>TRONC COMMUN</v>
      </c>
      <c r="F76" s="168" t="str">
        <f>IF('Portail 4 LLCER-LEA'!F83="","",'Portail 4 LLCER-LEA'!F83)</f>
        <v>Portails 1 (SDL-LLCER), 4 (LANGUES) et 5 (LETTRES-LLCER)</v>
      </c>
      <c r="G76" s="63" t="str">
        <f>IF('Portail 4 LLCER-LEA'!G83="","",'Portail 4 LLCER-LEA'!G83)</f>
        <v>LLCER</v>
      </c>
      <c r="H76" s="66"/>
      <c r="I76" s="67">
        <v>2</v>
      </c>
      <c r="J76" s="67">
        <v>2</v>
      </c>
      <c r="K76" s="28" t="str">
        <f>IF('Portail 4 LLCER-LEA'!K83="","",'Portail 4 LLCER-LEA'!K83)</f>
        <v>SERPOLLET Noëlle</v>
      </c>
      <c r="L76" s="29">
        <f>IF('Portail 4 LLCER-LEA'!L83="","",'Portail 4 LLCER-LEA'!L83)</f>
        <v>11</v>
      </c>
      <c r="M76" s="28" t="str">
        <f>IF('Portail 4 LLCER-LEA'!M83="","",'Portail 4 LLCER-LEA'!M83)</f>
        <v/>
      </c>
      <c r="N76" s="28" t="str">
        <f>IF('Portail 4 LLCER-LEA'!N83="","",'Portail 4 LLCER-LEA'!N83)</f>
        <v/>
      </c>
      <c r="O76" s="30">
        <f>IF('Portail 4 LLCER-LEA'!O83="","",'Portail 4 LLCER-LEA'!O83)</f>
        <v>18</v>
      </c>
      <c r="P76" s="419" t="str">
        <f>IF('Portail 4 LLCER-LEA'!P83="","",'Portail 4 LLCER-LEA'!P83)</f>
        <v/>
      </c>
      <c r="Q76" s="454" t="str">
        <f>IF('Portail 4 LLCER-LEA'!Q83="","",'Portail 4 LLCER-LEA'!Q83)</f>
        <v>PAS DE CHANGEMENT</v>
      </c>
      <c r="R76" s="455" t="str">
        <f>IF('Portail 4 LLCER-LEA'!R83="","",'Portail 4 LLCER-LEA'!R83)</f>
        <v>CT/écrit à distance/1h30</v>
      </c>
      <c r="S76" s="280">
        <f>IF('Portail 4 LLCER-LEA'!S83="","",'Portail 4 LLCER-LEA'!S83)</f>
        <v>1</v>
      </c>
      <c r="T76" s="96" t="str">
        <f>IF('Portail 4 LLCER-LEA'!T83="","",'Portail 4 LLCER-LEA'!T83)</f>
        <v>CC</v>
      </c>
      <c r="U76" s="96" t="str">
        <f>IF('Portail 4 LLCER-LEA'!U83="","",'Portail 4 LLCER-LEA'!U83)</f>
        <v>écrit</v>
      </c>
      <c r="V76" s="96" t="str">
        <f>IF('Portail 4 LLCER-LEA'!V83="","",'Portail 4 LLCER-LEA'!V83)</f>
        <v>1h30</v>
      </c>
      <c r="W76" s="169">
        <f>IF('Portail 4 LLCER-LEA'!W83="","",'Portail 4 LLCER-LEA'!W83)</f>
        <v>1</v>
      </c>
      <c r="X76" s="97" t="str">
        <f>IF('Portail 4 LLCER-LEA'!X83="","",'Portail 4 LLCER-LEA'!X83)</f>
        <v>CT</v>
      </c>
      <c r="Y76" s="97" t="str">
        <f>IF('Portail 4 LLCER-LEA'!Y83="","",'Portail 4 LLCER-LEA'!Y83)</f>
        <v>écrit</v>
      </c>
      <c r="Z76" s="97" t="str">
        <f>IF('Portail 4 LLCER-LEA'!Z83="","",'Portail 4 LLCER-LEA'!Z83)</f>
        <v>1h30</v>
      </c>
      <c r="AA76" s="710" t="str">
        <f>IF('Portail 4 LLCER-LEA'!AA83="","",'Portail 4 LLCER-LEA'!AA83)</f>
        <v>DM temps libre 26/06-30/06; sujet déposé sue Célène 26/06 14h et envoi des copies par e-mail jusqu'au 30/06 23h</v>
      </c>
      <c r="AB76" s="710" t="str">
        <f>IF('Portail 4 LLCER-LEA'!AB83="","",'Portail 4 LLCER-LEA'!AB83)</f>
        <v>DM temps libre 26/06-30/06; sujet déposé sue Célène 26/06 14h et envoi des copies par e-mail jusqu'au 30/06 23h</v>
      </c>
      <c r="AC76" s="705" t="str">
        <f>IF('Portail 4 LLCER-LEA'!AC83="","",'Portail 4 LLCER-LEA'!AC83)</f>
        <v/>
      </c>
      <c r="AD76" s="280">
        <f>IF('Portail 4 LLCER-LEA'!AD83="","",'Portail 4 LLCER-LEA'!AD83)</f>
        <v>1</v>
      </c>
      <c r="AE76" s="96" t="str">
        <f>IF('Portail 4 LLCER-LEA'!AE83="","",'Portail 4 LLCER-LEA'!AE83)</f>
        <v>CT</v>
      </c>
      <c r="AF76" s="96" t="str">
        <f>IF('Portail 4 LLCER-LEA'!AF83="","",'Portail 4 LLCER-LEA'!AF83)</f>
        <v>écrit</v>
      </c>
      <c r="AG76" s="96" t="str">
        <f>IF('Portail 4 LLCER-LEA'!AG83="","",'Portail 4 LLCER-LEA'!AG83)</f>
        <v>1h30</v>
      </c>
      <c r="AH76" s="170">
        <f>IF('Portail 4 LLCER-LEA'!AH83="","",'Portail 4 LLCER-LEA'!AH83)</f>
        <v>1</v>
      </c>
      <c r="AI76" s="97" t="str">
        <f>IF('Portail 4 LLCER-LEA'!AI83="","",'Portail 4 LLCER-LEA'!AI83)</f>
        <v>CT</v>
      </c>
      <c r="AJ76" s="97" t="str">
        <f>IF('Portail 4 LLCER-LEA'!AJ83="","",'Portail 4 LLCER-LEA'!AJ83)</f>
        <v>écrit</v>
      </c>
      <c r="AK76" s="97" t="str">
        <f>IF('Portail 4 LLCER-LEA'!AK83="","",'Portail 4 LLCER-LEA'!AK83)</f>
        <v>1h30</v>
      </c>
      <c r="AL76" s="28" t="str">
        <f>IF('Portail 4 LLCER-LEA'!AL83="","",'Portail 4 LLCER-LEA'!AL83)</f>
        <v/>
      </c>
    </row>
    <row r="77" spans="1:38" ht="73.5" customHeight="1">
      <c r="A77" s="20" t="str">
        <f>IF('Portail 4 LLCER-LEA'!A84="","",'Portail 4 LLCER-LEA'!A84)</f>
        <v/>
      </c>
      <c r="B77" s="21" t="str">
        <f>IF('Portail 4 LLCER-LEA'!B84="","",'Portail 4 LLCER-LEA'!B84)</f>
        <v>LLA2B1E</v>
      </c>
      <c r="C77" s="22" t="str">
        <f>IF('Portail 4 LLCER-LEA'!C84="","",'Portail 4 LLCER-LEA'!C84)</f>
        <v>Grammaire et traduction  Anglais S2</v>
      </c>
      <c r="D77" s="63" t="str">
        <f>IF('Portail 4 LLCER-LEA'!D84="","",'Portail 4 LLCER-LEA'!D84)</f>
        <v>LOL2B2A</v>
      </c>
      <c r="E77" s="63" t="str">
        <f>IF('Portail 4 LLCER-LEA'!E84="","",'Portail 4 LLCER-LEA'!E84)</f>
        <v>TRONC COMMUN</v>
      </c>
      <c r="F77" s="168" t="str">
        <f>IF('Portail 4 LLCER-LEA'!F84="","",'Portail 4 LLCER-LEA'!F84)</f>
        <v>Portails 1 (SDL-LLCER), 4 (LANGUES) et 5 (LETTRES-LLCER)</v>
      </c>
      <c r="G77" s="63" t="str">
        <f>IF('Portail 4 LLCER-LEA'!G84="","",'Portail 4 LLCER-LEA'!G84)</f>
        <v>LLCER</v>
      </c>
      <c r="H77" s="66"/>
      <c r="I77" s="128">
        <v>3</v>
      </c>
      <c r="J77" s="128">
        <v>3</v>
      </c>
      <c r="K77" s="28" t="str">
        <f>IF('Portail 4 LLCER-LEA'!K84="","",'Portail 4 LLCER-LEA'!K84)</f>
        <v>SCAILLET Agnès</v>
      </c>
      <c r="L77" s="29">
        <f>IF('Portail 4 LLCER-LEA'!L84="","",'Portail 4 LLCER-LEA'!L84)</f>
        <v>11</v>
      </c>
      <c r="M77" s="28" t="str">
        <f>IF('Portail 4 LLCER-LEA'!M84="","",'Portail 4 LLCER-LEA'!M84)</f>
        <v/>
      </c>
      <c r="N77" s="28" t="str">
        <f>IF('Portail 4 LLCER-LEA'!N84="","",'Portail 4 LLCER-LEA'!N84)</f>
        <v/>
      </c>
      <c r="O77" s="30">
        <f>IF('Portail 4 LLCER-LEA'!O84="","",'Portail 4 LLCER-LEA'!O84)</f>
        <v>18</v>
      </c>
      <c r="P77" s="419" t="str">
        <f>IF('Portail 4 LLCER-LEA'!P84="","",'Portail 4 LLCER-LEA'!P84)</f>
        <v/>
      </c>
      <c r="Q77" s="454" t="str">
        <f>IF('Portail 4 LLCER-LEA'!Q84="","",'Portail 4 LLCER-LEA'!Q84)</f>
        <v>PAS DE CHANGEMENT</v>
      </c>
      <c r="R77" s="455" t="str">
        <f>IF('Portail 4 LLCER-LEA'!R84="","",'Portail 4 LLCER-LEA'!R84)</f>
        <v>CT/écrit à distance/Temps libre</v>
      </c>
      <c r="S77" s="280">
        <f>IF('Portail 4 LLCER-LEA'!S84="","",'Portail 4 LLCER-LEA'!S84)</f>
        <v>1</v>
      </c>
      <c r="T77" s="96" t="str">
        <f>IF('Portail 4 LLCER-LEA'!T84="","",'Portail 4 LLCER-LEA'!T84)</f>
        <v>CC</v>
      </c>
      <c r="U77" s="96" t="str">
        <f>IF('Portail 4 LLCER-LEA'!U84="","",'Portail 4 LLCER-LEA'!U84)</f>
        <v>écrit</v>
      </c>
      <c r="V77" s="96" t="str">
        <f>IF('Portail 4 LLCER-LEA'!V84="","",'Portail 4 LLCER-LEA'!V84)</f>
        <v>1h30</v>
      </c>
      <c r="W77" s="169">
        <f>IF('Portail 4 LLCER-LEA'!W84="","",'Portail 4 LLCER-LEA'!W84)</f>
        <v>1</v>
      </c>
      <c r="X77" s="97" t="str">
        <f>IF('Portail 4 LLCER-LEA'!X84="","",'Portail 4 LLCER-LEA'!X84)</f>
        <v>CT</v>
      </c>
      <c r="Y77" s="97" t="str">
        <f>IF('Portail 4 LLCER-LEA'!Y84="","",'Portail 4 LLCER-LEA'!Y84)</f>
        <v>écrit</v>
      </c>
      <c r="Z77" s="97" t="str">
        <f>IF('Portail 4 LLCER-LEA'!Z84="","",'Portail 4 LLCER-LEA'!Z84)</f>
        <v>1h30</v>
      </c>
      <c r="AA77" s="710" t="str">
        <f>IF('Portail 4 LLCER-LEA'!AA84="","",'Portail 4 LLCER-LEA'!AA84)</f>
        <v>DM temps limité 29/06 10h30-12h; envoi du sujet par mail 10h30 et remise des copies par mail 12h à agnes.scaillet@univ-orleans.fr OU agnes.scaillet@wanadoo.fr</v>
      </c>
      <c r="AB77" s="710" t="str">
        <f>IF('Portail 4 LLCER-LEA'!AB84="","",'Portail 4 LLCER-LEA'!AB84)</f>
        <v>DM temps limité 29/06 10h30-12h; envoi du sujet par mail 10h30 et remise des copies par mail 12h à agnes.scaillet@univ-orleans.fr OU agnes.scaillet@wanadoo.fr</v>
      </c>
      <c r="AC77" s="705" t="str">
        <f>IF('Portail 4 LLCER-LEA'!AC84="","",'Portail 4 LLCER-LEA'!AC84)</f>
        <v/>
      </c>
      <c r="AD77" s="280">
        <f>IF('Portail 4 LLCER-LEA'!AD84="","",'Portail 4 LLCER-LEA'!AD84)</f>
        <v>1</v>
      </c>
      <c r="AE77" s="96" t="str">
        <f>IF('Portail 4 LLCER-LEA'!AE84="","",'Portail 4 LLCER-LEA'!AE84)</f>
        <v>CT</v>
      </c>
      <c r="AF77" s="96" t="str">
        <f>IF('Portail 4 LLCER-LEA'!AF84="","",'Portail 4 LLCER-LEA'!AF84)</f>
        <v>écrit</v>
      </c>
      <c r="AG77" s="96" t="str">
        <f>IF('Portail 4 LLCER-LEA'!AG84="","",'Portail 4 LLCER-LEA'!AG84)</f>
        <v>1h30</v>
      </c>
      <c r="AH77" s="170">
        <f>IF('Portail 4 LLCER-LEA'!AH84="","",'Portail 4 LLCER-LEA'!AH84)</f>
        <v>1</v>
      </c>
      <c r="AI77" s="97" t="str">
        <f>IF('Portail 4 LLCER-LEA'!AI84="","",'Portail 4 LLCER-LEA'!AI84)</f>
        <v>CT</v>
      </c>
      <c r="AJ77" s="97" t="str">
        <f>IF('Portail 4 LLCER-LEA'!AJ84="","",'Portail 4 LLCER-LEA'!AJ84)</f>
        <v>écrit</v>
      </c>
      <c r="AK77" s="97" t="str">
        <f>IF('Portail 4 LLCER-LEA'!AK84="","",'Portail 4 LLCER-LEA'!AK84)</f>
        <v>1h30</v>
      </c>
      <c r="AL77" s="28" t="str">
        <f>IF('Portail 4 LLCER-LEA'!AL84="","",'Portail 4 LLCER-LEA'!AL84)</f>
        <v/>
      </c>
    </row>
    <row r="78" spans="1:38" ht="24" customHeight="1">
      <c r="A78" s="20" t="str">
        <f>IF('Portail 4 LLCER-LEA'!A85="","",'Portail 4 LLCER-LEA'!A85)</f>
        <v/>
      </c>
      <c r="B78" s="21" t="str">
        <f>IF('Portail 4 LLCER-LEA'!B85="","",'Portail 4 LLCER-LEA'!B85)</f>
        <v/>
      </c>
      <c r="C78" s="22" t="str">
        <f>IF('Portail 4 LLCER-LEA'!C85="","",'Portail 4 LLCER-LEA'!C85)</f>
        <v/>
      </c>
      <c r="D78" s="63" t="str">
        <f>IF('Portail 4 LLCER-LEA'!D85="","",'Portail 4 LLCER-LEA'!D85)</f>
        <v/>
      </c>
      <c r="E78" s="63" t="str">
        <f>IF('Portail 4 LLCER-LEA'!E85="","",'Portail 4 LLCER-LEA'!E85)</f>
        <v/>
      </c>
      <c r="F78" s="168" t="str">
        <f>IF('Portail 4 LLCER-LEA'!F85="","",'Portail 4 LLCER-LEA'!F85)</f>
        <v/>
      </c>
      <c r="G78" s="63" t="str">
        <f>IF('Portail 4 LLCER-LEA'!G85="","",'Portail 4 LLCER-LEA'!G85)</f>
        <v/>
      </c>
      <c r="H78" s="66"/>
      <c r="I78" s="67"/>
      <c r="J78" s="67"/>
      <c r="K78" s="28" t="str">
        <f>IF('Portail 4 LLCER-LEA'!K85="","",'Portail 4 LLCER-LEA'!K85)</f>
        <v/>
      </c>
      <c r="L78" s="29" t="str">
        <f>IF('Portail 4 LLCER-LEA'!L85="","",'Portail 4 LLCER-LEA'!L85)</f>
        <v/>
      </c>
      <c r="M78" s="28" t="str">
        <f>IF('Portail 4 LLCER-LEA'!M85="","",'Portail 4 LLCER-LEA'!M85)</f>
        <v/>
      </c>
      <c r="N78" s="28" t="str">
        <f>IF('Portail 4 LLCER-LEA'!N85="","",'Portail 4 LLCER-LEA'!N85)</f>
        <v/>
      </c>
      <c r="O78" s="30" t="str">
        <f>IF('Portail 4 LLCER-LEA'!O85="","",'Portail 4 LLCER-LEA'!O85)</f>
        <v/>
      </c>
      <c r="P78" s="31" t="str">
        <f>IF('Portail 4 LLCER-LEA'!P85="","",'Portail 4 LLCER-LEA'!P85)</f>
        <v/>
      </c>
      <c r="Q78" s="429"/>
      <c r="R78" s="430"/>
      <c r="S78" s="280" t="str">
        <f>IF('Portail 4 LLCER-LEA'!S85="","",'Portail 4 LLCER-LEA'!S85)</f>
        <v/>
      </c>
      <c r="T78" s="96" t="str">
        <f>IF('Portail 4 LLCER-LEA'!T85="","",'Portail 4 LLCER-LEA'!T85)</f>
        <v/>
      </c>
      <c r="U78" s="96" t="str">
        <f>IF('Portail 4 LLCER-LEA'!U85="","",'Portail 4 LLCER-LEA'!U85)</f>
        <v/>
      </c>
      <c r="V78" s="96" t="str">
        <f>IF('Portail 4 LLCER-LEA'!V85="","",'Portail 4 LLCER-LEA'!V85)</f>
        <v/>
      </c>
      <c r="W78" s="169" t="str">
        <f>IF('Portail 4 LLCER-LEA'!W85="","",'Portail 4 LLCER-LEA'!W85)</f>
        <v/>
      </c>
      <c r="X78" s="97" t="str">
        <f>IF('Portail 4 LLCER-LEA'!X85="","",'Portail 4 LLCER-LEA'!X85)</f>
        <v/>
      </c>
      <c r="Y78" s="32" t="str">
        <f>IF('Portail 4 LLCER-LEA'!Y85="","",'Portail 4 LLCER-LEA'!Y85)</f>
        <v/>
      </c>
      <c r="Z78" s="32" t="str">
        <f>IF('Portail 4 LLCER-LEA'!Z85="","",'Portail 4 LLCER-LEA'!Z85)</f>
        <v/>
      </c>
      <c r="AA78" s="32" t="str">
        <f>IF('Portail 4 LLCER-LEA'!AA85="","",'Portail 4 LLCER-LEA'!AA85)</f>
        <v/>
      </c>
      <c r="AB78" s="32" t="str">
        <f>IF('Portail 4 LLCER-LEA'!AB85="","",'Portail 4 LLCER-LEA'!AB85)</f>
        <v/>
      </c>
      <c r="AC78" s="32" t="str">
        <f>IF('Portail 4 LLCER-LEA'!AC85="","",'Portail 4 LLCER-LEA'!AC85)</f>
        <v/>
      </c>
      <c r="AD78" s="32" t="str">
        <f>IF('Portail 4 LLCER-LEA'!AD85="","",'Portail 4 LLCER-LEA'!AD85)</f>
        <v/>
      </c>
      <c r="AE78" s="96" t="str">
        <f>IF('Portail 4 LLCER-LEA'!AE85="","",'Portail 4 LLCER-LEA'!AE85)</f>
        <v/>
      </c>
      <c r="AF78" s="96" t="str">
        <f>IF('Portail 4 LLCER-LEA'!AF85="","",'Portail 4 LLCER-LEA'!AF85)</f>
        <v/>
      </c>
      <c r="AG78" s="96" t="str">
        <f>IF('Portail 4 LLCER-LEA'!AG85="","",'Portail 4 LLCER-LEA'!AG85)</f>
        <v/>
      </c>
      <c r="AH78" s="170" t="str">
        <f>IF('Portail 4 LLCER-LEA'!AH85="","",'Portail 4 LLCER-LEA'!AH85)</f>
        <v/>
      </c>
      <c r="AI78" s="97" t="str">
        <f>IF('Portail 4 LLCER-LEA'!AI85="","",'Portail 4 LLCER-LEA'!AI85)</f>
        <v/>
      </c>
      <c r="AJ78" s="97" t="str">
        <f>IF('Portail 4 LLCER-LEA'!AJ85="","",'Portail 4 LLCER-LEA'!AJ85)</f>
        <v/>
      </c>
      <c r="AK78" s="97" t="str">
        <f>IF('Portail 4 LLCER-LEA'!AK85="","",'Portail 4 LLCER-LEA'!AK85)</f>
        <v/>
      </c>
      <c r="AL78" s="28" t="str">
        <f>IF('Portail 4 LLCER-LEA'!AL85="","",'Portail 4 LLCER-LEA'!AL85)</f>
        <v/>
      </c>
    </row>
    <row r="79" spans="1:38" ht="73.5" customHeight="1">
      <c r="A79" s="20" t="str">
        <f>IF('Portail 4 LLCER-LEA'!A86="","",'Portail 4 LLCER-LEA'!A86)</f>
        <v/>
      </c>
      <c r="B79" s="21" t="str">
        <f>IF('Portail 4 LLCER-LEA'!B86="","",'Portail 4 LLCER-LEA'!B86)</f>
        <v>LLA2B20</v>
      </c>
      <c r="C79" s="22" t="str">
        <f>IF('Portail 4 LLCER-LEA'!C86="","",'Portail 4 LLCER-LEA'!C86)</f>
        <v>Lecture et analyse littéraire Anglais S2</v>
      </c>
      <c r="D79" s="63" t="str">
        <f>IF('Portail 4 LLCER-LEA'!D86="","",'Portail 4 LLCER-LEA'!D86)</f>
        <v>LOL2B3A</v>
      </c>
      <c r="E79" s="63" t="str">
        <f>IF('Portail 4 LLCER-LEA'!E86="","",'Portail 4 LLCER-LEA'!E86)</f>
        <v>TRONC COMMUN</v>
      </c>
      <c r="F79" s="168" t="str">
        <f>IF('Portail 4 LLCER-LEA'!F86="","",'Portail 4 LLCER-LEA'!F86)</f>
        <v>Portails 1 (SDL-LLCER), 4 (LANGUES) et 5 (LETTRES-LLCER)</v>
      </c>
      <c r="G79" s="63" t="str">
        <f>IF('Portail 4 LLCER-LEA'!G86="","",'Portail 4 LLCER-LEA'!G86)</f>
        <v>LLCER</v>
      </c>
      <c r="H79" s="66"/>
      <c r="I79" s="67">
        <v>2</v>
      </c>
      <c r="J79" s="67">
        <v>2</v>
      </c>
      <c r="K79" s="28" t="str">
        <f>IF('Portail 4 LLCER-LEA'!K86="","",'Portail 4 LLCER-LEA'!K86)</f>
        <v>FRENEE Samantha</v>
      </c>
      <c r="L79" s="29">
        <f>IF('Portail 4 LLCER-LEA'!L86="","",'Portail 4 LLCER-LEA'!L86)</f>
        <v>11</v>
      </c>
      <c r="M79" s="28" t="str">
        <f>IF('Portail 4 LLCER-LEA'!M86="","",'Portail 4 LLCER-LEA'!M86)</f>
        <v/>
      </c>
      <c r="N79" s="28" t="str">
        <f>IF('Portail 4 LLCER-LEA'!N86="","",'Portail 4 LLCER-LEA'!N86)</f>
        <v/>
      </c>
      <c r="O79" s="30">
        <f>IF('Portail 4 LLCER-LEA'!O86="","",'Portail 4 LLCER-LEA'!O86)</f>
        <v>18</v>
      </c>
      <c r="P79" s="419" t="str">
        <f>IF('Portail 4 LLCER-LEA'!P86="","",'Portail 4 LLCER-LEA'!P86)</f>
        <v/>
      </c>
      <c r="Q79" s="454" t="str">
        <f>IF('Portail 4 LLCER-LEA'!Q86="","",'Portail 4 LLCER-LEA'!Q86)</f>
        <v>PAS DE CHANGEMENT</v>
      </c>
      <c r="R79" s="455" t="str">
        <f>IF('Portail 4 LLCER-LEA'!R86="","",'Portail 4 LLCER-LEA'!R86)</f>
        <v>CT/écrit à distance/temps libre</v>
      </c>
      <c r="S79" s="280">
        <f>IF('Portail 4 LLCER-LEA'!S86="","",'Portail 4 LLCER-LEA'!S86)</f>
        <v>1</v>
      </c>
      <c r="T79" s="96" t="str">
        <f>IF('Portail 4 LLCER-LEA'!T86="","",'Portail 4 LLCER-LEA'!T86)</f>
        <v>CC</v>
      </c>
      <c r="U79" s="96" t="str">
        <f>IF('Portail 4 LLCER-LEA'!U86="","",'Portail 4 LLCER-LEA'!U86)</f>
        <v>écrit</v>
      </c>
      <c r="V79" s="96" t="str">
        <f>IF('Portail 4 LLCER-LEA'!V86="","",'Portail 4 LLCER-LEA'!V86)</f>
        <v>1h00</v>
      </c>
      <c r="W79" s="169">
        <f>IF('Portail 4 LLCER-LEA'!W86="","",'Portail 4 LLCER-LEA'!W86)</f>
        <v>1</v>
      </c>
      <c r="X79" s="97" t="str">
        <f>IF('Portail 4 LLCER-LEA'!X86="","",'Portail 4 LLCER-LEA'!X86)</f>
        <v>CT</v>
      </c>
      <c r="Y79" s="97" t="str">
        <f>IF('Portail 4 LLCER-LEA'!Y86="","",'Portail 4 LLCER-LEA'!Y86)</f>
        <v>écrit</v>
      </c>
      <c r="Z79" s="232" t="str">
        <f>IF('Portail 4 LLCER-LEA'!Z86="","",'Portail 4 LLCER-LEA'!Z86)</f>
        <v>1h00</v>
      </c>
      <c r="AA79" s="710" t="str">
        <f>IF('Portail 4 LLCER-LEA'!AA86="","",'Portail 4 LLCER-LEA'!AA86)</f>
        <v>DM temps libre 15/06-19/06; écrit commun à 1B4A2; sujet déposé sur célène 15/06 et remise des copies par mail à samantha.frenee@univ-orleans.fr</v>
      </c>
      <c r="AB79" s="710" t="str">
        <f>IF('Portail 4 LLCER-LEA'!AB86="","",'Portail 4 LLCER-LEA'!AB86)</f>
        <v>DM temps libre 15/06-19/06; écrit commun à 1B4A2; sujet déposé sur célène 15/06 et remise des copies par mail à samantha.frenee@univ-orleans.fr</v>
      </c>
      <c r="AC79" s="705" t="str">
        <f>IF('Portail 4 LLCER-LEA'!AC86="","",'Portail 4 LLCER-LEA'!AC86)</f>
        <v/>
      </c>
      <c r="AD79" s="32">
        <f>IF('Portail 4 LLCER-LEA'!AD86="","",'Portail 4 LLCER-LEA'!AD86)</f>
        <v>1</v>
      </c>
      <c r="AE79" s="96" t="str">
        <f>IF('Portail 4 LLCER-LEA'!AE86="","",'Portail 4 LLCER-LEA'!AE86)</f>
        <v>CT</v>
      </c>
      <c r="AF79" s="232" t="str">
        <f>IF('Portail 4 LLCER-LEA'!AF86="","",'Portail 4 LLCER-LEA'!AF86)</f>
        <v>écrit</v>
      </c>
      <c r="AG79" s="232" t="str">
        <f>IF('Portail 4 LLCER-LEA'!AG86="","",'Portail 4 LLCER-LEA'!AG86)</f>
        <v>1h00</v>
      </c>
      <c r="AH79" s="170">
        <f>IF('Portail 4 LLCER-LEA'!AH86="","",'Portail 4 LLCER-LEA'!AH86)</f>
        <v>1</v>
      </c>
      <c r="AI79" s="97" t="str">
        <f>IF('Portail 4 LLCER-LEA'!AI86="","",'Portail 4 LLCER-LEA'!AI86)</f>
        <v>CT</v>
      </c>
      <c r="AJ79" s="232" t="str">
        <f>IF('Portail 4 LLCER-LEA'!AJ86="","",'Portail 4 LLCER-LEA'!AJ86)</f>
        <v>écrit</v>
      </c>
      <c r="AK79" s="232" t="str">
        <f>IF('Portail 4 LLCER-LEA'!AK86="","",'Portail 4 LLCER-LEA'!AK86)</f>
        <v>1h00</v>
      </c>
      <c r="AL79" s="28" t="str">
        <f>IF('Portail 4 LLCER-LEA'!AL86="","",'Portail 4 LLCER-LEA'!AL86)</f>
        <v/>
      </c>
    </row>
    <row r="80" spans="1:38" s="154" customFormat="1" ht="19.5" customHeight="1">
      <c r="A80" s="112" t="str">
        <f>IF('Portail 1 SDL-LLCER'!A74="","",'Portail 1 SDL-LLCER'!A74)</f>
        <v>LOLA2L16</v>
      </c>
      <c r="B80" s="112" t="str">
        <f>IF('Portail 1 SDL-LLCER'!B74="","",'Portail 1 SDL-LLCER'!B74)</f>
        <v>LLA2B31</v>
      </c>
      <c r="C80" s="152" t="str">
        <f>IF('Portail 1 SDL-LLCER'!C74="","",'Portail 1 SDL-LLCER'!C74)</f>
        <v>Civilisation et culture anglophones S2</v>
      </c>
      <c r="D80" s="153" t="str">
        <f>IF('Portail 1 SDL-LLCER'!D74="","",'Portail 1 SDL-LLCER'!D74)</f>
        <v/>
      </c>
      <c r="E80" s="153" t="str">
        <f>IF('Portail 1 SDL-LLCER'!E74="","",'Portail 1 SDL-LLCER'!E74)</f>
        <v>BLOC/CHAPEAU</v>
      </c>
      <c r="F80" s="153" t="str">
        <f>IF('Portail 1 SDL-LLCER'!F74="","",'Portail 1 SDL-LLCER'!F74)</f>
        <v/>
      </c>
      <c r="G80" s="153" t="str">
        <f>IF('Portail 1 SDL-LLCER'!G74="","",'Portail 1 SDL-LLCER'!G74)</f>
        <v/>
      </c>
      <c r="H80" s="153" t="str">
        <f>IF('Portail 1 SDL-LLCER'!H74="","",'Portail 1 SDL-LLCER'!H74)</f>
        <v/>
      </c>
      <c r="I80" s="153">
        <f>+I81+I82+I83</f>
        <v>8</v>
      </c>
      <c r="J80" s="153">
        <f>+J81+J82+J83</f>
        <v>8</v>
      </c>
      <c r="K80" s="153" t="str">
        <f>IF('Portail 1 SDL-LLCER'!K74="","",'Portail 1 SDL-LLCER'!K74)</f>
        <v/>
      </c>
      <c r="L80" s="153" t="str">
        <f>IF('Portail 1 SDL-LLCER'!L74="","",'Portail 1 SDL-LLCER'!L74)</f>
        <v/>
      </c>
      <c r="M80" s="153" t="str">
        <f>IF('Portail 1 SDL-LLCER'!M74="","",'Portail 1 SDL-LLCER'!M74)</f>
        <v/>
      </c>
      <c r="N80" s="153" t="str">
        <f>IF('Portail 1 SDL-LLCER'!N74="","",'Portail 1 SDL-LLCER'!N74)</f>
        <v/>
      </c>
      <c r="O80" s="153" t="str">
        <f>IF('Portail 1 SDL-LLCER'!O74="","",'Portail 1 SDL-LLCER'!O74)</f>
        <v/>
      </c>
      <c r="P80" s="375" t="str">
        <f>IF('Portail 1 SDL-LLCER'!P74="","",'Portail 1 SDL-LLCER'!P74)</f>
        <v/>
      </c>
      <c r="Q80" s="464"/>
      <c r="R80" s="465"/>
      <c r="S80" s="390" t="str">
        <f>IF('Portail 1 SDL-LLCER'!S74="","",'Portail 1 SDL-LLCER'!S74)</f>
        <v/>
      </c>
      <c r="T80" s="153" t="str">
        <f>IF('Portail 1 SDL-LLCER'!T74="","",'Portail 1 SDL-LLCER'!T74)</f>
        <v/>
      </c>
      <c r="U80" s="153" t="str">
        <f>IF('Portail 1 SDL-LLCER'!U74="","",'Portail 1 SDL-LLCER'!U74)</f>
        <v/>
      </c>
      <c r="V80" s="153" t="str">
        <f>IF('Portail 1 SDL-LLCER'!V74="","",'Portail 1 SDL-LLCER'!V74)</f>
        <v/>
      </c>
      <c r="W80" s="153" t="str">
        <f>IF('Portail 1 SDL-LLCER'!W74="","",'Portail 1 SDL-LLCER'!W74)</f>
        <v/>
      </c>
      <c r="X80" s="153" t="str">
        <f>IF('Portail 1 SDL-LLCER'!X74="","",'Portail 1 SDL-LLCER'!X74)</f>
        <v/>
      </c>
      <c r="Y80" s="153" t="str">
        <f>IF('Portail 1 SDL-LLCER'!Y74="","",'Portail 1 SDL-LLCER'!Y74)</f>
        <v/>
      </c>
      <c r="Z80" s="153" t="str">
        <f>IF('Portail 1 SDL-LLCER'!Z74="","",'Portail 1 SDL-LLCER'!Z74)</f>
        <v/>
      </c>
      <c r="AA80" s="153" t="str">
        <f>IF('Portail 1 SDL-LLCER'!AA74="","",'Portail 1 SDL-LLCER'!AA74)</f>
        <v/>
      </c>
      <c r="AB80" s="153" t="str">
        <f>IF('Portail 1 SDL-LLCER'!AB74="","",'Portail 1 SDL-LLCER'!AB74)</f>
        <v/>
      </c>
      <c r="AC80" s="153"/>
      <c r="AD80" s="153" t="str">
        <f>IF('Portail 1 SDL-LLCER'!AD74="","",'Portail 1 SDL-LLCER'!AD74)</f>
        <v/>
      </c>
      <c r="AE80" s="153" t="str">
        <f>IF('Portail 1 SDL-LLCER'!AE74="","",'Portail 1 SDL-LLCER'!AE74)</f>
        <v/>
      </c>
      <c r="AF80" s="153" t="str">
        <f>IF('Portail 1 SDL-LLCER'!AF74="","",'Portail 1 SDL-LLCER'!AF74)</f>
        <v/>
      </c>
      <c r="AG80" s="153" t="str">
        <f>IF('Portail 1 SDL-LLCER'!AG74="","",'Portail 1 SDL-LLCER'!AG74)</f>
        <v/>
      </c>
      <c r="AH80" s="153" t="str">
        <f>IF('Portail 1 SDL-LLCER'!AH74="","",'Portail 1 SDL-LLCER'!AH74)</f>
        <v/>
      </c>
      <c r="AI80" s="153" t="str">
        <f>IF('Portail 1 SDL-LLCER'!AI74="","",'Portail 1 SDL-LLCER'!AI74)</f>
        <v/>
      </c>
      <c r="AJ80" s="153" t="str">
        <f>IF('Portail 1 SDL-LLCER'!AJ74="","",'Portail 1 SDL-LLCER'!AJ74)</f>
        <v/>
      </c>
      <c r="AK80" s="153" t="str">
        <f>IF('Portail 1 SDL-LLCER'!AK74="","",'Portail 1 SDL-LLCER'!AK74)</f>
        <v/>
      </c>
      <c r="AL80" s="153" t="str">
        <f>IF('Portail 1 SDL-LLCER'!AL74="","",'Portail 1 SDL-LLCER'!AL74)</f>
        <v/>
      </c>
    </row>
    <row r="81" spans="1:38" ht="52.5" customHeight="1">
      <c r="A81" s="20" t="str">
        <f>IF('Portail 1 SDL-LLCER'!A75="","",'Portail 1 SDL-LLCER'!A75)</f>
        <v/>
      </c>
      <c r="B81" s="94" t="str">
        <f>IF('Portail 1 SDL-LLCER'!B75="","",'Portail 1 SDL-LLCER'!B75)</f>
        <v>LLA2B3D</v>
      </c>
      <c r="C81" s="95" t="str">
        <f>IF('Portail 1 SDL-LLCER'!C75="","",'Portail 1 SDL-LLCER'!C75)</f>
        <v>Introduction à la société et aux institutions britanniques</v>
      </c>
      <c r="D81" s="24" t="str">
        <f>IF('Portail 1 SDL-LLCER'!D75="","",'Portail 1 SDL-LLCER'!D75)</f>
        <v>LOL2B3B</v>
      </c>
      <c r="E81" s="24" t="str">
        <f>IF('Portail 1 SDL-LLCER'!E75="","",'Portail 1 SDL-LLCER'!E75)</f>
        <v>TRONC COMMUN</v>
      </c>
      <c r="F81" s="25" t="str">
        <f>IF('Portail 1 SDL-LLCER'!F75="","",'Portail 1 SDL-LLCER'!F75)</f>
        <v>Portails 1 (SDL-LLCER), 4 (LANGUES) et 5 (LETTRES-LLCER)</v>
      </c>
      <c r="G81" s="63" t="str">
        <f>IF('Portail 1 SDL-LLCER'!G75="","",'Portail 1 SDL-LLCER'!G75)</f>
        <v>LLCER</v>
      </c>
      <c r="H81" s="26" t="str">
        <f>IF('Portail 1 SDL-LLCER'!H75="","",'Portail 1 SDL-LLCER'!H75)</f>
        <v/>
      </c>
      <c r="I81" s="27">
        <f>IF('Portail 1 SDL-LLCER'!I75="","",'Portail 1 SDL-LLCER'!I75)</f>
        <v>3</v>
      </c>
      <c r="J81" s="27">
        <f>IF('Portail 1 SDL-LLCER'!J75="","",'Portail 1 SDL-LLCER'!J75)</f>
        <v>3</v>
      </c>
      <c r="K81" s="28" t="str">
        <f>IF('Portail 1 SDL-LLCER'!K75="","",'Portail 1 SDL-LLCER'!K75)</f>
        <v>LAINE Ariane</v>
      </c>
      <c r="L81" s="28">
        <f>IF('Portail 1 SDL-LLCER'!L75="","",'Portail 1 SDL-LLCER'!L75)</f>
        <v>11</v>
      </c>
      <c r="M81" s="28" t="str">
        <f>IF('Portail 1 SDL-LLCER'!M75="","",'Portail 1 SDL-LLCER'!M75)</f>
        <v/>
      </c>
      <c r="N81" s="28" t="str">
        <f>IF('Portail 1 SDL-LLCER'!N75="","",'Portail 1 SDL-LLCER'!N75)</f>
        <v/>
      </c>
      <c r="O81" s="30">
        <f>IF('Portail 1 SDL-LLCER'!O75="","",'Portail 1 SDL-LLCER'!O75)</f>
        <v>18</v>
      </c>
      <c r="P81" s="419" t="str">
        <f>IF('Portail 1 SDL-LLCER'!P75="","",'Portail 1 SDL-LLCER'!P75)</f>
        <v/>
      </c>
      <c r="Q81" s="454" t="str">
        <f>IF('Portail 1 SDL-LLCER'!Q75="","",'Portail 1 SDL-LLCER'!Q75)</f>
        <v>PAS DE CHANGEMENT</v>
      </c>
      <c r="R81" s="455" t="str">
        <f>IF('Portail 1 SDL-LLCER'!R75="","",'Portail 1 SDL-LLCER'!R75)</f>
        <v>CT/écrit à distance/temps libre</v>
      </c>
      <c r="S81" s="149">
        <f>IF('Portail 1 SDL-LLCER'!S75="","",'Portail 1 SDL-LLCER'!S75)</f>
        <v>1</v>
      </c>
      <c r="T81" s="33" t="str">
        <f>IF('Portail 1 SDL-LLCER'!T75="","",'Portail 1 SDL-LLCER'!T75)</f>
        <v>CC</v>
      </c>
      <c r="U81" s="33" t="str">
        <f>IF('Portail 1 SDL-LLCER'!U75="","",'Portail 1 SDL-LLCER'!U75)</f>
        <v>écrit</v>
      </c>
      <c r="V81" s="33" t="str">
        <f>IF('Portail 1 SDL-LLCER'!V75="","",'Portail 1 SDL-LLCER'!V75)</f>
        <v>1h30</v>
      </c>
      <c r="W81" s="34">
        <f>IF('Portail 1 SDL-LLCER'!W75="","",'Portail 1 SDL-LLCER'!W75)</f>
        <v>1</v>
      </c>
      <c r="X81" s="35" t="str">
        <f>IF('Portail 1 SDL-LLCER'!X75="","",'Portail 1 SDL-LLCER'!X75)</f>
        <v>CT</v>
      </c>
      <c r="Y81" s="35" t="str">
        <f>IF('Portail 1 SDL-LLCER'!Y75="","",'Portail 1 SDL-LLCER'!Y75)</f>
        <v>écrit</v>
      </c>
      <c r="Z81" s="35" t="str">
        <f>IF('Portail 1 SDL-LLCER'!Z75="","",'Portail 1 SDL-LLCER'!Z75)</f>
        <v>1h30</v>
      </c>
      <c r="AA81" s="702" t="str">
        <f>IF('Portail 1 SDL-LLCER'!AA75="","",'Portail 1 SDL-LLCER'!AA75)</f>
        <v>DM temps libre 23/06-28/06; dépôt du sujet sur célène le 23/06 8h et remise des DM-PDF le 28/06 au plus tard</v>
      </c>
      <c r="AB81" s="702" t="str">
        <f>IF('Portail 1 SDL-LLCER'!AB75="","",'Portail 1 SDL-LLCER'!AB75)</f>
        <v>DM temps libre 23/06-28/06; dépôt du sujet sur célène le 23/06 8h et remise des DM-PDF le 28/06 au plus tard</v>
      </c>
      <c r="AC81" s="705" t="str">
        <f>IF('Portail 1 SDL-LLCER'!AC75="","",'Portail 1 SDL-LLCER'!AC75)</f>
        <v/>
      </c>
      <c r="AD81" s="36">
        <f>IF('Portail 1 SDL-LLCER'!AD75="","",'Portail 1 SDL-LLCER'!AD75)</f>
        <v>1</v>
      </c>
      <c r="AE81" s="33" t="str">
        <f>IF('Portail 1 SDL-LLCER'!AE75="","",'Portail 1 SDL-LLCER'!AE75)</f>
        <v>CT</v>
      </c>
      <c r="AF81" s="33" t="str">
        <f>IF('Portail 1 SDL-LLCER'!AF75="","",'Portail 1 SDL-LLCER'!AF75)</f>
        <v>écrit</v>
      </c>
      <c r="AG81" s="33" t="str">
        <f>IF('Portail 1 SDL-LLCER'!AG75="","",'Portail 1 SDL-LLCER'!AG75)</f>
        <v>1h30</v>
      </c>
      <c r="AH81" s="37">
        <f>IF('Portail 1 SDL-LLCER'!AH75="","",'Portail 1 SDL-LLCER'!AH75)</f>
        <v>1</v>
      </c>
      <c r="AI81" s="35" t="str">
        <f>IF('Portail 1 SDL-LLCER'!AI75="","",'Portail 1 SDL-LLCER'!AI75)</f>
        <v>CT</v>
      </c>
      <c r="AJ81" s="35" t="str">
        <f>IF('Portail 1 SDL-LLCER'!AJ75="","",'Portail 1 SDL-LLCER'!AJ75)</f>
        <v>écrit</v>
      </c>
      <c r="AK81" s="35" t="str">
        <f>IF('Portail 1 SDL-LLCER'!AK75="","",'Portail 1 SDL-LLCER'!AK75)</f>
        <v>1h30</v>
      </c>
      <c r="AL81" s="28" t="str">
        <f>IF('Portail 1 SDL-LLCER'!AL75="","",'Portail 1 SDL-LLCER'!AL75)</f>
        <v/>
      </c>
    </row>
    <row r="82" spans="1:38" ht="52.5" customHeight="1">
      <c r="A82" s="20" t="str">
        <f>IF('Portail 1 SDL-LLCER'!A76="","",'Portail 1 SDL-LLCER'!A76)</f>
        <v/>
      </c>
      <c r="B82" s="94" t="str">
        <f>IF('Portail 1 SDL-LLCER'!B76="","",'Portail 1 SDL-LLCER'!B76)</f>
        <v>LLA2B3E</v>
      </c>
      <c r="C82" s="95" t="str">
        <f>IF('Portail 1 SDL-LLCER'!C76="","",'Portail 1 SDL-LLCER'!C76)</f>
        <v>Introduction à la société et aux institutions des Etats-Unis</v>
      </c>
      <c r="D82" s="24" t="str">
        <f>IF('Portail 1 SDL-LLCER'!D76="","",'Portail 1 SDL-LLCER'!D76)</f>
        <v/>
      </c>
      <c r="E82" s="24" t="str">
        <f>IF('Portail 1 SDL-LLCER'!E76="","",'Portail 1 SDL-LLCER'!E76)</f>
        <v>TRONC COMMUN</v>
      </c>
      <c r="F82" s="25" t="str">
        <f>IF('Portail 1 SDL-LLCER'!F76="","",'Portail 1 SDL-LLCER'!F76)</f>
        <v>Portails 1 (SDL-LLCER), 4 (LANGUES) et 5 (LETTRES-LLCER)</v>
      </c>
      <c r="G82" s="63" t="str">
        <f>IF('Portail 1 SDL-LLCER'!G76="","",'Portail 1 SDL-LLCER'!G76)</f>
        <v>LLCER</v>
      </c>
      <c r="H82" s="26" t="str">
        <f>IF('Portail 1 SDL-LLCER'!H76="","",'Portail 1 SDL-LLCER'!H76)</f>
        <v/>
      </c>
      <c r="I82" s="27">
        <f>IF('Portail 1 SDL-LLCER'!I76="","",'Portail 1 SDL-LLCER'!I76)</f>
        <v>3</v>
      </c>
      <c r="J82" s="27">
        <f>IF('Portail 1 SDL-LLCER'!J76="","",'Portail 1 SDL-LLCER'!J76)</f>
        <v>3</v>
      </c>
      <c r="K82" s="28" t="str">
        <f>IF('Portail 1 SDL-LLCER'!K76="","",'Portail 1 SDL-LLCER'!K76)</f>
        <v>TABUTEAU Eric</v>
      </c>
      <c r="L82" s="28">
        <f>IF('Portail 1 SDL-LLCER'!L76="","",'Portail 1 SDL-LLCER'!L76)</f>
        <v>11</v>
      </c>
      <c r="M82" s="28" t="str">
        <f>IF('Portail 1 SDL-LLCER'!M76="","",'Portail 1 SDL-LLCER'!M76)</f>
        <v/>
      </c>
      <c r="N82" s="28" t="str">
        <f>IF('Portail 1 SDL-LLCER'!N76="","",'Portail 1 SDL-LLCER'!N76)</f>
        <v/>
      </c>
      <c r="O82" s="30">
        <f>IF('Portail 1 SDL-LLCER'!O76="","",'Portail 1 SDL-LLCER'!O76)</f>
        <v>18</v>
      </c>
      <c r="P82" s="419" t="str">
        <f>IF('Portail 1 SDL-LLCER'!P76="","",'Portail 1 SDL-LLCER'!P76)</f>
        <v/>
      </c>
      <c r="Q82" s="454" t="str">
        <f>IF('Portail 1 SDL-LLCER'!Q76="","",'Portail 1 SDL-LLCER'!Q76)</f>
        <v>PAS DE CHANGEMENT</v>
      </c>
      <c r="R82" s="455" t="str">
        <f>IF('Portail 1 SDL-LLCER'!R76="","",'Portail 1 SDL-LLCER'!R76)</f>
        <v>CT/écrit à distance/temps libre</v>
      </c>
      <c r="S82" s="149">
        <f>IF('Portail 1 SDL-LLCER'!S76="","",'Portail 1 SDL-LLCER'!S76)</f>
        <v>1</v>
      </c>
      <c r="T82" s="33" t="str">
        <f>IF('Portail 1 SDL-LLCER'!T76="","",'Portail 1 SDL-LLCER'!T76)</f>
        <v>CC</v>
      </c>
      <c r="U82" s="33" t="str">
        <f>IF('Portail 1 SDL-LLCER'!U76="","",'Portail 1 SDL-LLCER'!U76)</f>
        <v>écrit</v>
      </c>
      <c r="V82" s="33" t="str">
        <f>IF('Portail 1 SDL-LLCER'!V76="","",'Portail 1 SDL-LLCER'!V76)</f>
        <v>1h00</v>
      </c>
      <c r="W82" s="34">
        <f>IF('Portail 1 SDL-LLCER'!W76="","",'Portail 1 SDL-LLCER'!W76)</f>
        <v>1</v>
      </c>
      <c r="X82" s="35" t="str">
        <f>IF('Portail 1 SDL-LLCER'!X76="","",'Portail 1 SDL-LLCER'!X76)</f>
        <v>CT</v>
      </c>
      <c r="Y82" s="35" t="str">
        <f>IF('Portail 1 SDL-LLCER'!Y76="","",'Portail 1 SDL-LLCER'!Y76)</f>
        <v>écrit</v>
      </c>
      <c r="Z82" s="35" t="str">
        <f>IF('Portail 1 SDL-LLCER'!Z76="","",'Portail 1 SDL-LLCER'!Z76)</f>
        <v>1h30</v>
      </c>
      <c r="AA82" s="702" t="str">
        <f>IF('Portail 1 SDL-LLCER'!AA76="","",'Portail 1 SDL-LLCER'!AA76)</f>
        <v>DM temps libre; dépôt du sujet sur Célène 25/06 à 9h et remise des DM-PDF sur célène jusqu'au 03/07 20h</v>
      </c>
      <c r="AB82" s="702" t="str">
        <f>IF('Portail 1 SDL-LLCER'!AB76="","",'Portail 1 SDL-LLCER'!AB76)</f>
        <v>DM temps libre; dépôt du sujet sur Célène 25/06 à 9h et remise des DM-PDF sur célène jusqu'au 03/07 20h</v>
      </c>
      <c r="AC82" s="705" t="str">
        <f>IF('Portail 1 SDL-LLCER'!AC76="","",'Portail 1 SDL-LLCER'!AC76)</f>
        <v/>
      </c>
      <c r="AD82" s="36">
        <f>IF('Portail 1 SDL-LLCER'!AD76="","",'Portail 1 SDL-LLCER'!AD76)</f>
        <v>1</v>
      </c>
      <c r="AE82" s="33" t="str">
        <f>IF('Portail 1 SDL-LLCER'!AE76="","",'Portail 1 SDL-LLCER'!AE76)</f>
        <v>CT</v>
      </c>
      <c r="AF82" s="33" t="str">
        <f>IF('Portail 1 SDL-LLCER'!AF76="","",'Portail 1 SDL-LLCER'!AF76)</f>
        <v>écrit</v>
      </c>
      <c r="AG82" s="33" t="str">
        <f>IF('Portail 1 SDL-LLCER'!AG76="","",'Portail 1 SDL-LLCER'!AG76)</f>
        <v>1h30</v>
      </c>
      <c r="AH82" s="37">
        <f>IF('Portail 1 SDL-LLCER'!AH76="","",'Portail 1 SDL-LLCER'!AH76)</f>
        <v>1</v>
      </c>
      <c r="AI82" s="35" t="str">
        <f>IF('Portail 1 SDL-LLCER'!AI76="","",'Portail 1 SDL-LLCER'!AI76)</f>
        <v>CT</v>
      </c>
      <c r="AJ82" s="35" t="str">
        <f>IF('Portail 1 SDL-LLCER'!AJ76="","",'Portail 1 SDL-LLCER'!AJ76)</f>
        <v>écrit</v>
      </c>
      <c r="AK82" s="35" t="str">
        <f>IF('Portail 1 SDL-LLCER'!AK76="","",'Portail 1 SDL-LLCER'!AK76)</f>
        <v>1h30</v>
      </c>
      <c r="AL82" s="28" t="str">
        <f>IF('Portail 1 SDL-LLCER'!AL76="","",'Portail 1 SDL-LLCER'!AL76)</f>
        <v/>
      </c>
    </row>
    <row r="83" spans="1:38" ht="52.5" customHeight="1">
      <c r="A83" s="20" t="str">
        <f>IF('Portail 1 SDL-LLCER'!A77="","",'Portail 1 SDL-LLCER'!A77)</f>
        <v/>
      </c>
      <c r="B83" s="94" t="str">
        <f>IF('Portail 1 SDL-LLCER'!B77="","",'Portail 1 SDL-LLCER'!B77)</f>
        <v>LLA2B4A</v>
      </c>
      <c r="C83" s="95" t="str">
        <f>IF('Portail 1 SDL-LLCER'!C77="","",'Portail 1 SDL-LLCER'!C77)</f>
        <v>Traduction journalistique Anglais S2</v>
      </c>
      <c r="D83" s="24" t="str">
        <f>IF('Portail 1 SDL-LLCER'!D77="","",'Portail 1 SDL-LLCER'!D77)</f>
        <v>LOL2B2B</v>
      </c>
      <c r="E83" s="24" t="str">
        <f>IF('Portail 1 SDL-LLCER'!E77="","",'Portail 1 SDL-LLCER'!E77)</f>
        <v>TRONC COMMUN</v>
      </c>
      <c r="F83" s="25" t="str">
        <f>IF('Portail 1 SDL-LLCER'!F77="","",'Portail 1 SDL-LLCER'!F77)</f>
        <v>Portails 1 (SDL-LLCER), 4 (LANGUES) et 5 (LETTRES-LLCER)</v>
      </c>
      <c r="G83" s="63" t="str">
        <f>IF('Portail 1 SDL-LLCER'!G77="","",'Portail 1 SDL-LLCER'!G77)</f>
        <v>LLCER</v>
      </c>
      <c r="H83" s="26" t="str">
        <f>IF('Portail 1 SDL-LLCER'!H77="","",'Portail 1 SDL-LLCER'!H77)</f>
        <v/>
      </c>
      <c r="I83" s="28">
        <f>IF('Portail 1 SDL-LLCER'!I77="","",'Portail 1 SDL-LLCER'!I77)</f>
        <v>2</v>
      </c>
      <c r="J83" s="28">
        <f>IF('Portail 1 SDL-LLCER'!J77="","",'Portail 1 SDL-LLCER'!J77)</f>
        <v>2</v>
      </c>
      <c r="K83" s="28" t="str">
        <f>IF('Portail 1 SDL-LLCER'!K77="","",'Portail 1 SDL-LLCER'!K77)</f>
        <v>SCAILLET Agnès</v>
      </c>
      <c r="L83" s="28">
        <f>IF('Portail 1 SDL-LLCER'!L77="","",'Portail 1 SDL-LLCER'!L77)</f>
        <v>11</v>
      </c>
      <c r="M83" s="28" t="str">
        <f>IF('Portail 1 SDL-LLCER'!M77="","",'Portail 1 SDL-LLCER'!M77)</f>
        <v/>
      </c>
      <c r="N83" s="28" t="str">
        <f>IF('Portail 1 SDL-LLCER'!N77="","",'Portail 1 SDL-LLCER'!N77)</f>
        <v/>
      </c>
      <c r="O83" s="30">
        <f>IF('Portail 1 SDL-LLCER'!O77="","",'Portail 1 SDL-LLCER'!O77)</f>
        <v>18</v>
      </c>
      <c r="P83" s="419" t="str">
        <f>IF('Portail 1 SDL-LLCER'!P77="","",'Portail 1 SDL-LLCER'!P77)</f>
        <v/>
      </c>
      <c r="Q83" s="547" t="str">
        <f>IF('Portail 1 SDL-LLCER'!Q77="","",'Portail 1 SDL-LLCER'!Q77)</f>
        <v>PAS DE CHANGEMENT</v>
      </c>
      <c r="R83" s="548" t="str">
        <f>IF('Portail 1 SDL-LLCER'!R77="","",'Portail 1 SDL-LLCER'!R77)</f>
        <v>CT/écrit à distance/3h</v>
      </c>
      <c r="S83" s="149">
        <f>IF('Portail 1 SDL-LLCER'!S77="","",'Portail 1 SDL-LLCER'!S77)</f>
        <v>1</v>
      </c>
      <c r="T83" s="33" t="str">
        <f>IF('Portail 1 SDL-LLCER'!T77="","",'Portail 1 SDL-LLCER'!T77)</f>
        <v>CC</v>
      </c>
      <c r="U83" s="33" t="str">
        <f>IF('Portail 1 SDL-LLCER'!U77="","",'Portail 1 SDL-LLCER'!U77)</f>
        <v>écrit</v>
      </c>
      <c r="V83" s="33" t="str">
        <f>IF('Portail 1 SDL-LLCER'!V77="","",'Portail 1 SDL-LLCER'!V77)</f>
        <v>1h30</v>
      </c>
      <c r="W83" s="34">
        <f>IF('Portail 1 SDL-LLCER'!W77="","",'Portail 1 SDL-LLCER'!W77)</f>
        <v>1</v>
      </c>
      <c r="X83" s="35" t="str">
        <f>IF('Portail 1 SDL-LLCER'!X77="","",'Portail 1 SDL-LLCER'!X77)</f>
        <v>CT</v>
      </c>
      <c r="Y83" s="35" t="str">
        <f>IF('Portail 1 SDL-LLCER'!Y77="","",'Portail 1 SDL-LLCER'!Y77)</f>
        <v>écrit</v>
      </c>
      <c r="Z83" s="35" t="str">
        <f>IF('Portail 1 SDL-LLCER'!Z77="","",'Portail 1 SDL-LLCER'!Z77)</f>
        <v>1h30</v>
      </c>
      <c r="AA83" s="702" t="str">
        <f>IF('Portail 1 SDL-LLCER'!AA77="","",'Portail 1 SDL-LLCER'!AA77)</f>
        <v>DM temps limité 26/06; envoi du sujet et consignes par e-mail 26/06 à 10h; remise des copies par e-mail 26/06 14h</v>
      </c>
      <c r="AB83" s="702" t="str">
        <f>IF('Portail 1 SDL-LLCER'!AB77="","",'Portail 1 SDL-LLCER'!AB77)</f>
        <v>DM temps limité 26/06; envoi du sujet et consignes par e-mail 26/06 à 10h; remise des copies par e-mail 26/06 14h</v>
      </c>
      <c r="AC83" s="705" t="str">
        <f>IF('Portail 1 SDL-LLCER'!AC77="","",'Portail 1 SDL-LLCER'!AC77)</f>
        <v/>
      </c>
      <c r="AD83" s="36">
        <f>IF('Portail 1 SDL-LLCER'!AD77="","",'Portail 1 SDL-LLCER'!AD77)</f>
        <v>1</v>
      </c>
      <c r="AE83" s="33" t="str">
        <f>IF('Portail 1 SDL-LLCER'!AE77="","",'Portail 1 SDL-LLCER'!AE77)</f>
        <v>CT</v>
      </c>
      <c r="AF83" s="33" t="str">
        <f>IF('Portail 1 SDL-LLCER'!AF77="","",'Portail 1 SDL-LLCER'!AF77)</f>
        <v>écrit</v>
      </c>
      <c r="AG83" s="33" t="str">
        <f>IF('Portail 1 SDL-LLCER'!AG77="","",'Portail 1 SDL-LLCER'!AG77)</f>
        <v>1h30</v>
      </c>
      <c r="AH83" s="37">
        <f>IF('Portail 1 SDL-LLCER'!AH77="","",'Portail 1 SDL-LLCER'!AH77)</f>
        <v>1</v>
      </c>
      <c r="AI83" s="35" t="str">
        <f>IF('Portail 1 SDL-LLCER'!AI77="","",'Portail 1 SDL-LLCER'!AI77)</f>
        <v>CT</v>
      </c>
      <c r="AJ83" s="35" t="str">
        <f>IF('Portail 1 SDL-LLCER'!AJ77="","",'Portail 1 SDL-LLCER'!AJ77)</f>
        <v>écrit</v>
      </c>
      <c r="AK83" s="35" t="str">
        <f>IF('Portail 1 SDL-LLCER'!AK77="","",'Portail 1 SDL-LLCER'!AK77)</f>
        <v>1h30</v>
      </c>
      <c r="AL83" s="28" t="str">
        <f>IF('Portail 1 SDL-LLCER'!AL77="","",'Portail 1 SDL-LLCER'!AL77)</f>
        <v/>
      </c>
    </row>
    <row r="84" spans="1:38" s="93" customFormat="1" ht="19.5" customHeight="1">
      <c r="A84" s="112" t="str">
        <f>IF('Portail 1 SDL-LLCER'!A78="","",'Portail 1 SDL-LLCER'!A78)</f>
        <v>LCLA2L17</v>
      </c>
      <c r="B84" s="112" t="str">
        <f>IF('Portail 1 SDL-LLCER'!B78="","",'Portail 1 SDL-LLCER'!B78)</f>
        <v>LLA2B3F</v>
      </c>
      <c r="C84" s="155" t="str">
        <f>IF('Portail 1 SDL-LLCER'!C78="","",'Portail 1 SDL-LLCER'!C78)</f>
        <v>Choix Grandes étapes / Lecture de films</v>
      </c>
      <c r="D84" s="156" t="str">
        <f>IF('Portail 1 SDL-LLCER'!D78="","",'Portail 1 SDL-LLCER'!D78)</f>
        <v/>
      </c>
      <c r="E84" s="156" t="str">
        <f>IF('Portail 1 SDL-LLCER'!E78="","",'Portail 1 SDL-LLCER'!E78)</f>
        <v>BLOC</v>
      </c>
      <c r="F84" s="156" t="str">
        <f>IF('Portail 1 SDL-LLCER'!F78="","",'Portail 1 SDL-LLCER'!F78)</f>
        <v/>
      </c>
      <c r="G84" s="157" t="str">
        <f>IF('Portail 1 SDL-LLCER'!G78="","",'Portail 1 SDL-LLCER'!G78)</f>
        <v/>
      </c>
      <c r="H84" s="156" t="str">
        <f>IF('Portail 1 SDL-LLCER'!H78="","",'Portail 1 SDL-LLCER'!H78)</f>
        <v>1 UE / 3 ECTS</v>
      </c>
      <c r="I84" s="156">
        <f>IF('Portail 1 SDL-LLCER'!I78="","",'Portail 1 SDL-LLCER'!I78)</f>
        <v>3</v>
      </c>
      <c r="J84" s="156">
        <f>IF('Portail 1 SDL-LLCER'!J78="","",'Portail 1 SDL-LLCER'!J78)</f>
        <v>3</v>
      </c>
      <c r="K84" s="156" t="str">
        <f>IF('Portail 1 SDL-LLCER'!K78="","",'Portail 1 SDL-LLCER'!K78)</f>
        <v/>
      </c>
      <c r="L84" s="156" t="str">
        <f>IF('Portail 1 SDL-LLCER'!L78="","",'Portail 1 SDL-LLCER'!L78)</f>
        <v/>
      </c>
      <c r="M84" s="156" t="str">
        <f>IF('Portail 1 SDL-LLCER'!M78="","",'Portail 1 SDL-LLCER'!M78)</f>
        <v/>
      </c>
      <c r="N84" s="156" t="str">
        <f>IF('Portail 1 SDL-LLCER'!N78="","",'Portail 1 SDL-LLCER'!N78)</f>
        <v/>
      </c>
      <c r="O84" s="156" t="str">
        <f>IF('Portail 1 SDL-LLCER'!O78="","",'Portail 1 SDL-LLCER'!O78)</f>
        <v/>
      </c>
      <c r="P84" s="517" t="str">
        <f>IF('Portail 1 SDL-LLCER'!P78="","",'Portail 1 SDL-LLCER'!P78)</f>
        <v/>
      </c>
      <c r="Q84" s="466"/>
      <c r="R84" s="467"/>
      <c r="S84" s="391" t="str">
        <f>IF('Portail 1 SDL-LLCER'!S78="","",'Portail 1 SDL-LLCER'!S78)</f>
        <v/>
      </c>
      <c r="T84" s="156" t="str">
        <f>IF('Portail 1 SDL-LLCER'!T78="","",'Portail 1 SDL-LLCER'!T78)</f>
        <v/>
      </c>
      <c r="U84" s="156" t="str">
        <f>IF('Portail 1 SDL-LLCER'!U78="","",'Portail 1 SDL-LLCER'!U78)</f>
        <v/>
      </c>
      <c r="V84" s="156" t="str">
        <f>IF('Portail 1 SDL-LLCER'!V78="","",'Portail 1 SDL-LLCER'!V78)</f>
        <v/>
      </c>
      <c r="W84" s="112" t="str">
        <f>IF('Portail 1 SDL-LLCER'!W78="","",'Portail 1 SDL-LLCER'!W78)</f>
        <v/>
      </c>
      <c r="X84" s="112" t="str">
        <f>IF('Portail 1 SDL-LLCER'!X78="","",'Portail 1 SDL-LLCER'!X78)</f>
        <v/>
      </c>
      <c r="Y84" s="112" t="str">
        <f>IF('Portail 1 SDL-LLCER'!Y78="","",'Portail 1 SDL-LLCER'!Y78)</f>
        <v/>
      </c>
      <c r="Z84" s="112" t="str">
        <f>IF('Portail 1 SDL-LLCER'!Z78="","",'Portail 1 SDL-LLCER'!Z78)</f>
        <v/>
      </c>
      <c r="AA84" s="112" t="str">
        <f>IF('Portail 1 SDL-LLCER'!AA78="","",'Portail 1 SDL-LLCER'!AA78)</f>
        <v/>
      </c>
      <c r="AB84" s="112" t="str">
        <f>IF('Portail 1 SDL-LLCER'!AB78="","",'Portail 1 SDL-LLCER'!AB78)</f>
        <v/>
      </c>
      <c r="AC84" s="112"/>
      <c r="AD84" s="112" t="str">
        <f>IF('Portail 1 SDL-LLCER'!AD78="","",'Portail 1 SDL-LLCER'!AD78)</f>
        <v/>
      </c>
      <c r="AE84" s="112" t="str">
        <f>IF('Portail 1 SDL-LLCER'!AE78="","",'Portail 1 SDL-LLCER'!AE78)</f>
        <v/>
      </c>
      <c r="AF84" s="112" t="str">
        <f>IF('Portail 1 SDL-LLCER'!AF78="","",'Portail 1 SDL-LLCER'!AF78)</f>
        <v/>
      </c>
      <c r="AG84" s="112" t="str">
        <f>IF('Portail 1 SDL-LLCER'!AG78="","",'Portail 1 SDL-LLCER'!AG78)</f>
        <v/>
      </c>
      <c r="AH84" s="112" t="str">
        <f>IF('Portail 1 SDL-LLCER'!AH78="","",'Portail 1 SDL-LLCER'!AH78)</f>
        <v/>
      </c>
      <c r="AI84" s="112" t="str">
        <f>IF('Portail 1 SDL-LLCER'!AI78="","",'Portail 1 SDL-LLCER'!AI78)</f>
        <v/>
      </c>
      <c r="AJ84" s="112" t="str">
        <f>IF('Portail 1 SDL-LLCER'!AJ78="","",'Portail 1 SDL-LLCER'!AJ78)</f>
        <v/>
      </c>
      <c r="AK84" s="112" t="str">
        <f>IF('Portail 1 SDL-LLCER'!AK78="","",'Portail 1 SDL-LLCER'!AK78)</f>
        <v/>
      </c>
      <c r="AL84" s="158" t="str">
        <f>IF('Portail 1 SDL-LLCER'!AL78="","",'Portail 1 SDL-LLCER'!AL78)</f>
        <v/>
      </c>
    </row>
    <row r="85" spans="1:38" ht="52.5" customHeight="1">
      <c r="A85" s="20" t="str">
        <f>IF('Portail 1 SDL-LLCER'!A79="","",'Portail 1 SDL-LLCER'!A79)</f>
        <v/>
      </c>
      <c r="B85" s="94" t="str">
        <f>IF('Portail 1 SDL-LLCER'!B79="","",'Portail 1 SDL-LLCER'!B79)</f>
        <v>LLA2B3A</v>
      </c>
      <c r="C85" s="95" t="str">
        <f>IF('Portail 1 SDL-LLCER'!C79="","",'Portail 1 SDL-LLCER'!C79)</f>
        <v>Les grandes étapes du monde contemporain Anglais S2</v>
      </c>
      <c r="D85" s="24" t="str">
        <f>IF('Portail 1 SDL-LLCER'!D79="","",'Portail 1 SDL-LLCER'!D79)</f>
        <v>LOL2J5A</v>
      </c>
      <c r="E85" s="24" t="str">
        <f>IF('Portail 1 SDL-LLCER'!E79="","",'Portail 1 SDL-LLCER'!E79)</f>
        <v>TRONC COMMUN</v>
      </c>
      <c r="F85" s="25" t="str">
        <f>IF('Portail 1 SDL-LLCER'!F79="","",'Portail 1 SDL-LLCER'!F79)</f>
        <v>Portails 1 (SDL-LLCER), 2 (SDL-LEA), 4 (LANGUES) et 5 (LETTRES-LLCER)</v>
      </c>
      <c r="G85" s="63" t="str">
        <f>IF('Portail 1 SDL-LLCER'!G79="","",'Portail 1 SDL-LLCER'!G79)</f>
        <v>LLCER</v>
      </c>
      <c r="H85" s="26" t="str">
        <f>IF('Portail 1 SDL-LLCER'!H79="","",'Portail 1 SDL-LLCER'!H79)</f>
        <v/>
      </c>
      <c r="I85" s="28">
        <f>IF('Portail 1 SDL-LLCER'!I79="","",'Portail 1 SDL-LLCER'!I79)</f>
        <v>3</v>
      </c>
      <c r="J85" s="28">
        <f>IF('Portail 1 SDL-LLCER'!J79="","",'Portail 1 SDL-LLCER'!J79)</f>
        <v>3</v>
      </c>
      <c r="K85" s="28" t="str">
        <f>IF('Portail 1 SDL-LLCER'!K79="","",'Portail 1 SDL-LLCER'!K79)</f>
        <v>LAINE Ariane</v>
      </c>
      <c r="L85" s="28">
        <f>IF('Portail 1 SDL-LLCER'!L79="","",'Portail 1 SDL-LLCER'!L79)</f>
        <v>11</v>
      </c>
      <c r="M85" s="28" t="str">
        <f>IF('Portail 1 SDL-LLCER'!M79="","",'Portail 1 SDL-LLCER'!M79)</f>
        <v/>
      </c>
      <c r="N85" s="27">
        <f>IF('Portail 1 SDL-LLCER'!N79="","",'Portail 1 SDL-LLCER'!N79)</f>
        <v>0</v>
      </c>
      <c r="O85" s="27">
        <f>IF('Portail 1 SDL-LLCER'!O79="","",'Portail 1 SDL-LLCER'!O79)</f>
        <v>18</v>
      </c>
      <c r="P85" s="518" t="str">
        <f>IF('Portail 1 SDL-LLCER'!P79="","",'Portail 1 SDL-LLCER'!P79)</f>
        <v/>
      </c>
      <c r="Q85" s="520" t="str">
        <f>IF('Portail 1 SDL-LLCER'!Q79="","",'Portail 1 SDL-LLCER'!Q79)</f>
        <v>PAS DE CHANGEMENT</v>
      </c>
      <c r="R85" s="521" t="str">
        <f>IF('Portail 1 SDL-LLCER'!R79="","",'Portail 1 SDL-LLCER'!R79)</f>
        <v>CT/écrit à distance/2h</v>
      </c>
      <c r="S85" s="380">
        <f>IF('Portail 1 SDL-LLCER'!S79="","",'Portail 1 SDL-LLCER'!S79)</f>
        <v>1</v>
      </c>
      <c r="T85" s="41" t="str">
        <f>IF('Portail 1 SDL-LLCER'!T79="","",'Portail 1 SDL-LLCER'!T79)</f>
        <v>CC</v>
      </c>
      <c r="U85" s="96" t="str">
        <f>IF('Portail 1 SDL-LLCER'!U79="","",'Portail 1 SDL-LLCER'!U79)</f>
        <v>écrit</v>
      </c>
      <c r="V85" s="41" t="str">
        <f>IF('Portail 1 SDL-LLCER'!V79="","",'Portail 1 SDL-LLCER'!V79)</f>
        <v>1h30</v>
      </c>
      <c r="W85" s="34">
        <f>IF('Portail 1 SDL-LLCER'!W79="","",'Portail 1 SDL-LLCER'!W79)</f>
        <v>1</v>
      </c>
      <c r="X85" s="35" t="str">
        <f>IF('Portail 1 SDL-LLCER'!X79="","",'Portail 1 SDL-LLCER'!X79)</f>
        <v>CT</v>
      </c>
      <c r="Y85" s="35" t="str">
        <f>IF('Portail 1 SDL-LLCER'!Y79="","",'Portail 1 SDL-LLCER'!Y79)</f>
        <v>écrit</v>
      </c>
      <c r="Z85" s="35" t="str">
        <f>IF('Portail 1 SDL-LLCER'!Z79="","",'Portail 1 SDL-LLCER'!Z79)</f>
        <v>1h30</v>
      </c>
      <c r="AA85" s="702" t="str">
        <f>IF('Portail 1 SDL-LLCER'!AA79="","",'Portail 1 SDL-LLCER'!AA79)</f>
        <v>DM temps limité 30/06 9h-12h; dépôt du sujet 9h et remise des DM/PDF 12h au plus tard</v>
      </c>
      <c r="AB85" s="702" t="str">
        <f>IF('Portail 1 SDL-LLCER'!AB79="","",'Portail 1 SDL-LLCER'!AB79)</f>
        <v>DM temps limité 30/06 9h-12h; dépôt du sujet 9h et remise des DM/PDF 12h au plus tard</v>
      </c>
      <c r="AC85" s="705" t="str">
        <f>IF('Portail 1 SDL-LLCER'!AC79="","",'Portail 1 SDL-LLCER'!AC79)</f>
        <v/>
      </c>
      <c r="AD85" s="36">
        <f>IF('Portail 1 SDL-LLCER'!AD79="","",'Portail 1 SDL-LLCER'!AD79)</f>
        <v>1</v>
      </c>
      <c r="AE85" s="33" t="str">
        <f>IF('Portail 1 SDL-LLCER'!AE79="","",'Portail 1 SDL-LLCER'!AE79)</f>
        <v>CT</v>
      </c>
      <c r="AF85" s="33" t="str">
        <f>IF('Portail 1 SDL-LLCER'!AF79="","",'Portail 1 SDL-LLCER'!AF79)</f>
        <v>écrit</v>
      </c>
      <c r="AG85" s="33" t="str">
        <f>IF('Portail 1 SDL-LLCER'!AG79="","",'Portail 1 SDL-LLCER'!AG79)</f>
        <v>1h30</v>
      </c>
      <c r="AH85" s="37">
        <f>IF('Portail 1 SDL-LLCER'!AH79="","",'Portail 1 SDL-LLCER'!AH79)</f>
        <v>1</v>
      </c>
      <c r="AI85" s="35" t="str">
        <f>IF('Portail 1 SDL-LLCER'!AI79="","",'Portail 1 SDL-LLCER'!AI79)</f>
        <v>CT</v>
      </c>
      <c r="AJ85" s="35" t="str">
        <f>IF('Portail 1 SDL-LLCER'!AJ79="","",'Portail 1 SDL-LLCER'!AJ79)</f>
        <v>écrit</v>
      </c>
      <c r="AK85" s="35" t="str">
        <f>IF('Portail 1 SDL-LLCER'!AK79="","",'Portail 1 SDL-LLCER'!AK79)</f>
        <v>1h30</v>
      </c>
      <c r="AL85" s="28" t="str">
        <f>IF('Portail 1 SDL-LLCER'!AL79="","",'Portail 1 SDL-LLCER'!AL79)</f>
        <v/>
      </c>
    </row>
    <row r="86" spans="1:38" ht="88.5" customHeight="1">
      <c r="A86" s="20" t="str">
        <f>IF('Portail 1 SDL-LLCER'!A80="","",'Portail 1 SDL-LLCER'!A80)</f>
        <v/>
      </c>
      <c r="B86" s="94" t="str">
        <f>IF('Portail 1 SDL-LLCER'!B80="","",'Portail 1 SDL-LLCER'!B80)</f>
        <v>LLA2B3F1</v>
      </c>
      <c r="C86" s="95" t="str">
        <f>IF('Portail 1 SDL-LLCER'!C80="","",'Portail 1 SDL-LLCER'!C80)</f>
        <v>Lecture de films contemporains Anglais S2</v>
      </c>
      <c r="D86" s="24" t="str">
        <f>IF('Portail 1 SDL-LLCER'!D80="","",'Portail 1 SDL-LLCER'!D80)</f>
        <v/>
      </c>
      <c r="E86" s="24" t="str">
        <f>IF('Portail 1 SDL-LLCER'!E80="","",'Portail 1 SDL-LLCER'!E80)</f>
        <v>TRONC COMMUN</v>
      </c>
      <c r="F86" s="25" t="str">
        <f>IF('Portail 1 SDL-LLCER'!F80="","",'Portail 1 SDL-LLCER'!F80)</f>
        <v>Portails 1 (SDL-LLCER), 4 (LANGUES) et 5 (LETTRES-LLCER)</v>
      </c>
      <c r="G86" s="63" t="str">
        <f>IF('Portail 1 SDL-LLCER'!G80="","",'Portail 1 SDL-LLCER'!G80)</f>
        <v>LLCER</v>
      </c>
      <c r="H86" s="26" t="str">
        <f>IF('Portail 1 SDL-LLCER'!H80="","",'Portail 1 SDL-LLCER'!H80)</f>
        <v/>
      </c>
      <c r="I86" s="27">
        <f>IF('Portail 1 SDL-LLCER'!I80="","",'Portail 1 SDL-LLCER'!I80)</f>
        <v>3</v>
      </c>
      <c r="J86" s="27">
        <f>IF('Portail 1 SDL-LLCER'!J80="","",'Portail 1 SDL-LLCER'!J80)</f>
        <v>3</v>
      </c>
      <c r="K86" s="28" t="str">
        <f>IF('Portail 1 SDL-LLCER'!K80="","",'Portail 1 SDL-LLCER'!K80)</f>
        <v>SCAILLET Agnès</v>
      </c>
      <c r="L86" s="28">
        <f>IF('Portail 1 SDL-LLCER'!L80="","",'Portail 1 SDL-LLCER'!L80)</f>
        <v>11</v>
      </c>
      <c r="M86" s="28" t="str">
        <f>IF('Portail 1 SDL-LLCER'!M80="","",'Portail 1 SDL-LLCER'!M80)</f>
        <v/>
      </c>
      <c r="N86" s="28" t="str">
        <f>IF('Portail 1 SDL-LLCER'!N80="","",'Portail 1 SDL-LLCER'!N80)</f>
        <v/>
      </c>
      <c r="O86" s="30">
        <f>IF('Portail 1 SDL-LLCER'!O80="","",'Portail 1 SDL-LLCER'!O80)</f>
        <v>18</v>
      </c>
      <c r="P86" s="419" t="str">
        <f>IF('Portail 1 SDL-LLCER'!P80="","",'Portail 1 SDL-LLCER'!P80)</f>
        <v/>
      </c>
      <c r="Q86" s="454" t="str">
        <f>IF('Portail 1 SDL-LLCER'!Q80="","",'Portail 1 SDL-LLCER'!Q80)</f>
        <v>PAS DE CHANGEMENT</v>
      </c>
      <c r="R86" s="455" t="str">
        <f>IF('Portail 1 SDL-LLCER'!R80="","",'Portail 1 SDL-LLCER'!R80)</f>
        <v>CT/écrit à distance/temps libre</v>
      </c>
      <c r="S86" s="149">
        <f>IF('Portail 1 SDL-LLCER'!S80="","",'Portail 1 SDL-LLCER'!S80)</f>
        <v>1</v>
      </c>
      <c r="T86" s="33" t="str">
        <f>IF('Portail 1 SDL-LLCER'!T80="","",'Portail 1 SDL-LLCER'!T80)</f>
        <v>CC</v>
      </c>
      <c r="U86" s="33" t="str">
        <f>IF('Portail 1 SDL-LLCER'!U80="","",'Portail 1 SDL-LLCER'!U80)</f>
        <v>écrit</v>
      </c>
      <c r="V86" s="33" t="str">
        <f>IF('Portail 1 SDL-LLCER'!V80="","",'Portail 1 SDL-LLCER'!V80)</f>
        <v>1h30</v>
      </c>
      <c r="W86" s="34">
        <f>IF('Portail 1 SDL-LLCER'!W80="","",'Portail 1 SDL-LLCER'!W80)</f>
        <v>1</v>
      </c>
      <c r="X86" s="35" t="str">
        <f>IF('Portail 1 SDL-LLCER'!X80="","",'Portail 1 SDL-LLCER'!X80)</f>
        <v>CT</v>
      </c>
      <c r="Y86" s="35" t="str">
        <f>IF('Portail 1 SDL-LLCER'!Y80="","",'Portail 1 SDL-LLCER'!Y80)</f>
        <v>écrit</v>
      </c>
      <c r="Z86" s="35" t="str">
        <f>IF('Portail 1 SDL-LLCER'!Z80="","",'Portail 1 SDL-LLCER'!Z80)</f>
        <v>1h30</v>
      </c>
      <c r="AA86" s="702" t="str">
        <f>IF('Portail 1 SDL-LLCER'!AA80="","",'Portail 1 SDL-LLCER'!AA80)</f>
        <v>DM temps limité 26/06 11h-15h. Envoi des sujets par mail 11h et remise des copies par mail 16h à agnes.scaillet@univ-orleans.fr OU agnes.scaillet@wanadoo.fr</v>
      </c>
      <c r="AB86" s="702" t="str">
        <f>IF('Portail 1 SDL-LLCER'!AB80="","",'Portail 1 SDL-LLCER'!AB80)</f>
        <v>DM temps limité 26/06 11h-15h. Envoi des sujets par mail 11h et remise des copies par mail 16h à agnes.scaillet@univ-orleans.fr OU agnes.scaillet@wanadoo.fr</v>
      </c>
      <c r="AC86" s="705" t="str">
        <f>IF('Portail 1 SDL-LLCER'!AC80="","",'Portail 1 SDL-LLCER'!AC80)</f>
        <v/>
      </c>
      <c r="AD86" s="36">
        <f>IF('Portail 1 SDL-LLCER'!AD80="","",'Portail 1 SDL-LLCER'!AD80)</f>
        <v>1</v>
      </c>
      <c r="AE86" s="33" t="str">
        <f>IF('Portail 1 SDL-LLCER'!AE80="","",'Portail 1 SDL-LLCER'!AE80)</f>
        <v>CT</v>
      </c>
      <c r="AF86" s="33" t="str">
        <f>IF('Portail 1 SDL-LLCER'!AF80="","",'Portail 1 SDL-LLCER'!AF80)</f>
        <v>écrit</v>
      </c>
      <c r="AG86" s="33" t="str">
        <f>IF('Portail 1 SDL-LLCER'!AG80="","",'Portail 1 SDL-LLCER'!AG80)</f>
        <v>1h30</v>
      </c>
      <c r="AH86" s="37">
        <f>IF('Portail 1 SDL-LLCER'!AH80="","",'Portail 1 SDL-LLCER'!AH80)</f>
        <v>1</v>
      </c>
      <c r="AI86" s="35" t="str">
        <f>IF('Portail 1 SDL-LLCER'!AI80="","",'Portail 1 SDL-LLCER'!AI80)</f>
        <v>CT</v>
      </c>
      <c r="AJ86" s="35" t="str">
        <f>IF('Portail 1 SDL-LLCER'!AJ80="","",'Portail 1 SDL-LLCER'!AJ80)</f>
        <v>écrit</v>
      </c>
      <c r="AK86" s="35" t="str">
        <f>IF('Portail 1 SDL-LLCER'!AK80="","",'Portail 1 SDL-LLCER'!AK80)</f>
        <v>1h30</v>
      </c>
      <c r="AL86" s="28" t="str">
        <f>IF('Portail 1 SDL-LLCER'!AL80="","",'Portail 1 SDL-LLCER'!AL80)</f>
        <v/>
      </c>
    </row>
    <row r="87" spans="1:38" ht="12.75" customHeight="1">
      <c r="A87" s="20"/>
      <c r="B87" s="21"/>
      <c r="C87" s="22"/>
      <c r="D87" s="63"/>
      <c r="E87" s="63"/>
      <c r="F87" s="168"/>
      <c r="G87" s="63"/>
      <c r="H87" s="66"/>
      <c r="I87" s="67"/>
      <c r="J87" s="67"/>
      <c r="K87" s="28"/>
      <c r="L87" s="29"/>
      <c r="M87" s="28"/>
      <c r="N87" s="28"/>
      <c r="O87" s="30"/>
      <c r="P87" s="31"/>
      <c r="Q87" s="429"/>
      <c r="R87" s="430"/>
      <c r="S87" s="280"/>
      <c r="T87" s="96"/>
      <c r="U87" s="96"/>
      <c r="V87" s="96"/>
      <c r="W87" s="169"/>
      <c r="X87" s="97"/>
      <c r="Y87" s="97"/>
      <c r="Z87" s="97"/>
      <c r="AA87" s="556"/>
      <c r="AB87" s="557"/>
      <c r="AC87" s="577"/>
      <c r="AD87" s="32"/>
      <c r="AE87" s="96"/>
      <c r="AF87" s="96"/>
      <c r="AG87" s="96"/>
      <c r="AH87" s="170"/>
      <c r="AI87" s="97"/>
      <c r="AJ87" s="97"/>
      <c r="AK87" s="97"/>
      <c r="AL87" s="28"/>
    </row>
    <row r="88" spans="1:38" ht="73.5" customHeight="1">
      <c r="A88" s="163" t="str">
        <f>IF('Portail 1 SDL-LLCER'!A82="","",'Portail 1 SDL-LLCER'!A82)</f>
        <v>LCLA2LA5</v>
      </c>
      <c r="B88" s="290" t="str">
        <f>IF('Portail 1 SDL-LLCER'!B82="","",'Portail 1 SDL-LLCER'!B82)</f>
        <v>LLA2LAN5</v>
      </c>
      <c r="C88" s="291" t="str">
        <f>IF('Portail 1 SDL-LLCER'!C82="","",'Portail 1 SDL-LLCER'!C82)</f>
        <v>Choix Langue vivante S2 - ANG</v>
      </c>
      <c r="D88" s="162" t="str">
        <f>IF('Portail 1 SDL-LLCER'!D82="","",'Portail 1 SDL-LLCER'!D82)</f>
        <v/>
      </c>
      <c r="E88" s="162" t="str">
        <f>IF('Portail 1 SDL-LLCER'!E82="","",'Portail 1 SDL-LLCER'!E82)</f>
        <v>OBLIG CHOIX</v>
      </c>
      <c r="F88" s="292" t="str">
        <f>IF('Portail 1 SDL-LLCER'!F82="","",'Portail 1 SDL-LLCER'!F82)</f>
        <v>Portails 1 (SDL-LLCER majeure LLCER ANG) et 5 (LETTRES-LLCER majeure LLCER ANG)</v>
      </c>
      <c r="G88" s="162" t="str">
        <f>IF('Portail 1 SDL-LLCER'!G82="","",'Portail 1 SDL-LLCER'!G82)</f>
        <v/>
      </c>
      <c r="H88" s="163" t="str">
        <f>IF('Portail 1 SDL-LLCER'!H82="","",'Portail 1 SDL-LLCER'!H82)</f>
        <v>1 UE / 2 ECTS</v>
      </c>
      <c r="I88" s="112">
        <f>IF('Portail 1 SDL-LLCER'!I82="","",'Portail 1 SDL-LLCER'!I82)</f>
        <v>1</v>
      </c>
      <c r="J88" s="128">
        <f>IF('Portail 1 SDL-LLCER'!J82="","",'Portail 1 SDL-LLCER'!J82)</f>
        <v>1</v>
      </c>
      <c r="K88" s="27" t="str">
        <f>IF('Portail 1 SDL-LLCER'!K82="","",'Portail 1 SDL-LLCER'!K82)</f>
        <v/>
      </c>
      <c r="L88" s="43" t="str">
        <f>IF('Portail 1 SDL-LLCER'!L82="","",'Portail 1 SDL-LLCER'!L82)</f>
        <v/>
      </c>
      <c r="M88" s="27" t="str">
        <f>IF('Portail 1 SDL-LLCER'!M82="","",'Portail 1 SDL-LLCER'!M82)</f>
        <v/>
      </c>
      <c r="N88" s="27" t="str">
        <f>IF('Portail 1 SDL-LLCER'!N82="","",'Portail 1 SDL-LLCER'!N82)</f>
        <v/>
      </c>
      <c r="O88" s="27" t="str">
        <f>IF('Portail 1 SDL-LLCER'!O82="","",'Portail 1 SDL-LLCER'!O82)</f>
        <v/>
      </c>
      <c r="P88" s="44" t="str">
        <f>IF('Portail 1 SDL-LLCER'!P82="","",'Portail 1 SDL-LLCER'!P82)</f>
        <v/>
      </c>
      <c r="Q88" s="451"/>
      <c r="R88" s="452"/>
      <c r="S88" s="399" t="str">
        <f>IF('Portail 1 SDL-LLCER'!S82="","",'Portail 1 SDL-LLCER'!S82)</f>
        <v/>
      </c>
      <c r="T88" s="41" t="str">
        <f>IF('Portail 1 SDL-LLCER'!T82="","",'Portail 1 SDL-LLCER'!T82)</f>
        <v/>
      </c>
      <c r="U88" s="41" t="str">
        <f>IF('Portail 1 SDL-LLCER'!U82="","",'Portail 1 SDL-LLCER'!U82)</f>
        <v/>
      </c>
      <c r="V88" s="41" t="str">
        <f>IF('Portail 1 SDL-LLCER'!V82="","",'Portail 1 SDL-LLCER'!V82)</f>
        <v/>
      </c>
      <c r="W88" s="47" t="str">
        <f>IF('Portail 1 SDL-LLCER'!W82="","",'Portail 1 SDL-LLCER'!W82)</f>
        <v/>
      </c>
      <c r="X88" s="41" t="str">
        <f>IF('Portail 1 SDL-LLCER'!X82="","",'Portail 1 SDL-LLCER'!X82)</f>
        <v/>
      </c>
      <c r="Y88" s="41" t="str">
        <f>IF('Portail 1 SDL-LLCER'!Y82="","",'Portail 1 SDL-LLCER'!Y82)</f>
        <v/>
      </c>
      <c r="Z88" s="41" t="str">
        <f>IF('Portail 1 SDL-LLCER'!Z82="","",'Portail 1 SDL-LLCER'!Z82)</f>
        <v/>
      </c>
      <c r="AA88" s="45" t="str">
        <f>IF('Portail 1 SDL-LLCER'!AA82="","",'Portail 1 SDL-LLCER'!AA82)</f>
        <v/>
      </c>
      <c r="AB88" s="45" t="str">
        <f>IF('Portail 1 SDL-LLCER'!AB82="","",'Portail 1 SDL-LLCER'!AB82)</f>
        <v/>
      </c>
      <c r="AC88" s="45"/>
      <c r="AD88" s="45" t="str">
        <f>IF('Portail 1 SDL-LLCER'!AD82="","",'Portail 1 SDL-LLCER'!AD82)</f>
        <v/>
      </c>
      <c r="AE88" s="41" t="str">
        <f>IF('Portail 1 SDL-LLCER'!AE82="","",'Portail 1 SDL-LLCER'!AE82)</f>
        <v/>
      </c>
      <c r="AF88" s="41" t="str">
        <f>IF('Portail 1 SDL-LLCER'!AF82="","",'Portail 1 SDL-LLCER'!AF82)</f>
        <v/>
      </c>
      <c r="AG88" s="41" t="str">
        <f>IF('Portail 1 SDL-LLCER'!AG82="","",'Portail 1 SDL-LLCER'!AG82)</f>
        <v/>
      </c>
      <c r="AH88" s="45" t="str">
        <f>IF('Portail 1 SDL-LLCER'!AH82="","",'Portail 1 SDL-LLCER'!AH82)</f>
        <v/>
      </c>
      <c r="AI88" s="41" t="str">
        <f>IF('Portail 1 SDL-LLCER'!AI82="","",'Portail 1 SDL-LLCER'!AI82)</f>
        <v/>
      </c>
      <c r="AJ88" s="41" t="str">
        <f>IF('Portail 1 SDL-LLCER'!AJ82="","",'Portail 1 SDL-LLCER'!AJ82)</f>
        <v/>
      </c>
      <c r="AK88" s="41" t="str">
        <f>IF('Portail 1 SDL-LLCER'!AK82="","",'Portail 1 SDL-LLCER'!AK82)</f>
        <v/>
      </c>
      <c r="AL88" s="28"/>
    </row>
    <row r="89" spans="1:38" ht="73.5" customHeight="1">
      <c r="A89" s="20" t="str">
        <f>IF('Portail 1 SDL-LLCER'!A83="","",'Portail 1 SDL-LLCER'!A83)</f>
        <v/>
      </c>
      <c r="B89" s="21" t="str">
        <f>IF('Portail 1 SDL-LLCER'!B83="","",'Portail 1 SDL-LLCER'!B83)</f>
        <v>LLA2L1A</v>
      </c>
      <c r="C89" s="22" t="str">
        <f>IF('Portail 1 SDL-LLCER'!C83="","",'Portail 1 SDL-LLCER'!C83)</f>
        <v>Liste de lecture S2 Anglais (non  présentiel  - 1h TD pour 8 étudiants)</v>
      </c>
      <c r="D89" s="63" t="str">
        <f>IF('Portail 1 SDL-LLCER'!D83="","",'Portail 1 SDL-LLCER'!D83)</f>
        <v/>
      </c>
      <c r="E89" s="63" t="str">
        <f>IF('Portail 1 SDL-LLCER'!E83="","",'Portail 1 SDL-LLCER'!E83)</f>
        <v>TRONC COMMUN</v>
      </c>
      <c r="F89" s="168" t="str">
        <f>IF('Portail 1 SDL-LLCER'!F83="","",'Portail 1 SDL-LLCER'!F83)</f>
        <v>Portail 1 (SDL-LLCER Majeure Anglais) et 5 (LETTRES-LLCER Majeure Anglais)</v>
      </c>
      <c r="G89" s="63" t="str">
        <f>IF('Portail 1 SDL-LLCER'!G83="","",'Portail 1 SDL-LLCER'!G83)</f>
        <v>LLCER</v>
      </c>
      <c r="H89" s="66" t="str">
        <f>IF('Portail 1 SDL-LLCER'!H83="","",'Portail 1 SDL-LLCER'!H83)</f>
        <v/>
      </c>
      <c r="I89" s="67">
        <f>IF('Portail 1 SDL-LLCER'!I83="","",'Portail 1 SDL-LLCER'!I83)</f>
        <v>1</v>
      </c>
      <c r="J89" s="67">
        <f>IF('Portail 1 SDL-LLCER'!J83="","",'Portail 1 SDL-LLCER'!J83)</f>
        <v>1</v>
      </c>
      <c r="K89" s="28" t="str">
        <f>IF('Portail 1 SDL-LLCER'!K83="","",'Portail 1 SDL-LLCER'!K83)</f>
        <v>CLOISEAU Gilles</v>
      </c>
      <c r="L89" s="29">
        <f>IF('Portail 1 SDL-LLCER'!L83="","",'Portail 1 SDL-LLCER'!L83)</f>
        <v>11</v>
      </c>
      <c r="M89" s="28" t="str">
        <f>IF('Portail 1 SDL-LLCER'!M83="","",'Portail 1 SDL-LLCER'!M83)</f>
        <v/>
      </c>
      <c r="N89" s="28" t="str">
        <f>IF('Portail 1 SDL-LLCER'!N83="","",'Portail 1 SDL-LLCER'!N83)</f>
        <v/>
      </c>
      <c r="O89" s="30" t="str">
        <f>IF('Portail 1 SDL-LLCER'!O83="","",'Portail 1 SDL-LLCER'!O83)</f>
        <v/>
      </c>
      <c r="P89" s="419" t="str">
        <f>IF('Portail 1 SDL-LLCER'!P83="","",'Portail 1 SDL-LLCER'!P83)</f>
        <v/>
      </c>
      <c r="Q89" s="454" t="str">
        <f>IF('Portail 1 SDL-LLCER'!Q83="","",'Portail 1 SDL-LLCER'!Q83)</f>
        <v>PAS DE CHANGEMENT</v>
      </c>
      <c r="R89" s="455" t="str">
        <f>IF('Portail 1 SDL-LLCER'!R83="","",'Portail 1 SDL-LLCER'!R83)</f>
        <v>CT/écrit à distance/temps libre</v>
      </c>
      <c r="S89" s="280">
        <f>IF('Portail 1 SDL-LLCER'!S83="","",'Portail 1 SDL-LLCER'!S83)</f>
        <v>1</v>
      </c>
      <c r="T89" s="96" t="str">
        <f>IF('Portail 1 SDL-LLCER'!T83="","",'Portail 1 SDL-LLCER'!T83)</f>
        <v>CC</v>
      </c>
      <c r="U89" s="96" t="str">
        <f>IF('Portail 1 SDL-LLCER'!U83="","",'Portail 1 SDL-LLCER'!U83)</f>
        <v>oral</v>
      </c>
      <c r="V89" s="96" t="str">
        <f>IF('Portail 1 SDL-LLCER'!V83="","",'Portail 1 SDL-LLCER'!V83)</f>
        <v/>
      </c>
      <c r="W89" s="169">
        <f>IF('Portail 1 SDL-LLCER'!W83="","",'Portail 1 SDL-LLCER'!W83)</f>
        <v>1</v>
      </c>
      <c r="X89" s="97" t="str">
        <f>IF('Portail 1 SDL-LLCER'!X83="","",'Portail 1 SDL-LLCER'!X83)</f>
        <v>CT</v>
      </c>
      <c r="Y89" s="97" t="str">
        <f>IF('Portail 1 SDL-LLCER'!Y83="","",'Portail 1 SDL-LLCER'!Y83)</f>
        <v>oral</v>
      </c>
      <c r="Z89" s="97" t="str">
        <f>IF('Portail 1 SDL-LLCER'!Z83="","",'Portail 1 SDL-LLCER'!Z83)</f>
        <v/>
      </c>
      <c r="AA89" s="710" t="str">
        <f>IF('Portail 1 SDL-LLCER'!AA83="","",'Portail 1 SDL-LLCER'!AA83)</f>
        <v>DM temps limité 25 juin; dépôt du sujet sur célène 8h et remise des DM-PDF sur célène  23h59</v>
      </c>
      <c r="AB89" s="710" t="str">
        <f>IF('Portail 1 SDL-LLCER'!AB83="","",'Portail 1 SDL-LLCER'!AB83)</f>
        <v>DM temps limité 25 juin; dépôt du sujet sur célène 8h et remise des DM-PDF sur célène  23h59</v>
      </c>
      <c r="AC89" s="705" t="str">
        <f>IF('Portail 1 SDL-LLCER'!AC83="","",'Portail 1 SDL-LLCER'!AC83)</f>
        <v/>
      </c>
      <c r="AD89" s="32">
        <f>IF('Portail 1 SDL-LLCER'!AD83="","",'Portail 1 SDL-LLCER'!AD83)</f>
        <v>1</v>
      </c>
      <c r="AE89" s="96" t="str">
        <f>IF('Portail 1 SDL-LLCER'!AE83="","",'Portail 1 SDL-LLCER'!AE83)</f>
        <v>CT</v>
      </c>
      <c r="AF89" s="96" t="str">
        <f>IF('Portail 1 SDL-LLCER'!AF83="","",'Portail 1 SDL-LLCER'!AF83)</f>
        <v>oral</v>
      </c>
      <c r="AG89" s="96" t="str">
        <f>IF('Portail 1 SDL-LLCER'!AG83="","",'Portail 1 SDL-LLCER'!AG83)</f>
        <v/>
      </c>
      <c r="AH89" s="170">
        <f>IF('Portail 1 SDL-LLCER'!AH83="","",'Portail 1 SDL-LLCER'!AH83)</f>
        <v>1</v>
      </c>
      <c r="AI89" s="97" t="str">
        <f>IF('Portail 1 SDL-LLCER'!AI83="","",'Portail 1 SDL-LLCER'!AI83)</f>
        <v>CT</v>
      </c>
      <c r="AJ89" s="97" t="str">
        <f>IF('Portail 1 SDL-LLCER'!AJ83="","",'Portail 1 SDL-LLCER'!AJ83)</f>
        <v>oral</v>
      </c>
      <c r="AK89" s="97" t="str">
        <f>IF('Portail 1 SDL-LLCER'!AK83="","",'Portail 1 SDL-LLCER'!AK83)</f>
        <v/>
      </c>
      <c r="AL89" s="28" t="str">
        <f>IF('Portail 1 SDL-LLCER'!AL83="","",'Portail 1 SDL-LLCER'!AL83)</f>
        <v/>
      </c>
    </row>
    <row r="90" spans="1:38" ht="104.25" customHeight="1">
      <c r="A90" s="20" t="str">
        <f>IF('Portail 3 SDL-LETTRES'!A28="","",'Portail 3 SDL-LETTRES'!A28)</f>
        <v/>
      </c>
      <c r="B90" s="21" t="str">
        <f>IF('Portail 3 SDL-LETTRES'!B28="","",'Portail 3 SDL-LETTRES'!B28)</f>
        <v>LLA2ESP</v>
      </c>
      <c r="C90" s="22" t="str">
        <f>IF('Portail 3 SDL-LETTRES'!C28="","",'Portail 3 SDL-LETTRES'!C28)</f>
        <v>Espagnol S2</v>
      </c>
      <c r="D90" s="23" t="str">
        <f>IF('Portail 3 SDL-LETTRES'!D28="","",'Portail 3 SDL-LETTRES'!D28)</f>
        <v>LOL2D7C
LOL2DH2C
LOL2E4C
LOL2G8C
LOL2H4C</v>
      </c>
      <c r="E90" s="24" t="str">
        <f>IF('Portail 3 SDL-LETTRES'!E28="","",'Portail 3 SDL-LETTRES'!E28)</f>
        <v>CHOIX TRONC COMMUN</v>
      </c>
      <c r="F90" s="25" t="str">
        <f>IF('Portail 3 SDL-LETTRES'!F28="","",'Portail 3 SDL-LETTRES'!F28)</f>
        <v>Portails 3 (SDL-LETTRES), 6 (HISTOIRE-LETTRES), 7 (HISTOIRE-GEO) et 8 (HISTOIRE-DROIT)</v>
      </c>
      <c r="G90" s="24" t="str">
        <f>IF('Portail 3 SDL-LETTRES'!G28="","",'Portail 3 SDL-LETTRES'!G28)</f>
        <v>LLCER</v>
      </c>
      <c r="H90" s="210" t="str">
        <f>IF('Portail 3 SDL-LETTRES'!H28="","",'Portail 3 SDL-LETTRES'!H28)</f>
        <v/>
      </c>
      <c r="I90" s="28">
        <v>1</v>
      </c>
      <c r="J90" s="28">
        <v>1</v>
      </c>
      <c r="K90" s="210" t="str">
        <f>IF('Portail 3 SDL-LETTRES'!K28="","",'Portail 3 SDL-LETTRES'!K28)</f>
        <v>FASQUEL Samuel</v>
      </c>
      <c r="L90" s="29" t="str">
        <f>IF('Portail 3 SDL-LETTRES'!L28="","",'Portail 3 SDL-LETTRES'!L28)</f>
        <v>14</v>
      </c>
      <c r="M90" s="28" t="str">
        <f>IF('Portail 3 SDL-LETTRES'!M28="","",'Portail 3 SDL-LETTRES'!M28)</f>
        <v/>
      </c>
      <c r="N90" s="28" t="str">
        <f>IF('Portail 3 SDL-LETTRES'!N28="","",'Portail 3 SDL-LETTRES'!N28)</f>
        <v/>
      </c>
      <c r="O90" s="30">
        <f>IF('Portail 3 SDL-LETTRES'!O28="","",'Portail 3 SDL-LETTRES'!O28)</f>
        <v>18</v>
      </c>
      <c r="P90" s="31" t="str">
        <f>IF('Portail 3 SDL-LETTRES'!P28="","",'Portail 3 SDL-LETTRES'!P28)</f>
        <v/>
      </c>
      <c r="Q90" s="429" t="str">
        <f>IF('Portail 3 SDL-LETTRES'!Q28="","",'Portail 3 SDL-LETTRES'!Q28)</f>
        <v>100% CC DEVOIR MAISON pour les gpes dont nbre notes CC insuffisant au 16/03</v>
      </c>
      <c r="R90" s="430" t="str">
        <f>IF('Portail 3 SDL-LETTRES'!R28="","",'Portail 3 SDL-LETTRES'!R28)</f>
        <v>100% CT / Ecrit à distance en temps limité</v>
      </c>
      <c r="S90" s="280">
        <f>IF('Portail 3 SDL-LETTRES'!S28="","",'Portail 3 SDL-LETTRES'!S28)</f>
        <v>1</v>
      </c>
      <c r="T90" s="33" t="str">
        <f>IF('Portail 3 SDL-LETTRES'!T28="","",'Portail 3 SDL-LETTRES'!T28)</f>
        <v>CC</v>
      </c>
      <c r="U90" s="33" t="str">
        <f>IF('Portail 3 SDL-LETTRES'!U28="","",'Portail 3 SDL-LETTRES'!U28)</f>
        <v/>
      </c>
      <c r="V90" s="33" t="str">
        <f>IF('Portail 3 SDL-LETTRES'!V28="","",'Portail 3 SDL-LETTRES'!V28)</f>
        <v/>
      </c>
      <c r="W90" s="34">
        <f>IF('Portail 3 SDL-LETTRES'!W28="","",'Portail 3 SDL-LETTRES'!W28)</f>
        <v>1</v>
      </c>
      <c r="X90" s="35" t="str">
        <f>IF('Portail 3 SDL-LETTRES'!X28="","",'Portail 3 SDL-LETTRES'!X28)</f>
        <v>CT</v>
      </c>
      <c r="Y90" s="35" t="str">
        <f>IF('Portail 3 SDL-LETTRES'!Y28="","",'Portail 3 SDL-LETTRES'!Y28)</f>
        <v>écrit</v>
      </c>
      <c r="Z90" s="582" t="str">
        <f>IF('Portail 3 SDL-LETTRES'!Z28="","",'Portail 3 SDL-LETTRES'!Z28)</f>
        <v>2h00</v>
      </c>
      <c r="AA90" s="710" t="str">
        <f>IF('Portail 3 SDL-LETTRES'!AA28="","",'Portail 3 SDL-LETTRES'!AA28)</f>
        <v>Oral par Skype, WhatsApp ou appel téléphonique dans une date à convenir avec votre enseignant référent.</v>
      </c>
      <c r="AB90" s="710" t="str">
        <f>IF('Portail 3 SDL-LETTRES'!AB28="","",'Portail 3 SDL-LETTRES'!AB28)</f>
        <v>Oral par Skype, WhatsApp ou appel téléphonique dans une date à convenir avec votre enseignant référent.</v>
      </c>
      <c r="AC90" s="705" t="str">
        <f>IF('Portail 3 SDL-LETTRES'!AC28="","",'Portail 3 SDL-LETTRES'!AC28)</f>
        <v/>
      </c>
      <c r="AD90" s="149">
        <f>IF('Portail 3 SDL-LETTRES'!AD28="","",'Portail 3 SDL-LETTRES'!AD28)</f>
        <v>1</v>
      </c>
      <c r="AE90" s="33" t="str">
        <f>IF('Portail 3 SDL-LETTRES'!AE28="","",'Portail 3 SDL-LETTRES'!AE28)</f>
        <v>CT</v>
      </c>
      <c r="AF90" s="33" t="str">
        <f>IF('Portail 3 SDL-LETTRES'!AF28="","",'Portail 3 SDL-LETTRES'!AF28)</f>
        <v>écrit</v>
      </c>
      <c r="AG90" s="33" t="str">
        <f>IF('Portail 3 SDL-LETTRES'!AG28="","",'Portail 3 SDL-LETTRES'!AG28)</f>
        <v>2h00</v>
      </c>
      <c r="AH90" s="37">
        <f>IF('Portail 3 SDL-LETTRES'!AH28="","",'Portail 3 SDL-LETTRES'!AH28)</f>
        <v>1</v>
      </c>
      <c r="AI90" s="35" t="str">
        <f>IF('Portail 3 SDL-LETTRES'!AI28="","",'Portail 3 SDL-LETTRES'!AI28)</f>
        <v>CT</v>
      </c>
      <c r="AJ90" s="35" t="str">
        <f>IF('Portail 3 SDL-LETTRES'!AJ28="","",'Portail 3 SDL-LETTRES'!AJ28)</f>
        <v>écrit</v>
      </c>
      <c r="AK90" s="35" t="str">
        <f>IF('Portail 3 SDL-LETTRES'!AK28="","",'Portail 3 SDL-LETTRES'!AK28)</f>
        <v>2h00</v>
      </c>
      <c r="AL90" s="28" t="str">
        <f>IF('Portail 3 SDL-LETTRES'!AL28="","",'Portail 3 SDL-LETTRES'!AL28)</f>
        <v/>
      </c>
    </row>
    <row r="91" spans="1:38" ht="63.75">
      <c r="A91" s="20" t="str">
        <f>IF('Portail 3 SDL-LETTRES'!A26="","",'Portail 3 SDL-LETTRES'!A26)</f>
        <v/>
      </c>
      <c r="B91" s="21" t="str">
        <f>IF('Portail 3 SDL-LETTRES'!B26="","",'Portail 3 SDL-LETTRES'!B26)</f>
        <v>LLA2ALL</v>
      </c>
      <c r="C91" s="22" t="str">
        <f>IF('Portail 3 SDL-LETTRES'!C26="","",'Portail 3 SDL-LETTRES'!C26)</f>
        <v>Allemand S2</v>
      </c>
      <c r="D91" s="23" t="str">
        <f>IF('Portail 3 SDL-LETTRES'!D26="","",'Portail 3 SDL-LETTRES'!D26)</f>
        <v>LOL2B8A
LOL2C7A
LOL2D7A
LOL2DH2A
LOL2E4A
LOL2G8A
LOL2H4A</v>
      </c>
      <c r="E91" s="24" t="str">
        <f>IF('Portail 3 SDL-LETTRES'!E26="","",'Portail 3 SDL-LETTRES'!E26)</f>
        <v>CHOIX TRONC COMMUN</v>
      </c>
      <c r="F91" s="25" t="str">
        <f>IF('Portail 3 SDL-LETTRES'!F26="","",'Portail 3 SDL-LETTRES'!F26)</f>
        <v>Portails 1 (SDL-LLCER), 3 (SDL-LETTRES), 5 (LETTRES-LLCER ), 6 (HISTOIRE-LETTRES), 7 (HISTOIRE-GEO) et 8 (HISTOIRE-DROIT)</v>
      </c>
      <c r="G91" s="24" t="str">
        <f>IF('Portail 3 SDL-LETTRES'!G26="","",'Portail 3 SDL-LETTRES'!G26)</f>
        <v>LEA</v>
      </c>
      <c r="H91" s="210" t="str">
        <f>IF('Portail 3 SDL-LETTRES'!H26="","",'Portail 3 SDL-LETTRES'!H26)</f>
        <v/>
      </c>
      <c r="I91" s="28">
        <f>IF('Portail 3 SDL-LETTRES'!I26="","",'Portail 3 SDL-LETTRES'!I26)</f>
        <v>2</v>
      </c>
      <c r="J91" s="28">
        <f>IF('Portail 3 SDL-LETTRES'!J26="","",'Portail 3 SDL-LETTRES'!J26)</f>
        <v>2</v>
      </c>
      <c r="K91" s="28" t="str">
        <f>IF('Portail 3 SDL-LETTRES'!K26="","",'Portail 3 SDL-LETTRES'!K26)</f>
        <v>FLEURY Alain</v>
      </c>
      <c r="L91" s="29">
        <f>IF('Portail 3 SDL-LETTRES'!L26="","",'Portail 3 SDL-LETTRES'!L26)</f>
        <v>12</v>
      </c>
      <c r="M91" s="28" t="str">
        <f>IF('Portail 3 SDL-LETTRES'!M26="","",'Portail 3 SDL-LETTRES'!M26)</f>
        <v/>
      </c>
      <c r="N91" s="28" t="str">
        <f>IF('Portail 3 SDL-LETTRES'!N26="","",'Portail 3 SDL-LETTRES'!N26)</f>
        <v/>
      </c>
      <c r="O91" s="30">
        <f>IF('Portail 3 SDL-LETTRES'!O26="","",'Portail 3 SDL-LETTRES'!O26)</f>
        <v>18</v>
      </c>
      <c r="P91" s="31" t="str">
        <f>IF('Portail 3 SDL-LETTRES'!P26="","",'Portail 3 SDL-LETTRES'!P26)</f>
        <v/>
      </c>
      <c r="Q91" s="494" t="str">
        <f>IF('Portail 3 SDL-LETTRES'!Q26="","",'Portail 3 SDL-LETTRES'!Q26)</f>
        <v>100% CC DONT DEVOIR MAISON</v>
      </c>
      <c r="R91" s="495" t="str">
        <f>IF('Portail 3 SDL-LETTRES'!R26="","",'Portail 3 SDL-LETTRES'!R26)</f>
        <v>100% CT DEVOIR MAISON</v>
      </c>
      <c r="S91" s="280">
        <f>IF('Portail 3 SDL-LETTRES'!S26="","",'Portail 3 SDL-LETTRES'!S26)</f>
        <v>1</v>
      </c>
      <c r="T91" s="33" t="str">
        <f>IF('Portail 3 SDL-LETTRES'!T26="","",'Portail 3 SDL-LETTRES'!T26)</f>
        <v>CC</v>
      </c>
      <c r="U91" s="100" t="str">
        <f>IF('Portail 3 SDL-LETTRES'!U26="","",'Portail 3 SDL-LETTRES'!U26)</f>
        <v>écrit et oral</v>
      </c>
      <c r="V91" s="33" t="str">
        <f>IF('Portail 3 SDL-LETTRES'!V26="","",'Portail 3 SDL-LETTRES'!V26)</f>
        <v>1h30</v>
      </c>
      <c r="W91" s="34">
        <f>IF('Portail 3 SDL-LETTRES'!W26="","",'Portail 3 SDL-LETTRES'!W26)</f>
        <v>1</v>
      </c>
      <c r="X91" s="35" t="str">
        <f>IF('Portail 3 SDL-LETTRES'!X26="","",'Portail 3 SDL-LETTRES'!X26)</f>
        <v>CT</v>
      </c>
      <c r="Y91" s="35" t="str">
        <f>IF('Portail 3 SDL-LETTRES'!Y26="","",'Portail 3 SDL-LETTRES'!Y26)</f>
        <v>écrit</v>
      </c>
      <c r="Z91" s="588" t="str">
        <f>IF('Portail 3 SDL-LETTRES'!Z26="","",'Portail 3 SDL-LETTRES'!Z26)</f>
        <v>1h30</v>
      </c>
      <c r="AA91" s="710" t="str">
        <f>IF('Portail 3 SDL-LETTRES'!AA26="","",'Portail 3 SDL-LETTRES'!AA26)</f>
        <v>DM - 1h30 
Transmission sujet (PDF - jour J) et remise copie (PDF - J+2) par mail. Délai = 48h</v>
      </c>
      <c r="AB91" s="710" t="str">
        <f>IF('Portail 3 SDL-LETTRES'!AB26="","",'Portail 3 SDL-LETTRES'!AB26)</f>
        <v>DM - 1h30 Transmission sujet (PDF - jour J) et remise copie (PDF - J+2) par mail. Délai = 48h</v>
      </c>
      <c r="AC91" s="705" t="str">
        <f>IF('Portail 3 SDL-LETTRES'!AC26="","",'Portail 3 SDL-LETTRES'!AC26)</f>
        <v/>
      </c>
      <c r="AD91" s="149">
        <f>IF('Portail 3 SDL-LETTRES'!AD26="","",'Portail 3 SDL-LETTRES'!AD26)</f>
        <v>1</v>
      </c>
      <c r="AE91" s="33" t="str">
        <f>IF('Portail 3 SDL-LETTRES'!AE26="","",'Portail 3 SDL-LETTRES'!AE26)</f>
        <v>CT</v>
      </c>
      <c r="AF91" s="46" t="str">
        <f>IF('Portail 3 SDL-LETTRES'!AF26="","",'Portail 3 SDL-LETTRES'!AF26)</f>
        <v>écrit</v>
      </c>
      <c r="AG91" s="46" t="str">
        <f>IF('Portail 3 SDL-LETTRES'!AG26="","",'Portail 3 SDL-LETTRES'!AG26)</f>
        <v>1h30</v>
      </c>
      <c r="AH91" s="37">
        <f>IF('Portail 3 SDL-LETTRES'!AH26="","",'Portail 3 SDL-LETTRES'!AH26)</f>
        <v>1</v>
      </c>
      <c r="AI91" s="35" t="str">
        <f>IF('Portail 3 SDL-LETTRES'!AI26="","",'Portail 3 SDL-LETTRES'!AI26)</f>
        <v>CT</v>
      </c>
      <c r="AJ91" s="46" t="str">
        <f>IF('Portail 3 SDL-LETTRES'!AJ26="","",'Portail 3 SDL-LETTRES'!AJ26)</f>
        <v>écrit</v>
      </c>
      <c r="AK91" s="46" t="str">
        <f>IF('Portail 3 SDL-LETTRES'!AK26="","",'Portail 3 SDL-LETTRES'!AK26)</f>
        <v>1h30</v>
      </c>
      <c r="AL91" s="28" t="str">
        <f>IF('Portail 3 SDL-LETTRES'!AL26="","",'Portail 3 SDL-LETTRES'!AL26)</f>
        <v/>
      </c>
    </row>
    <row r="92" spans="1:38">
      <c r="A92" s="121"/>
      <c r="B92" s="121"/>
      <c r="C92" s="206"/>
      <c r="D92" s="148"/>
      <c r="E92" s="148"/>
      <c r="F92" s="148"/>
      <c r="G92" s="261" t="s">
        <v>881</v>
      </c>
      <c r="H92" s="289"/>
      <c r="I92" s="289"/>
      <c r="J92" s="289"/>
      <c r="K92" s="289"/>
      <c r="L92" s="289"/>
      <c r="M92" s="289"/>
      <c r="N92" s="148"/>
      <c r="O92" s="148"/>
      <c r="P92" s="148"/>
      <c r="Q92" s="458"/>
      <c r="R92" s="459"/>
      <c r="S92" s="123"/>
      <c r="T92" s="123"/>
      <c r="U92" s="123"/>
      <c r="V92" s="123"/>
      <c r="W92" s="123"/>
      <c r="X92" s="123"/>
      <c r="Y92" s="123"/>
      <c r="Z92" s="123"/>
      <c r="AA92" s="123"/>
      <c r="AB92" s="123"/>
      <c r="AC92" s="123"/>
      <c r="AD92" s="123"/>
      <c r="AE92" s="123"/>
      <c r="AF92" s="123"/>
      <c r="AG92" s="123"/>
      <c r="AH92" s="123"/>
      <c r="AI92" s="123"/>
      <c r="AJ92" s="123"/>
      <c r="AK92" s="124"/>
      <c r="AL92" s="289"/>
    </row>
    <row r="93" spans="1:38" ht="38.25" customHeight="1">
      <c r="A93" s="77" t="s">
        <v>882</v>
      </c>
      <c r="B93" s="281" t="s">
        <v>883</v>
      </c>
      <c r="C93" s="78" t="s">
        <v>884</v>
      </c>
      <c r="D93" s="79"/>
      <c r="E93" s="80" t="s">
        <v>42</v>
      </c>
      <c r="F93" s="80"/>
      <c r="G93" s="80"/>
      <c r="H93" s="80"/>
      <c r="I93" s="77">
        <f>+I$43+I94+I103+I100+I106</f>
        <v>29</v>
      </c>
      <c r="J93" s="77">
        <f>+J$43+J94+J103+J100+J106</f>
        <v>29</v>
      </c>
      <c r="K93" s="79"/>
      <c r="L93" s="79"/>
      <c r="M93" s="79"/>
      <c r="N93" s="79"/>
      <c r="O93" s="79"/>
      <c r="P93" s="81"/>
      <c r="Q93" s="435"/>
      <c r="R93" s="436"/>
      <c r="S93" s="284"/>
      <c r="T93" s="82"/>
      <c r="U93" s="82"/>
      <c r="V93" s="82"/>
      <c r="W93" s="82"/>
      <c r="X93" s="82"/>
      <c r="Y93" s="82"/>
      <c r="Z93" s="82"/>
      <c r="AA93" s="82"/>
      <c r="AB93" s="82"/>
      <c r="AC93" s="82"/>
      <c r="AD93" s="82"/>
      <c r="AE93" s="82"/>
      <c r="AF93" s="82"/>
      <c r="AG93" s="82"/>
      <c r="AH93" s="82"/>
      <c r="AI93" s="82"/>
      <c r="AJ93" s="82"/>
      <c r="AK93" s="79"/>
      <c r="AL93" s="79"/>
    </row>
    <row r="94" spans="1:38" s="93" customFormat="1" ht="38.25" customHeight="1">
      <c r="A94" s="83" t="str">
        <f>IF('Portail 4 LLCER-LEA'!A104="","",'Portail 4 LLCER-LEA'!A104)</f>
        <v>LOLA2C01</v>
      </c>
      <c r="B94" s="83" t="str">
        <f>IF('Portail 4 LLCER-LEA'!B104="","",'Portail 4 LLCER-LEA'!B104)</f>
        <v>LLA2C10</v>
      </c>
      <c r="C94" s="84" t="str">
        <f>IF('Portail 4 LLCER-LEA'!C104="","",'Portail 4 LLCER-LEA'!C104)</f>
        <v>Pratique et structure de la langue Espagnol S2</v>
      </c>
      <c r="D94" s="85" t="str">
        <f>IF('Portail 4 LLCER-LEA'!D104="","",'Portail 4 LLCER-LEA'!D104)</f>
        <v/>
      </c>
      <c r="E94" s="85" t="str">
        <f>IF('Portail 4 LLCER-LEA'!E104="","",'Portail 4 LLCER-LEA'!E104)</f>
        <v>BLOC/CHAPEAU</v>
      </c>
      <c r="F94" s="85" t="str">
        <f>IF('Portail 4 LLCER-LEA'!F104="","",'Portail 4 LLCER-LEA'!F104)</f>
        <v/>
      </c>
      <c r="G94" s="85" t="str">
        <f>IF('Portail 4 LLCER-LEA'!G104="","",'Portail 4 LLCER-LEA'!G104)</f>
        <v/>
      </c>
      <c r="H94" s="86"/>
      <c r="I94" s="87">
        <f>+SUM(I95:I98)</f>
        <v>10</v>
      </c>
      <c r="J94" s="87">
        <f>+SUM(J95:J98)</f>
        <v>10</v>
      </c>
      <c r="K94" s="87" t="str">
        <f>IF('Portail 4 LLCER-LEA'!K104="","",'Portail 4 LLCER-LEA'!K104)</f>
        <v/>
      </c>
      <c r="L94" s="86" t="str">
        <f>IF('Portail 4 LLCER-LEA'!L104="","",'Portail 4 LLCER-LEA'!L104)</f>
        <v/>
      </c>
      <c r="M94" s="87" t="str">
        <f>IF('Portail 4 LLCER-LEA'!M104="","",'Portail 4 LLCER-LEA'!M104)</f>
        <v/>
      </c>
      <c r="N94" s="86" t="str">
        <f>IF('Portail 4 LLCER-LEA'!N104="","",'Portail 4 LLCER-LEA'!N104)</f>
        <v/>
      </c>
      <c r="O94" s="88" t="str">
        <f>IF('Portail 4 LLCER-LEA'!O104="","",'Portail 4 LLCER-LEA'!O104)</f>
        <v/>
      </c>
      <c r="P94" s="373" t="str">
        <f>IF('Portail 4 LLCER-LEA'!P104="","",'Portail 4 LLCER-LEA'!P104)</f>
        <v/>
      </c>
      <c r="Q94" s="437"/>
      <c r="R94" s="438"/>
      <c r="S94" s="378" t="str">
        <f>IF('Portail 4 LLCER-LEA'!S104="","",'Portail 4 LLCER-LEA'!S104)</f>
        <v/>
      </c>
      <c r="T94" s="88" t="str">
        <f>IF('Portail 4 LLCER-LEA'!T104="","",'Portail 4 LLCER-LEA'!T104)</f>
        <v/>
      </c>
      <c r="U94" s="88" t="str">
        <f>IF('Portail 4 LLCER-LEA'!U104="","",'Portail 4 LLCER-LEA'!U104)</f>
        <v/>
      </c>
      <c r="V94" s="88" t="str">
        <f>IF('Portail 4 LLCER-LEA'!V104="","",'Portail 4 LLCER-LEA'!V104)</f>
        <v/>
      </c>
      <c r="W94" s="89" t="str">
        <f>IF('Portail 4 LLCER-LEA'!W104="","",'Portail 4 LLCER-LEA'!W104)</f>
        <v/>
      </c>
      <c r="X94" s="90" t="str">
        <f>IF('Portail 4 LLCER-LEA'!X104="","",'Portail 4 LLCER-LEA'!X104)</f>
        <v/>
      </c>
      <c r="Y94" s="90" t="str">
        <f>IF('Portail 4 LLCER-LEA'!Y104="","",'Portail 4 LLCER-LEA'!Y104)</f>
        <v/>
      </c>
      <c r="Z94" s="90" t="str">
        <f>IF('Portail 4 LLCER-LEA'!Z104="","",'Portail 4 LLCER-LEA'!Z104)</f>
        <v/>
      </c>
      <c r="AA94" s="91" t="str">
        <f>IF('Portail 4 LLCER-LEA'!AA104="","",'Portail 4 LLCER-LEA'!AA104)</f>
        <v/>
      </c>
      <c r="AB94" s="91" t="str">
        <f>IF('Portail 4 LLCER-LEA'!AB104="","",'Portail 4 LLCER-LEA'!AB104)</f>
        <v/>
      </c>
      <c r="AC94" s="91"/>
      <c r="AD94" s="91" t="str">
        <f>IF('Portail 4 LLCER-LEA'!AD104="","",'Portail 4 LLCER-LEA'!AD104)</f>
        <v/>
      </c>
      <c r="AE94" s="90" t="str">
        <f>IF('Portail 4 LLCER-LEA'!AE104="","",'Portail 4 LLCER-LEA'!AE104)</f>
        <v/>
      </c>
      <c r="AF94" s="90" t="str">
        <f>IF('Portail 4 LLCER-LEA'!AF104="","",'Portail 4 LLCER-LEA'!AF104)</f>
        <v/>
      </c>
      <c r="AG94" s="90" t="str">
        <f>IF('Portail 4 LLCER-LEA'!AG104="","",'Portail 4 LLCER-LEA'!AG104)</f>
        <v/>
      </c>
      <c r="AH94" s="91" t="str">
        <f>IF('Portail 4 LLCER-LEA'!AH104="","",'Portail 4 LLCER-LEA'!AH104)</f>
        <v/>
      </c>
      <c r="AI94" s="90" t="str">
        <f>IF('Portail 4 LLCER-LEA'!AI104="","",'Portail 4 LLCER-LEA'!AI104)</f>
        <v/>
      </c>
      <c r="AJ94" s="90" t="str">
        <f>IF('Portail 4 LLCER-LEA'!AJ104="","",'Portail 4 LLCER-LEA'!AJ104)</f>
        <v/>
      </c>
      <c r="AK94" s="90" t="str">
        <f>IF('Portail 4 LLCER-LEA'!AK104="","",'Portail 4 LLCER-LEA'!AK104)</f>
        <v/>
      </c>
      <c r="AL94" s="92" t="str">
        <f>IF('Portail 4 LLCER-LEA'!AL104="","",'Portail 4 LLCER-LEA'!AL104)</f>
        <v/>
      </c>
    </row>
    <row r="95" spans="1:38" ht="73.5" customHeight="1">
      <c r="A95" s="20" t="str">
        <f>IF('Portail 4 LLCER-LEA'!A105="","",'Portail 4 LLCER-LEA'!A105)</f>
        <v/>
      </c>
      <c r="B95" s="21" t="str">
        <f>IF('Portail 4 LLCER-LEA'!B105="","",'Portail 4 LLCER-LEA'!B105)</f>
        <v>LLA2C1A</v>
      </c>
      <c r="C95" s="22" t="str">
        <f>IF('Portail 4 LLCER-LEA'!C105="","",'Portail 4 LLCER-LEA'!C105)</f>
        <v>Grammaire espagnole S2</v>
      </c>
      <c r="D95" s="63" t="str">
        <f>IF('Portail 4 LLCER-LEA'!D105="","",'Portail 4 LLCER-LEA'!D105)</f>
        <v>LOL2B8B
LOL2G8C
LOL2C1E</v>
      </c>
      <c r="E95" s="63" t="str">
        <f>IF('Portail 4 LLCER-LEA'!E105="","",'Portail 4 LLCER-LEA'!E105)</f>
        <v>TRONC COMMUN</v>
      </c>
      <c r="F95" s="168" t="str">
        <f>IF('Portail 4 LLCER-LEA'!F105="","",'Portail 4 LLCER-LEA'!F105)</f>
        <v>Portails 1 (SDL-LLCER), 4 (LANGUES) et 5 (LETTRES-LLCER)</v>
      </c>
      <c r="G95" s="63" t="str">
        <f>IF('Portail 4 LLCER-LEA'!G105="","",'Portail 4 LLCER-LEA'!G105)</f>
        <v>LLCER</v>
      </c>
      <c r="H95" s="66"/>
      <c r="I95" s="67">
        <v>2</v>
      </c>
      <c r="J95" s="67">
        <v>2</v>
      </c>
      <c r="K95" s="28" t="str">
        <f>IF('Portail 4 LLCER-LEA'!K105="","",'Portail 4 LLCER-LEA'!K105)</f>
        <v>BACCON Annie</v>
      </c>
      <c r="L95" s="29">
        <f>IF('Portail 4 LLCER-LEA'!L105="","",'Portail 4 LLCER-LEA'!L105)</f>
        <v>14</v>
      </c>
      <c r="M95" s="28" t="str">
        <f>IF('Portail 4 LLCER-LEA'!M105="","",'Portail 4 LLCER-LEA'!M105)</f>
        <v/>
      </c>
      <c r="N95" s="28" t="str">
        <f>IF('Portail 4 LLCER-LEA'!N105="","",'Portail 4 LLCER-LEA'!N105)</f>
        <v/>
      </c>
      <c r="O95" s="30">
        <f>IF('Portail 4 LLCER-LEA'!O105="","",'Portail 4 LLCER-LEA'!O105)</f>
        <v>18</v>
      </c>
      <c r="P95" s="31" t="str">
        <f>IF('Portail 4 LLCER-LEA'!P105="","",'Portail 4 LLCER-LEA'!P105)</f>
        <v/>
      </c>
      <c r="Q95" s="453" t="str">
        <f>IF('Portail 4 LLCER-LEA'!Q105="","",'Portail 4 LLCER-LEA'!Q105)</f>
        <v>100% CC / écrit à distance / 2h</v>
      </c>
      <c r="R95" s="430" t="str">
        <f>IF('Portail 4 LLCER-LEA'!R105="","",'Portail 4 LLCER-LEA'!R105)</f>
        <v>100% CT / écrit à distance / 2h</v>
      </c>
      <c r="S95" s="149">
        <f>IF('Portail 4 LLCER-LEA'!S105="","",'Portail 4 LLCER-LEA'!S105)</f>
        <v>1</v>
      </c>
      <c r="T95" s="96" t="str">
        <f>IF('Portail 4 LLCER-LEA'!T105="","",'Portail 4 LLCER-LEA'!T105)</f>
        <v>CC</v>
      </c>
      <c r="U95" s="96" t="str">
        <f>IF('Portail 4 LLCER-LEA'!U105="","",'Portail 4 LLCER-LEA'!U105)</f>
        <v>écrit</v>
      </c>
      <c r="V95" s="96" t="str">
        <f>IF('Portail 4 LLCER-LEA'!V105="","",'Portail 4 LLCER-LEA'!V105)</f>
        <v/>
      </c>
      <c r="W95" s="169">
        <f>IF('Portail 4 LLCER-LEA'!W105="","",'Portail 4 LLCER-LEA'!W105)</f>
        <v>1</v>
      </c>
      <c r="X95" s="97" t="str">
        <f>IF('Portail 4 LLCER-LEA'!X105="","",'Portail 4 LLCER-LEA'!X105)</f>
        <v>CT</v>
      </c>
      <c r="Y95" s="97" t="str">
        <f>IF('Portail 4 LLCER-LEA'!Y105="","",'Portail 4 LLCER-LEA'!Y105)</f>
        <v>écrit</v>
      </c>
      <c r="Z95" s="97" t="str">
        <f>IF('Portail 4 LLCER-LEA'!Z105="","",'Portail 4 LLCER-LEA'!Z105)</f>
        <v>1h30</v>
      </c>
      <c r="AA95" s="710" t="str">
        <f>IF('Portail 4 LLCER-LEA'!AA105="","",'Portail 4 LLCER-LEA'!AA105)</f>
        <v>100% CT / écrit à distance / 2h</v>
      </c>
      <c r="AB95" s="710" t="str">
        <f>IF('Portail 4 LLCER-LEA'!AB105="","",'Portail 4 LLCER-LEA'!AB105)</f>
        <v>100% CT / écrit à distance / 2h</v>
      </c>
      <c r="AC95" s="705" t="str">
        <f>IF('Portail 4 LLCER-LEA'!AC105="","",'Portail 4 LLCER-LEA'!AC105)</f>
        <v/>
      </c>
      <c r="AD95" s="32">
        <f>IF('Portail 4 LLCER-LEA'!AD105="","",'Portail 4 LLCER-LEA'!AD105)</f>
        <v>1</v>
      </c>
      <c r="AE95" s="96" t="str">
        <f>IF('Portail 4 LLCER-LEA'!AE105="","",'Portail 4 LLCER-LEA'!AE105)</f>
        <v>CT</v>
      </c>
      <c r="AF95" s="96" t="str">
        <f>IF('Portail 4 LLCER-LEA'!AF105="","",'Portail 4 LLCER-LEA'!AF105)</f>
        <v>écrit</v>
      </c>
      <c r="AG95" s="96" t="str">
        <f>IF('Portail 4 LLCER-LEA'!AG105="","",'Portail 4 LLCER-LEA'!AG105)</f>
        <v>1h30</v>
      </c>
      <c r="AH95" s="170">
        <f>IF('Portail 4 LLCER-LEA'!AH105="","",'Portail 4 LLCER-LEA'!AH105)</f>
        <v>1</v>
      </c>
      <c r="AI95" s="97" t="str">
        <f>IF('Portail 4 LLCER-LEA'!AI105="","",'Portail 4 LLCER-LEA'!AI105)</f>
        <v>CT</v>
      </c>
      <c r="AJ95" s="97" t="str">
        <f>IF('Portail 4 LLCER-LEA'!AJ105="","",'Portail 4 LLCER-LEA'!AJ105)</f>
        <v>écrit</v>
      </c>
      <c r="AK95" s="97" t="str">
        <f>IF('Portail 4 LLCER-LEA'!AK105="","",'Portail 4 LLCER-LEA'!AK105)</f>
        <v>1h30</v>
      </c>
      <c r="AL95" s="28" t="str">
        <f>IF('Portail 4 LLCER-LEA'!AL105="","",'Portail 4 LLCER-LEA'!AL105)</f>
        <v/>
      </c>
    </row>
    <row r="96" spans="1:38" ht="73.5" customHeight="1">
      <c r="A96" s="20" t="str">
        <f>IF('Portail 4 LLCER-LEA'!A106="","",'Portail 4 LLCER-LEA'!A106)</f>
        <v/>
      </c>
      <c r="B96" s="21" t="str">
        <f>IF('Portail 4 LLCER-LEA'!B106="","",'Portail 4 LLCER-LEA'!B106)</f>
        <v>LLA2C1B</v>
      </c>
      <c r="C96" s="22" t="str">
        <f>IF('Portail 4 LLCER-LEA'!C106="","",'Portail 4 LLCER-LEA'!C106)</f>
        <v>Compréhension et expression orales Espagnol S2 (groupe de 25)</v>
      </c>
      <c r="D96" s="63" t="str">
        <f>IF('Portail 4 LLCER-LEA'!D106="","",'Portail 4 LLCER-LEA'!D106)</f>
        <v>LOL2C1D
LOL2J4B2</v>
      </c>
      <c r="E96" s="63" t="str">
        <f>IF('Portail 4 LLCER-LEA'!E106="","",'Portail 4 LLCER-LEA'!E106)</f>
        <v>TRONC COMMUN</v>
      </c>
      <c r="F96" s="168" t="str">
        <f>IF('Portail 4 LLCER-LEA'!F106="","",'Portail 4 LLCER-LEA'!F106)</f>
        <v>Portails 1 (SDL-LLCER), 2 (SDL-LEA), 4 (LANGUES) et 5 (LETTRES-LLCER)</v>
      </c>
      <c r="G96" s="63" t="str">
        <f>IF('Portail 4 LLCER-LEA'!G106="","",'Portail 4 LLCER-LEA'!G106)</f>
        <v>LLCER</v>
      </c>
      <c r="H96" s="66"/>
      <c r="I96" s="67">
        <v>2</v>
      </c>
      <c r="J96" s="67">
        <v>2</v>
      </c>
      <c r="K96" s="28" t="str">
        <f>IF('Portail 4 LLCER-LEA'!K106="","",'Portail 4 LLCER-LEA'!K106)</f>
        <v>NATANSON Brigitte</v>
      </c>
      <c r="L96" s="29">
        <f>IF('Portail 4 LLCER-LEA'!L106="","",'Portail 4 LLCER-LEA'!L106)</f>
        <v>14</v>
      </c>
      <c r="M96" s="28" t="str">
        <f>IF('Portail 4 LLCER-LEA'!M106="","",'Portail 4 LLCER-LEA'!M106)</f>
        <v/>
      </c>
      <c r="N96" s="28" t="str">
        <f>IF('Portail 4 LLCER-LEA'!N106="","",'Portail 4 LLCER-LEA'!N106)</f>
        <v/>
      </c>
      <c r="O96" s="30" t="str">
        <f>IF('Portail 4 LLCER-LEA'!O106="","",'Portail 4 LLCER-LEA'!O106)</f>
        <v/>
      </c>
      <c r="P96" s="31">
        <f>IF('Portail 4 LLCER-LEA'!P106="","",'Portail 4 LLCER-LEA'!P106)</f>
        <v>15</v>
      </c>
      <c r="Q96" s="453" t="str">
        <f>IF('Portail 4 LLCER-LEA'!Q106="","",'Portail 4 LLCER-LEA'!Q106)</f>
        <v>PAS DE CHANGEMENT</v>
      </c>
      <c r="R96" s="430" t="str">
        <f>IF('Portail 4 LLCER-LEA'!R106="","",'Portail 4 LLCER-LEA'!R106)</f>
        <v>100% CT ORAL A DISTANCE</v>
      </c>
      <c r="S96" s="149">
        <f>IF('Portail 4 LLCER-LEA'!S106="","",'Portail 4 LLCER-LEA'!S106)</f>
        <v>1</v>
      </c>
      <c r="T96" s="96" t="str">
        <f>IF('Portail 4 LLCER-LEA'!T106="","",'Portail 4 LLCER-LEA'!T106)</f>
        <v>CC</v>
      </c>
      <c r="U96" s="96" t="str">
        <f>IF('Portail 4 LLCER-LEA'!U106="","",'Portail 4 LLCER-LEA'!U106)</f>
        <v>oral</v>
      </c>
      <c r="V96" s="96" t="str">
        <f>IF('Portail 4 LLCER-LEA'!V106="","",'Portail 4 LLCER-LEA'!V106)</f>
        <v/>
      </c>
      <c r="W96" s="169">
        <f>IF('Portail 4 LLCER-LEA'!W106="","",'Portail 4 LLCER-LEA'!W106)</f>
        <v>1</v>
      </c>
      <c r="X96" s="97" t="str">
        <f>IF('Portail 4 LLCER-LEA'!X106="","",'Portail 4 LLCER-LEA'!X106)</f>
        <v>CT</v>
      </c>
      <c r="Y96" s="97" t="str">
        <f>IF('Portail 4 LLCER-LEA'!Y106="","",'Portail 4 LLCER-LEA'!Y106)</f>
        <v>oral</v>
      </c>
      <c r="Z96" s="97" t="str">
        <f>IF('Portail 4 LLCER-LEA'!Z106="","",'Portail 4 LLCER-LEA'!Z106)</f>
        <v>15 min.</v>
      </c>
      <c r="AA96" s="710" t="str">
        <f>IF('Portail 4 LLCER-LEA'!AA106="","",'Portail 4 LLCER-LEA'!AA106)</f>
        <v>100% CT ORAL A DISTANCE</v>
      </c>
      <c r="AB96" s="710" t="str">
        <f>IF('Portail 4 LLCER-LEA'!AB106="","",'Portail 4 LLCER-LEA'!AB106)</f>
        <v>100% CT ORAL A DISTANCE</v>
      </c>
      <c r="AC96" s="705" t="str">
        <f>IF('Portail 4 LLCER-LEA'!AC106="","",'Portail 4 LLCER-LEA'!AC106)</f>
        <v/>
      </c>
      <c r="AD96" s="32">
        <f>IF('Portail 4 LLCER-LEA'!AD106="","",'Portail 4 LLCER-LEA'!AD106)</f>
        <v>1</v>
      </c>
      <c r="AE96" s="96" t="str">
        <f>IF('Portail 4 LLCER-LEA'!AE106="","",'Portail 4 LLCER-LEA'!AE106)</f>
        <v>CT</v>
      </c>
      <c r="AF96" s="96" t="str">
        <f>IF('Portail 4 LLCER-LEA'!AF106="","",'Portail 4 LLCER-LEA'!AF106)</f>
        <v>oral</v>
      </c>
      <c r="AG96" s="96" t="str">
        <f>IF('Portail 4 LLCER-LEA'!AG106="","",'Portail 4 LLCER-LEA'!AG106)</f>
        <v>15 min.</v>
      </c>
      <c r="AH96" s="170">
        <f>IF('Portail 4 LLCER-LEA'!AH106="","",'Portail 4 LLCER-LEA'!AH106)</f>
        <v>1</v>
      </c>
      <c r="AI96" s="97" t="str">
        <f>IF('Portail 4 LLCER-LEA'!AI106="","",'Portail 4 LLCER-LEA'!AI106)</f>
        <v>CT</v>
      </c>
      <c r="AJ96" s="97" t="str">
        <f>IF('Portail 4 LLCER-LEA'!AJ106="","",'Portail 4 LLCER-LEA'!AJ106)</f>
        <v>oral</v>
      </c>
      <c r="AK96" s="97" t="str">
        <f>IF('Portail 4 LLCER-LEA'!AK106="","",'Portail 4 LLCER-LEA'!AK106)</f>
        <v>15 min.</v>
      </c>
      <c r="AL96" s="28" t="str">
        <f>IF('Portail 4 LLCER-LEA'!AL106="","",'Portail 4 LLCER-LEA'!AL106)</f>
        <v/>
      </c>
    </row>
    <row r="97" spans="1:38" ht="73.5" customHeight="1">
      <c r="A97" s="20" t="str">
        <f>IF('Portail 4 LLCER-LEA'!A107="","",'Portail 4 LLCER-LEA'!A107)</f>
        <v/>
      </c>
      <c r="B97" s="21" t="str">
        <f>IF('Portail 4 LLCER-LEA'!B107="","",'Portail 4 LLCER-LEA'!B107)</f>
        <v>LLA2C1C</v>
      </c>
      <c r="C97" s="22" t="str">
        <f>IF('Portail 4 LLCER-LEA'!C107="","",'Portail 4 LLCER-LEA'!C107)</f>
        <v>Thème Espagnol S2</v>
      </c>
      <c r="D97" s="63" t="str">
        <f>IF('Portail 4 LLCER-LEA'!D107="","",'Portail 4 LLCER-LEA'!D107)</f>
        <v>LOL2C1G</v>
      </c>
      <c r="E97" s="63" t="str">
        <f>IF('Portail 4 LLCER-LEA'!E107="","",'Portail 4 LLCER-LEA'!E107)</f>
        <v>TRONC COMMUN</v>
      </c>
      <c r="F97" s="168" t="str">
        <f>IF('Portail 4 LLCER-LEA'!F107="","",'Portail 4 LLCER-LEA'!F107)</f>
        <v>Portails 1 (SDL-LLCER), 4 (LANGUES) et 5 (LETTRES-LLCER)</v>
      </c>
      <c r="G97" s="63" t="str">
        <f>IF('Portail 4 LLCER-LEA'!G107="","",'Portail 4 LLCER-LEA'!G107)</f>
        <v>LLCER</v>
      </c>
      <c r="H97" s="66"/>
      <c r="I97" s="67">
        <v>3</v>
      </c>
      <c r="J97" s="67">
        <v>3</v>
      </c>
      <c r="K97" s="28" t="str">
        <f>IF('Portail 4 LLCER-LEA'!K107="","",'Portail 4 LLCER-LEA'!K107)</f>
        <v>BACCON Annie</v>
      </c>
      <c r="L97" s="29">
        <f>IF('Portail 4 LLCER-LEA'!L107="","",'Portail 4 LLCER-LEA'!L107)</f>
        <v>14</v>
      </c>
      <c r="M97" s="28" t="str">
        <f>IF('Portail 4 LLCER-LEA'!M107="","",'Portail 4 LLCER-LEA'!M107)</f>
        <v/>
      </c>
      <c r="N97" s="28" t="str">
        <f>IF('Portail 4 LLCER-LEA'!N107="","",'Portail 4 LLCER-LEA'!N107)</f>
        <v/>
      </c>
      <c r="O97" s="30">
        <f>IF('Portail 4 LLCER-LEA'!O107="","",'Portail 4 LLCER-LEA'!O107)</f>
        <v>18</v>
      </c>
      <c r="P97" s="31" t="str">
        <f>IF('Portail 4 LLCER-LEA'!P107="","",'Portail 4 LLCER-LEA'!P107)</f>
        <v/>
      </c>
      <c r="Q97" s="453" t="str">
        <f>IF('Portail 4 LLCER-LEA'!Q107="","",'Portail 4 LLCER-LEA'!Q107)</f>
        <v>100% CC / écrit à distance / 1h30</v>
      </c>
      <c r="R97" s="430" t="str">
        <f>IF('Portail 4 LLCER-LEA'!R107="","",'Portail 4 LLCER-LEA'!R107)</f>
        <v>100% CT / écrit à distance / 1h30</v>
      </c>
      <c r="S97" s="149">
        <f>IF('Portail 4 LLCER-LEA'!S107="","",'Portail 4 LLCER-LEA'!S107)</f>
        <v>1</v>
      </c>
      <c r="T97" s="96" t="str">
        <f>IF('Portail 4 LLCER-LEA'!T107="","",'Portail 4 LLCER-LEA'!T107)</f>
        <v>CC</v>
      </c>
      <c r="U97" s="96" t="str">
        <f>IF('Portail 4 LLCER-LEA'!U107="","",'Portail 4 LLCER-LEA'!U107)</f>
        <v>écrit</v>
      </c>
      <c r="V97" s="96" t="str">
        <f>IF('Portail 4 LLCER-LEA'!V107="","",'Portail 4 LLCER-LEA'!V107)</f>
        <v/>
      </c>
      <c r="W97" s="169">
        <f>IF('Portail 4 LLCER-LEA'!W107="","",'Portail 4 LLCER-LEA'!W107)</f>
        <v>1</v>
      </c>
      <c r="X97" s="97" t="str">
        <f>IF('Portail 4 LLCER-LEA'!X107="","",'Portail 4 LLCER-LEA'!X107)</f>
        <v>CT</v>
      </c>
      <c r="Y97" s="97" t="str">
        <f>IF('Portail 4 LLCER-LEA'!Y107="","",'Portail 4 LLCER-LEA'!Y107)</f>
        <v>écrit</v>
      </c>
      <c r="Z97" s="97" t="str">
        <f>IF('Portail 4 LLCER-LEA'!Z107="","",'Portail 4 LLCER-LEA'!Z107)</f>
        <v>1h30</v>
      </c>
      <c r="AA97" s="710" t="str">
        <f>IF('Portail 4 LLCER-LEA'!AA107="","",'Portail 4 LLCER-LEA'!AA107)</f>
        <v>100% CT / écrit à distance / 1h30</v>
      </c>
      <c r="AB97" s="710" t="str">
        <f>IF('Portail 4 LLCER-LEA'!AB107="","",'Portail 4 LLCER-LEA'!AB107)</f>
        <v>100% CT / écrit à distance / 1h30</v>
      </c>
      <c r="AC97" s="705" t="str">
        <f>IF('Portail 4 LLCER-LEA'!AC107="","",'Portail 4 LLCER-LEA'!AC107)</f>
        <v/>
      </c>
      <c r="AD97" s="32">
        <f>IF('Portail 4 LLCER-LEA'!AD107="","",'Portail 4 LLCER-LEA'!AD107)</f>
        <v>1</v>
      </c>
      <c r="AE97" s="96" t="str">
        <f>IF('Portail 4 LLCER-LEA'!AE107="","",'Portail 4 LLCER-LEA'!AE107)</f>
        <v>CT</v>
      </c>
      <c r="AF97" s="96" t="str">
        <f>IF('Portail 4 LLCER-LEA'!AF107="","",'Portail 4 LLCER-LEA'!AF107)</f>
        <v>écrit</v>
      </c>
      <c r="AG97" s="96" t="str">
        <f>IF('Portail 4 LLCER-LEA'!AG107="","",'Portail 4 LLCER-LEA'!AG107)</f>
        <v>1h30</v>
      </c>
      <c r="AH97" s="170">
        <f>IF('Portail 4 LLCER-LEA'!AH107="","",'Portail 4 LLCER-LEA'!AH107)</f>
        <v>1</v>
      </c>
      <c r="AI97" s="97" t="str">
        <f>IF('Portail 4 LLCER-LEA'!AI107="","",'Portail 4 LLCER-LEA'!AI107)</f>
        <v>CT</v>
      </c>
      <c r="AJ97" s="97" t="str">
        <f>IF('Portail 4 LLCER-LEA'!AJ107="","",'Portail 4 LLCER-LEA'!AJ107)</f>
        <v>écrit</v>
      </c>
      <c r="AK97" s="97" t="str">
        <f>IF('Portail 4 LLCER-LEA'!AK107="","",'Portail 4 LLCER-LEA'!AK107)</f>
        <v>1h30</v>
      </c>
      <c r="AL97" s="28" t="str">
        <f>IF('Portail 4 LLCER-LEA'!AL107="","",'Portail 4 LLCER-LEA'!AL107)</f>
        <v/>
      </c>
    </row>
    <row r="98" spans="1:38" ht="73.5" customHeight="1">
      <c r="A98" s="20" t="str">
        <f>IF('Portail 4 LLCER-LEA'!A108="","",'Portail 4 LLCER-LEA'!A108)</f>
        <v/>
      </c>
      <c r="B98" s="21" t="str">
        <f>IF('Portail 4 LLCER-LEA'!B108="","",'Portail 4 LLCER-LEA'!B108)</f>
        <v>LLA2C1D</v>
      </c>
      <c r="C98" s="22" t="str">
        <f>IF('Portail 4 LLCER-LEA'!C108="","",'Portail 4 LLCER-LEA'!C108)</f>
        <v>Version Espagnol S2</v>
      </c>
      <c r="D98" s="63" t="str">
        <f>IF('Portail 4 LLCER-LEA'!D108="","",'Portail 4 LLCER-LEA'!D108)</f>
        <v>LOL2C1F</v>
      </c>
      <c r="E98" s="63" t="str">
        <f>IF('Portail 4 LLCER-LEA'!E108="","",'Portail 4 LLCER-LEA'!E108)</f>
        <v>TRONC COMMUN</v>
      </c>
      <c r="F98" s="168" t="str">
        <f>IF('Portail 4 LLCER-LEA'!F108="","",'Portail 4 LLCER-LEA'!F108)</f>
        <v>Portails 1 (SDL-LLCER), 4 (LANGUES) et 5 (LETTRES-LLCER)</v>
      </c>
      <c r="G98" s="63" t="str">
        <f>IF('Portail 4 LLCER-LEA'!G108="","",'Portail 4 LLCER-LEA'!G108)</f>
        <v>LLCER</v>
      </c>
      <c r="H98" s="66"/>
      <c r="I98" s="67">
        <v>3</v>
      </c>
      <c r="J98" s="67">
        <v>3</v>
      </c>
      <c r="K98" s="28" t="str">
        <f>IF('Portail 4 LLCER-LEA'!K108="","",'Portail 4 LLCER-LEA'!K108)</f>
        <v>GINESTA-MUNOZ Magali</v>
      </c>
      <c r="L98" s="29">
        <f>IF('Portail 4 LLCER-LEA'!L108="","",'Portail 4 LLCER-LEA'!L108)</f>
        <v>14</v>
      </c>
      <c r="M98" s="28" t="str">
        <f>IF('Portail 4 LLCER-LEA'!M108="","",'Portail 4 LLCER-LEA'!M108)</f>
        <v/>
      </c>
      <c r="N98" s="28" t="str">
        <f>IF('Portail 4 LLCER-LEA'!N108="","",'Portail 4 LLCER-LEA'!N108)</f>
        <v/>
      </c>
      <c r="O98" s="30">
        <f>IF('Portail 4 LLCER-LEA'!O108="","",'Portail 4 LLCER-LEA'!O108)</f>
        <v>18</v>
      </c>
      <c r="P98" s="31" t="str">
        <f>IF('Portail 4 LLCER-LEA'!P108="","",'Portail 4 LLCER-LEA'!P108)</f>
        <v/>
      </c>
      <c r="Q98" s="453" t="str">
        <f>IF('Portail 4 LLCER-LEA'!Q108="","",'Portail 4 LLCER-LEA'!Q108)</f>
        <v>100% CC 
selon gpe : écrit à distance /1h30 ou devoir maison</v>
      </c>
      <c r="R98" s="430" t="str">
        <f>IF('Portail 4 LLCER-LEA'!R108="","",'Portail 4 LLCER-LEA'!R108)</f>
        <v>100% CT / écrit à distance / 1h30</v>
      </c>
      <c r="S98" s="149">
        <f>IF('Portail 4 LLCER-LEA'!S108="","",'Portail 4 LLCER-LEA'!S108)</f>
        <v>1</v>
      </c>
      <c r="T98" s="96" t="str">
        <f>IF('Portail 4 LLCER-LEA'!T108="","",'Portail 4 LLCER-LEA'!T108)</f>
        <v>CC</v>
      </c>
      <c r="U98" s="96" t="str">
        <f>IF('Portail 4 LLCER-LEA'!U108="","",'Portail 4 LLCER-LEA'!U108)</f>
        <v>écrit</v>
      </c>
      <c r="V98" s="96" t="str">
        <f>IF('Portail 4 LLCER-LEA'!V108="","",'Portail 4 LLCER-LEA'!V108)</f>
        <v/>
      </c>
      <c r="W98" s="169">
        <f>IF('Portail 4 LLCER-LEA'!W108="","",'Portail 4 LLCER-LEA'!W108)</f>
        <v>1</v>
      </c>
      <c r="X98" s="97" t="str">
        <f>IF('Portail 4 LLCER-LEA'!X108="","",'Portail 4 LLCER-LEA'!X108)</f>
        <v>CT</v>
      </c>
      <c r="Y98" s="97" t="str">
        <f>IF('Portail 4 LLCER-LEA'!Y108="","",'Portail 4 LLCER-LEA'!Y108)</f>
        <v>écrit</v>
      </c>
      <c r="Z98" s="97" t="str">
        <f>IF('Portail 4 LLCER-LEA'!Z108="","",'Portail 4 LLCER-LEA'!Z108)</f>
        <v>1h30</v>
      </c>
      <c r="AA98" s="710" t="str">
        <f>IF('Portail 4 LLCER-LEA'!AA108="","",'Portail 4 LLCER-LEA'!AA108)</f>
        <v>100% CT / écrit à distance / 1h30</v>
      </c>
      <c r="AB98" s="710" t="str">
        <f>IF('Portail 4 LLCER-LEA'!AB108="","",'Portail 4 LLCER-LEA'!AB108)</f>
        <v>100% CT / écrit à distance / 1h30</v>
      </c>
      <c r="AC98" s="705" t="str">
        <f>IF('Portail 4 LLCER-LEA'!AC108="","",'Portail 4 LLCER-LEA'!AC108)</f>
        <v/>
      </c>
      <c r="AD98" s="32">
        <f>IF('Portail 4 LLCER-LEA'!AD108="","",'Portail 4 LLCER-LEA'!AD108)</f>
        <v>1</v>
      </c>
      <c r="AE98" s="96" t="str">
        <f>IF('Portail 4 LLCER-LEA'!AE108="","",'Portail 4 LLCER-LEA'!AE108)</f>
        <v>CT</v>
      </c>
      <c r="AF98" s="96" t="str">
        <f>IF('Portail 4 LLCER-LEA'!AF108="","",'Portail 4 LLCER-LEA'!AF108)</f>
        <v>écrit</v>
      </c>
      <c r="AG98" s="96" t="str">
        <f>IF('Portail 4 LLCER-LEA'!AG108="","",'Portail 4 LLCER-LEA'!AG108)</f>
        <v>1h30</v>
      </c>
      <c r="AH98" s="170">
        <f>IF('Portail 4 LLCER-LEA'!AH108="","",'Portail 4 LLCER-LEA'!AH108)</f>
        <v>1</v>
      </c>
      <c r="AI98" s="97" t="str">
        <f>IF('Portail 4 LLCER-LEA'!AI108="","",'Portail 4 LLCER-LEA'!AI108)</f>
        <v>CT</v>
      </c>
      <c r="AJ98" s="97" t="str">
        <f>IF('Portail 4 LLCER-LEA'!AJ108="","",'Portail 4 LLCER-LEA'!AJ108)</f>
        <v>écrit</v>
      </c>
      <c r="AK98" s="97" t="str">
        <f>IF('Portail 4 LLCER-LEA'!AK108="","",'Portail 4 LLCER-LEA'!AK108)</f>
        <v>1h30</v>
      </c>
      <c r="AL98" s="28" t="str">
        <f>IF('Portail 4 LLCER-LEA'!AL108="","",'Portail 4 LLCER-LEA'!AL108)</f>
        <v/>
      </c>
    </row>
    <row r="99" spans="1:38" s="117" customFormat="1" ht="32.25" customHeight="1">
      <c r="A99" s="112" t="s">
        <v>885</v>
      </c>
      <c r="B99" s="112" t="s">
        <v>886</v>
      </c>
      <c r="C99" s="152" t="s">
        <v>887</v>
      </c>
      <c r="D99" s="128"/>
      <c r="E99" s="128" t="s">
        <v>112</v>
      </c>
      <c r="F99" s="128"/>
      <c r="G99" s="128"/>
      <c r="H99" s="162"/>
      <c r="I99" s="163"/>
      <c r="J99" s="163"/>
      <c r="K99" s="163"/>
      <c r="L99" s="162"/>
      <c r="M99" s="163"/>
      <c r="N99" s="162"/>
      <c r="O99" s="164"/>
      <c r="P99" s="396"/>
      <c r="Q99" s="451"/>
      <c r="R99" s="452"/>
      <c r="S99" s="413"/>
      <c r="T99" s="164"/>
      <c r="U99" s="164"/>
      <c r="V99" s="164"/>
      <c r="W99" s="165"/>
      <c r="X99" s="46"/>
      <c r="Y99" s="46"/>
      <c r="Z99" s="46"/>
      <c r="AA99" s="51"/>
      <c r="AB99" s="51"/>
      <c r="AC99" s="51"/>
      <c r="AD99" s="51"/>
      <c r="AE99" s="46"/>
      <c r="AF99" s="46"/>
      <c r="AG99" s="46"/>
      <c r="AH99" s="51"/>
      <c r="AI99" s="46"/>
      <c r="AJ99" s="46"/>
      <c r="AK99" s="46"/>
      <c r="AL99" s="166"/>
    </row>
    <row r="100" spans="1:38" s="93" customFormat="1" ht="26.25" customHeight="1">
      <c r="A100" s="83" t="str">
        <f>IF('Portail 4 LLCER-LEA'!A112="","",'Portail 4 LLCER-LEA'!A112)</f>
        <v>LOLA2C03</v>
      </c>
      <c r="B100" s="83" t="str">
        <f>IF('Portail 4 LLCER-LEA'!B112="","",'Portail 4 LLCER-LEA'!B112)</f>
        <v>LLA2C30</v>
      </c>
      <c r="C100" s="84" t="str">
        <f>IF('Portail 4 LLCER-LEA'!C112="","",'Portail 4 LLCER-LEA'!C112)</f>
        <v>Civilisation hispanique S2</v>
      </c>
      <c r="D100" s="83" t="str">
        <f>IF('Portail 4 LLCER-LEA'!D112="","",'Portail 4 LLCER-LEA'!D112)</f>
        <v/>
      </c>
      <c r="E100" s="83" t="str">
        <f>IF('Portail 4 LLCER-LEA'!E112="","",'Portail 4 LLCER-LEA'!E112)</f>
        <v>BLOC/CHAPEAU</v>
      </c>
      <c r="F100" s="83" t="str">
        <f>IF('Portail 4 LLCER-LEA'!F112="","",'Portail 4 LLCER-LEA'!F112)</f>
        <v/>
      </c>
      <c r="G100" s="83" t="str">
        <f>IF('Portail 4 LLCER-LEA'!G112="","",'Portail 4 LLCER-LEA'!G112)</f>
        <v/>
      </c>
      <c r="H100" s="83" t="str">
        <f>IF('Portail 4 LLCER-LEA'!H112="","",'Portail 4 LLCER-LEA'!H112)</f>
        <v/>
      </c>
      <c r="I100" s="83">
        <f>+I101+I102</f>
        <v>6</v>
      </c>
      <c r="J100" s="83">
        <f>+J101+J102</f>
        <v>6</v>
      </c>
      <c r="K100" s="87"/>
      <c r="L100" s="86"/>
      <c r="M100" s="87"/>
      <c r="N100" s="86"/>
      <c r="O100" s="88"/>
      <c r="P100" s="373"/>
      <c r="Q100" s="437"/>
      <c r="R100" s="438"/>
      <c r="S100" s="378"/>
      <c r="T100" s="88"/>
      <c r="U100" s="88"/>
      <c r="V100" s="88"/>
      <c r="W100" s="89"/>
      <c r="X100" s="90"/>
      <c r="Y100" s="90"/>
      <c r="Z100" s="90"/>
      <c r="AA100" s="91"/>
      <c r="AB100" s="91"/>
      <c r="AC100" s="91"/>
      <c r="AD100" s="91"/>
      <c r="AE100" s="90"/>
      <c r="AF100" s="90"/>
      <c r="AG100" s="90"/>
      <c r="AH100" s="91"/>
      <c r="AI100" s="90"/>
      <c r="AJ100" s="90"/>
      <c r="AK100" s="90"/>
      <c r="AL100" s="92"/>
    </row>
    <row r="101" spans="1:38" ht="73.5" customHeight="1">
      <c r="A101" s="20" t="str">
        <f>IF('Portail 4 LLCER-LEA'!A113="","",'Portail 4 LLCER-LEA'!A113)</f>
        <v/>
      </c>
      <c r="B101" s="21" t="str">
        <f>IF('Portail 4 LLCER-LEA'!B113="","",'Portail 4 LLCER-LEA'!B113)</f>
        <v>LLA2C3A</v>
      </c>
      <c r="C101" s="22" t="str">
        <f>IF('Portail 4 LLCER-LEA'!C113="","",'Portail 4 LLCER-LEA'!C113)</f>
        <v>Introduction à la civilisation espagnole S2</v>
      </c>
      <c r="D101" s="63" t="str">
        <f>IF('Portail 4 LLCER-LEA'!D113="","",'Portail 4 LLCER-LEA'!D113)</f>
        <v>LOL2C30
LOL2J5B2</v>
      </c>
      <c r="E101" s="63" t="str">
        <f>IF('Portail 4 LLCER-LEA'!E113="","",'Portail 4 LLCER-LEA'!E113)</f>
        <v>TRONC COMMUN</v>
      </c>
      <c r="F101" s="168" t="str">
        <f>IF('Portail 4 LLCER-LEA'!F113="","",'Portail 4 LLCER-LEA'!F113)</f>
        <v>Portails 1 (SDL-LLCER), 2 (SDL-LEA), 4 (LANGUES) et 5 (LETTRES-LLCER)</v>
      </c>
      <c r="G101" s="63" t="str">
        <f>IF('Portail 4 LLCER-LEA'!G113="","",'Portail 4 LLCER-LEA'!G113)</f>
        <v>LLCER</v>
      </c>
      <c r="H101" s="66"/>
      <c r="I101" s="67">
        <v>3</v>
      </c>
      <c r="J101" s="67">
        <v>3</v>
      </c>
      <c r="K101" s="28" t="str">
        <f>IF('Portail 4 LLCER-LEA'!K113="","",'Portail 4 LLCER-LEA'!K113)</f>
        <v>DECOBERT Claire</v>
      </c>
      <c r="L101" s="29">
        <f>IF('Portail 4 LLCER-LEA'!L113="","",'Portail 4 LLCER-LEA'!L113)</f>
        <v>14</v>
      </c>
      <c r="M101" s="28" t="str">
        <f>IF('Portail 4 LLCER-LEA'!M113="","",'Portail 4 LLCER-LEA'!M113)</f>
        <v/>
      </c>
      <c r="N101" s="28" t="str">
        <f>IF('Portail 4 LLCER-LEA'!N113="","",'Portail 4 LLCER-LEA'!N113)</f>
        <v/>
      </c>
      <c r="O101" s="30">
        <f>IF('Portail 4 LLCER-LEA'!O113="","",'Portail 4 LLCER-LEA'!O113)</f>
        <v>18</v>
      </c>
      <c r="P101" s="419" t="str">
        <f>IF('Portail 4 LLCER-LEA'!P113="","",'Portail 4 LLCER-LEA'!P113)</f>
        <v/>
      </c>
      <c r="Q101" s="454" t="str">
        <f>IF('Portail 4 LLCER-LEA'!Q113="","",'Portail 4 LLCER-LEA'!Q113)</f>
        <v>PAS DE CHANGEMENT</v>
      </c>
      <c r="R101" s="461" t="str">
        <f>IF('Portail 4 LLCER-LEA'!R113="","",'Portail 4 LLCER-LEA'!R113)</f>
        <v>100 % CT devoir maison</v>
      </c>
      <c r="S101" s="149">
        <f>IF('Portail 4 LLCER-LEA'!S113="","",'Portail 4 LLCER-LEA'!S113)</f>
        <v>1</v>
      </c>
      <c r="T101" s="96" t="str">
        <f>IF('Portail 4 LLCER-LEA'!T113="","",'Portail 4 LLCER-LEA'!T113)</f>
        <v>CC</v>
      </c>
      <c r="U101" s="96" t="str">
        <f>IF('Portail 4 LLCER-LEA'!U113="","",'Portail 4 LLCER-LEA'!U113)</f>
        <v>écrit et oral</v>
      </c>
      <c r="V101" s="96" t="str">
        <f>IF('Portail 4 LLCER-LEA'!V113="","",'Portail 4 LLCER-LEA'!V113)</f>
        <v>1h30</v>
      </c>
      <c r="W101" s="169">
        <f>IF('Portail 4 LLCER-LEA'!W113="","",'Portail 4 LLCER-LEA'!W113)</f>
        <v>1</v>
      </c>
      <c r="X101" s="97" t="str">
        <f>IF('Portail 4 LLCER-LEA'!X113="","",'Portail 4 LLCER-LEA'!X113)</f>
        <v>CT</v>
      </c>
      <c r="Y101" s="97" t="str">
        <f>IF('Portail 4 LLCER-LEA'!Y113="","",'Portail 4 LLCER-LEA'!Y113)</f>
        <v>oral</v>
      </c>
      <c r="Z101" s="97" t="str">
        <f>IF('Portail 4 LLCER-LEA'!Z113="","",'Portail 4 LLCER-LEA'!Z113)</f>
        <v/>
      </c>
      <c r="AA101" s="710" t="str">
        <f>IF('Portail 4 LLCER-LEA'!AA113="","",'Portail 4 LLCER-LEA'!AA113)</f>
        <v>Jeudi 25 juin, DM déposé sur Célène le jour-même et à rendre pour le 1 juillet sur Célène</v>
      </c>
      <c r="AB101" s="710" t="str">
        <f>IF('Portail 4 LLCER-LEA'!AB113="","",'Portail 4 LLCER-LEA'!AB113)</f>
        <v>Jeudi 25 juin, DM déposé sur Célène le jour-même et à rendre pour le 1 juillet sur Célène</v>
      </c>
      <c r="AC101" s="705" t="str">
        <f>IF('Portail 4 LLCER-LEA'!AC113="","",'Portail 4 LLCER-LEA'!AC113)</f>
        <v/>
      </c>
      <c r="AD101" s="32">
        <f>IF('Portail 4 LLCER-LEA'!AD113="","",'Portail 4 LLCER-LEA'!AD113)</f>
        <v>1</v>
      </c>
      <c r="AE101" s="96" t="str">
        <f>IF('Portail 4 LLCER-LEA'!AE113="","",'Portail 4 LLCER-LEA'!AE113)</f>
        <v>CT</v>
      </c>
      <c r="AF101" s="96" t="str">
        <f>IF('Portail 4 LLCER-LEA'!AF113="","",'Portail 4 LLCER-LEA'!AF113)</f>
        <v>oral</v>
      </c>
      <c r="AG101" s="96" t="str">
        <f>IF('Portail 4 LLCER-LEA'!AG113="","",'Portail 4 LLCER-LEA'!AG113)</f>
        <v/>
      </c>
      <c r="AH101" s="170">
        <f>IF('Portail 4 LLCER-LEA'!AH113="","",'Portail 4 LLCER-LEA'!AH113)</f>
        <v>1</v>
      </c>
      <c r="AI101" s="97" t="str">
        <f>IF('Portail 4 LLCER-LEA'!AI113="","",'Portail 4 LLCER-LEA'!AI113)</f>
        <v>CT</v>
      </c>
      <c r="AJ101" s="97" t="str">
        <f>IF('Portail 4 LLCER-LEA'!AJ113="","",'Portail 4 LLCER-LEA'!AJ113)</f>
        <v>oral</v>
      </c>
      <c r="AK101" s="97" t="str">
        <f>IF('Portail 4 LLCER-LEA'!AK113="","",'Portail 4 LLCER-LEA'!AK113)</f>
        <v/>
      </c>
      <c r="AL101" s="28" t="str">
        <f>IF('Portail 4 LLCER-LEA'!AL113="","",'Portail 4 LLCER-LEA'!AL113)</f>
        <v/>
      </c>
    </row>
    <row r="102" spans="1:38" ht="73.5" customHeight="1">
      <c r="A102" s="20" t="str">
        <f>IF('Portail 4 LLCER-LEA'!A114="","",'Portail 4 LLCER-LEA'!A114)</f>
        <v/>
      </c>
      <c r="B102" s="21" t="str">
        <f>IF('Portail 4 LLCER-LEA'!B114="","",'Portail 4 LLCER-LEA'!B114)</f>
        <v>LLA2C3B</v>
      </c>
      <c r="C102" s="22" t="str">
        <f>IF('Portail 4 LLCER-LEA'!C114="","",'Portail 4 LLCER-LEA'!C114)</f>
        <v>Civilisation latino-américaine S2</v>
      </c>
      <c r="D102" s="63" t="str">
        <f>IF('Portail 4 LLCER-LEA'!D114="","",'Portail 4 LLCER-LEA'!D114)</f>
        <v>LOL2BC1
LOL2CC1
LOL2JC1</v>
      </c>
      <c r="E102" s="63" t="str">
        <f>IF('Portail 4 LLCER-LEA'!E114="","",'Portail 4 LLCER-LEA'!E114)</f>
        <v>TRONC COMMUN</v>
      </c>
      <c r="F102" s="168" t="str">
        <f>IF('Portail 4 LLCER-LEA'!F114="","",'Portail 4 LLCER-LEA'!F114)</f>
        <v>Portails 1 (SDL-LLCER), 4 (LANGUES) et 5 (LETTRES-LLCER)</v>
      </c>
      <c r="G102" s="63" t="str">
        <f>IF('Portail 4 LLCER-LEA'!G114="","",'Portail 4 LLCER-LEA'!G114)</f>
        <v>LLCER</v>
      </c>
      <c r="H102" s="66"/>
      <c r="I102" s="67">
        <v>3</v>
      </c>
      <c r="J102" s="67">
        <v>3</v>
      </c>
      <c r="K102" s="28" t="str">
        <f>IF('Portail 4 LLCER-LEA'!K114="","",'Portail 4 LLCER-LEA'!K114)</f>
        <v>EYMAR Marcos</v>
      </c>
      <c r="L102" s="29">
        <f>IF('Portail 4 LLCER-LEA'!L114="","",'Portail 4 LLCER-LEA'!L114)</f>
        <v>14</v>
      </c>
      <c r="M102" s="28" t="str">
        <f>IF('Portail 4 LLCER-LEA'!M114="","",'Portail 4 LLCER-LEA'!M114)</f>
        <v/>
      </c>
      <c r="N102" s="28" t="str">
        <f>IF('Portail 4 LLCER-LEA'!N114="","",'Portail 4 LLCER-LEA'!N114)</f>
        <v/>
      </c>
      <c r="O102" s="30">
        <f>IF('Portail 4 LLCER-LEA'!O114="","",'Portail 4 LLCER-LEA'!O114)</f>
        <v>18</v>
      </c>
      <c r="P102" s="419" t="str">
        <f>IF('Portail 4 LLCER-LEA'!P114="","",'Portail 4 LLCER-LEA'!P114)</f>
        <v/>
      </c>
      <c r="Q102" s="454" t="str">
        <f>IF('Portail 4 LLCER-LEA'!Q114="","",'Portail 4 LLCER-LEA'!Q114)</f>
        <v>100% CC / écrit à distance / 3h00</v>
      </c>
      <c r="R102" s="455" t="str">
        <f>IF('Portail 4 LLCER-LEA'!R114="","",'Portail 4 LLCER-LEA'!R114)</f>
        <v>100% CT / écrit à distance / 3h00</v>
      </c>
      <c r="S102" s="280">
        <f>IF('Portail 4 LLCER-LEA'!S114="","",'Portail 4 LLCER-LEA'!S114)</f>
        <v>1</v>
      </c>
      <c r="T102" s="96" t="str">
        <f>IF('Portail 4 LLCER-LEA'!T114="","",'Portail 4 LLCER-LEA'!T114)</f>
        <v>CC</v>
      </c>
      <c r="U102" s="96" t="str">
        <f>IF('Portail 4 LLCER-LEA'!U114="","",'Portail 4 LLCER-LEA'!U114)</f>
        <v>écrit et oral</v>
      </c>
      <c r="V102" s="96" t="str">
        <f>IF('Portail 4 LLCER-LEA'!V114="","",'Portail 4 LLCER-LEA'!V114)</f>
        <v/>
      </c>
      <c r="W102" s="169">
        <f>IF('Portail 4 LLCER-LEA'!W114="","",'Portail 4 LLCER-LEA'!W114)</f>
        <v>1</v>
      </c>
      <c r="X102" s="97" t="str">
        <f>IF('Portail 4 LLCER-LEA'!X114="","",'Portail 4 LLCER-LEA'!X114)</f>
        <v>CT</v>
      </c>
      <c r="Y102" s="97" t="str">
        <f>IF('Portail 4 LLCER-LEA'!Y114="","",'Portail 4 LLCER-LEA'!Y114)</f>
        <v>oral</v>
      </c>
      <c r="Z102" s="97" t="str">
        <f>IF('Portail 4 LLCER-LEA'!Z114="","",'Portail 4 LLCER-LEA'!Z114)</f>
        <v>20 min.</v>
      </c>
      <c r="AA102" s="710" t="str">
        <f>IF('Portail 4 LLCER-LEA'!AA114="","",'Portail 4 LLCER-LEA'!AA114)</f>
        <v>100% CT / écrit à distance / 3h00</v>
      </c>
      <c r="AB102" s="710" t="str">
        <f>IF('Portail 4 LLCER-LEA'!AB114="","",'Portail 4 LLCER-LEA'!AB114)</f>
        <v>100% CT / écrit à distance / 3h00</v>
      </c>
      <c r="AC102" s="705" t="str">
        <f>IF('Portail 4 LLCER-LEA'!AC114="","",'Portail 4 LLCER-LEA'!AC114)</f>
        <v/>
      </c>
      <c r="AD102" s="32">
        <f>IF('Portail 4 LLCER-LEA'!AD114="","",'Portail 4 LLCER-LEA'!AD114)</f>
        <v>1</v>
      </c>
      <c r="AE102" s="96" t="str">
        <f>IF('Portail 4 LLCER-LEA'!AE114="","",'Portail 4 LLCER-LEA'!AE114)</f>
        <v>CT</v>
      </c>
      <c r="AF102" s="96" t="str">
        <f>IF('Portail 4 LLCER-LEA'!AF114="","",'Portail 4 LLCER-LEA'!AF114)</f>
        <v>oral</v>
      </c>
      <c r="AG102" s="96" t="str">
        <f>IF('Portail 4 LLCER-LEA'!AG114="","",'Portail 4 LLCER-LEA'!AG114)</f>
        <v>20 min.</v>
      </c>
      <c r="AH102" s="170">
        <f>IF('Portail 4 LLCER-LEA'!AH114="","",'Portail 4 LLCER-LEA'!AH114)</f>
        <v>1</v>
      </c>
      <c r="AI102" s="97" t="str">
        <f>IF('Portail 4 LLCER-LEA'!AI114="","",'Portail 4 LLCER-LEA'!AI114)</f>
        <v>CT</v>
      </c>
      <c r="AJ102" s="97" t="str">
        <f>IF('Portail 4 LLCER-LEA'!AJ114="","",'Portail 4 LLCER-LEA'!AJ114)</f>
        <v>oral</v>
      </c>
      <c r="AK102" s="97" t="str">
        <f>IF('Portail 4 LLCER-LEA'!AK114="","",'Portail 4 LLCER-LEA'!AK114)</f>
        <v>20 min.</v>
      </c>
      <c r="AL102" s="28" t="str">
        <f>IF('Portail 4 LLCER-LEA'!AL114="","",'Portail 4 LLCER-LEA'!AL114)</f>
        <v/>
      </c>
    </row>
    <row r="103" spans="1:38" s="93" customFormat="1" ht="30.75" customHeight="1">
      <c r="A103" s="83" t="s">
        <v>888</v>
      </c>
      <c r="B103" s="83" t="s">
        <v>889</v>
      </c>
      <c r="C103" s="120" t="s">
        <v>890</v>
      </c>
      <c r="D103" s="85"/>
      <c r="E103" s="85" t="s">
        <v>112</v>
      </c>
      <c r="F103" s="85"/>
      <c r="G103" s="85"/>
      <c r="H103" s="86"/>
      <c r="I103" s="87">
        <f>+I104+I105</f>
        <v>6</v>
      </c>
      <c r="J103" s="87">
        <f>+J104+J105</f>
        <v>6</v>
      </c>
      <c r="K103" s="87"/>
      <c r="L103" s="86"/>
      <c r="M103" s="87"/>
      <c r="N103" s="86"/>
      <c r="O103" s="88"/>
      <c r="P103" s="373"/>
      <c r="Q103" s="437"/>
      <c r="R103" s="438"/>
      <c r="S103" s="378"/>
      <c r="T103" s="88"/>
      <c r="U103" s="88"/>
      <c r="V103" s="88"/>
      <c r="W103" s="89"/>
      <c r="X103" s="90"/>
      <c r="Y103" s="90"/>
      <c r="Z103" s="90"/>
      <c r="AA103" s="91"/>
      <c r="AB103" s="91"/>
      <c r="AC103" s="91"/>
      <c r="AD103" s="91"/>
      <c r="AE103" s="90"/>
      <c r="AF103" s="90"/>
      <c r="AG103" s="90"/>
      <c r="AH103" s="91"/>
      <c r="AI103" s="90"/>
      <c r="AJ103" s="90"/>
      <c r="AK103" s="90"/>
      <c r="AL103" s="92"/>
    </row>
    <row r="104" spans="1:38" ht="73.5" customHeight="1">
      <c r="A104" s="20" t="str">
        <f>IF('Portail 4 LLCER-LEA'!A110="","",'Portail 4 LLCER-LEA'!A110)</f>
        <v/>
      </c>
      <c r="B104" s="21" t="str">
        <f>IF('Portail 4 LLCER-LEA'!B110="","",'Portail 4 LLCER-LEA'!B110)</f>
        <v>LLA2C2A</v>
      </c>
      <c r="C104" s="22" t="str">
        <f>IF('Portail 4 LLCER-LEA'!C110="","",'Portail 4 LLCER-LEA'!C110)</f>
        <v>Littérature espagnole S2</v>
      </c>
      <c r="D104" s="63" t="str">
        <f>IF('Portail 4 LLCER-LEA'!D110="","",'Portail 4 LLCER-LEA'!D110)</f>
        <v>LOL2BC2
LOL2CC2
LOL2JC2</v>
      </c>
      <c r="E104" s="63" t="str">
        <f>IF('Portail 4 LLCER-LEA'!E110="","",'Portail 4 LLCER-LEA'!E110)</f>
        <v>TRONC COMMUN</v>
      </c>
      <c r="F104" s="168" t="str">
        <f>IF('Portail 4 LLCER-LEA'!F110="","",'Portail 4 LLCER-LEA'!F110)</f>
        <v>Portails 1 (SDL-LLCER), 4 (LANGUES) et 5 (LETTRES-LLCER)</v>
      </c>
      <c r="G104" s="63" t="str">
        <f>IF('Portail 4 LLCER-LEA'!G110="","",'Portail 4 LLCER-LEA'!G110)</f>
        <v>LLCER</v>
      </c>
      <c r="H104" s="66"/>
      <c r="I104" s="67">
        <v>3</v>
      </c>
      <c r="J104" s="67">
        <v>3</v>
      </c>
      <c r="K104" s="28" t="str">
        <f>IF('Portail 4 LLCER-LEA'!K110="","",'Portail 4 LLCER-LEA'!K110)</f>
        <v>FASQUEL Samuel</v>
      </c>
      <c r="L104" s="29">
        <f>IF('Portail 4 LLCER-LEA'!L110="","",'Portail 4 LLCER-LEA'!L110)</f>
        <v>14</v>
      </c>
      <c r="M104" s="28" t="str">
        <f>IF('Portail 4 LLCER-LEA'!M110="","",'Portail 4 LLCER-LEA'!M110)</f>
        <v/>
      </c>
      <c r="N104" s="28" t="str">
        <f>IF('Portail 4 LLCER-LEA'!N110="","",'Portail 4 LLCER-LEA'!N110)</f>
        <v/>
      </c>
      <c r="O104" s="30">
        <f>IF('Portail 4 LLCER-LEA'!O110="","",'Portail 4 LLCER-LEA'!O110)</f>
        <v>18</v>
      </c>
      <c r="P104" s="419" t="str">
        <f>IF('Portail 4 LLCER-LEA'!P110="","",'Portail 4 LLCER-LEA'!P110)</f>
        <v/>
      </c>
      <c r="Q104" s="454" t="str">
        <f>IF('Portail 4 LLCER-LEA'!Q110="","",'Portail 4 LLCER-LEA'!Q110)</f>
        <v>100% CC DEVOIR MAISON</v>
      </c>
      <c r="R104" s="455" t="str">
        <f>IF('Portail 4 LLCER-LEA'!R110="","",'Portail 4 LLCER-LEA'!R110)</f>
        <v>100% CT DEVOIR MAISON</v>
      </c>
      <c r="S104" s="280">
        <f>IF('Portail 4 LLCER-LEA'!S110="","",'Portail 4 LLCER-LEA'!S110)</f>
        <v>1</v>
      </c>
      <c r="T104" s="96" t="str">
        <f>IF('Portail 4 LLCER-LEA'!T110="","",'Portail 4 LLCER-LEA'!T110)</f>
        <v>CC</v>
      </c>
      <c r="U104" s="96" t="str">
        <f>IF('Portail 4 LLCER-LEA'!U110="","",'Portail 4 LLCER-LEA'!U110)</f>
        <v>écrit</v>
      </c>
      <c r="V104" s="96" t="str">
        <f>IF('Portail 4 LLCER-LEA'!V110="","",'Portail 4 LLCER-LEA'!V110)</f>
        <v/>
      </c>
      <c r="W104" s="169">
        <f>IF('Portail 4 LLCER-LEA'!W110="","",'Portail 4 LLCER-LEA'!W110)</f>
        <v>1</v>
      </c>
      <c r="X104" s="97" t="str">
        <f>IF('Portail 4 LLCER-LEA'!X110="","",'Portail 4 LLCER-LEA'!X110)</f>
        <v>CT</v>
      </c>
      <c r="Y104" s="97" t="str">
        <f>IF('Portail 4 LLCER-LEA'!Y110="","",'Portail 4 LLCER-LEA'!Y110)</f>
        <v>écrit</v>
      </c>
      <c r="Z104" s="97" t="str">
        <f>IF('Portail 4 LLCER-LEA'!Z110="","",'Portail 4 LLCER-LEA'!Z110)</f>
        <v>2h00</v>
      </c>
      <c r="AA104" s="710" t="str">
        <f>IF('Portail 4 LLCER-LEA'!AA110="","",'Portail 4 LLCER-LEA'!AA110)</f>
        <v>100% CT DEVOIR MAISON</v>
      </c>
      <c r="AB104" s="710" t="str">
        <f>IF('Portail 4 LLCER-LEA'!AB110="","",'Portail 4 LLCER-LEA'!AB110)</f>
        <v>100% CT DEVOIR MAISON</v>
      </c>
      <c r="AC104" s="705" t="str">
        <f>IF('Portail 4 LLCER-LEA'!AC110="","",'Portail 4 LLCER-LEA'!AC110)</f>
        <v/>
      </c>
      <c r="AD104" s="32">
        <f>IF('Portail 4 LLCER-LEA'!AD110="","",'Portail 4 LLCER-LEA'!AD110)</f>
        <v>1</v>
      </c>
      <c r="AE104" s="96" t="str">
        <f>IF('Portail 4 LLCER-LEA'!AE110="","",'Portail 4 LLCER-LEA'!AE110)</f>
        <v>CT</v>
      </c>
      <c r="AF104" s="96" t="str">
        <f>IF('Portail 4 LLCER-LEA'!AF110="","",'Portail 4 LLCER-LEA'!AF110)</f>
        <v>écrit</v>
      </c>
      <c r="AG104" s="96" t="str">
        <f>IF('Portail 4 LLCER-LEA'!AG110="","",'Portail 4 LLCER-LEA'!AG110)</f>
        <v>2h00</v>
      </c>
      <c r="AH104" s="170">
        <f>IF('Portail 4 LLCER-LEA'!AH110="","",'Portail 4 LLCER-LEA'!AH110)</f>
        <v>1</v>
      </c>
      <c r="AI104" s="97" t="str">
        <f>IF('Portail 4 LLCER-LEA'!AI110="","",'Portail 4 LLCER-LEA'!AI110)</f>
        <v>CT</v>
      </c>
      <c r="AJ104" s="97" t="str">
        <f>IF('Portail 4 LLCER-LEA'!AJ110="","",'Portail 4 LLCER-LEA'!AJ110)</f>
        <v>écrit</v>
      </c>
      <c r="AK104" s="97" t="str">
        <f>IF('Portail 4 LLCER-LEA'!AK110="","",'Portail 4 LLCER-LEA'!AK110)</f>
        <v>2h00</v>
      </c>
      <c r="AL104" s="28" t="str">
        <f>IF('Portail 4 LLCER-LEA'!AL110="","",'Portail 4 LLCER-LEA'!AL110)</f>
        <v/>
      </c>
    </row>
    <row r="105" spans="1:38" ht="73.5" customHeight="1">
      <c r="A105" s="20" t="str">
        <f>IF('Portail 4 LLCER-LEA'!A111="","",'Portail 4 LLCER-LEA'!A111)</f>
        <v/>
      </c>
      <c r="B105" s="21" t="str">
        <f>IF('Portail 4 LLCER-LEA'!B111="","",'Portail 4 LLCER-LEA'!B111)</f>
        <v>LLA2C2B</v>
      </c>
      <c r="C105" s="22" t="str">
        <f>IF('Portail 4 LLCER-LEA'!C111="","",'Portail 4 LLCER-LEA'!C111)</f>
        <v>Littérature hispano-américaine S2</v>
      </c>
      <c r="D105" s="63" t="str">
        <f>IF('Portail 4 LLCER-LEA'!D111="","",'Portail 4 LLCER-LEA'!D111)</f>
        <v/>
      </c>
      <c r="E105" s="63" t="str">
        <f>IF('Portail 4 LLCER-LEA'!E111="","",'Portail 4 LLCER-LEA'!E111)</f>
        <v>TRONC COMMUN</v>
      </c>
      <c r="F105" s="168" t="str">
        <f>IF('Portail 4 LLCER-LEA'!F111="","",'Portail 4 LLCER-LEA'!F111)</f>
        <v>Portails 1 (SDL-LLCER), 4 (LANGUES) et 5 (LETTRES-LLCER)</v>
      </c>
      <c r="G105" s="63" t="str">
        <f>IF('Portail 4 LLCER-LEA'!G111="","",'Portail 4 LLCER-LEA'!G111)</f>
        <v>LLCER</v>
      </c>
      <c r="H105" s="66"/>
      <c r="I105" s="67">
        <v>3</v>
      </c>
      <c r="J105" s="67">
        <v>3</v>
      </c>
      <c r="K105" s="28" t="str">
        <f>IF('Portail 4 LLCER-LEA'!K111="","",'Portail 4 LLCER-LEA'!K111)</f>
        <v>NATANSON Brigitte</v>
      </c>
      <c r="L105" s="29">
        <f>IF('Portail 4 LLCER-LEA'!L111="","",'Portail 4 LLCER-LEA'!L111)</f>
        <v>14</v>
      </c>
      <c r="M105" s="28" t="str">
        <f>IF('Portail 4 LLCER-LEA'!M111="","",'Portail 4 LLCER-LEA'!M111)</f>
        <v/>
      </c>
      <c r="N105" s="28" t="str">
        <f>IF('Portail 4 LLCER-LEA'!N111="","",'Portail 4 LLCER-LEA'!N111)</f>
        <v/>
      </c>
      <c r="O105" s="30">
        <f>IF('Portail 4 LLCER-LEA'!O111="","",'Portail 4 LLCER-LEA'!O111)</f>
        <v>18</v>
      </c>
      <c r="P105" s="419" t="str">
        <f>IF('Portail 4 LLCER-LEA'!P111="","",'Portail 4 LLCER-LEA'!P111)</f>
        <v/>
      </c>
      <c r="Q105" s="454" t="str">
        <f>IF('Portail 4 LLCER-LEA'!Q111="","",'Portail 4 LLCER-LEA'!Q111)</f>
        <v>50% CC Devoir maison
50% CT / écrit à distance / 1h30</v>
      </c>
      <c r="R105" s="455" t="str">
        <f>IF('Portail 4 LLCER-LEA'!R111="","",'Portail 4 LLCER-LEA'!R111)</f>
        <v>100% CT / écrit à distance / 1h30</v>
      </c>
      <c r="S105" s="280" t="str">
        <f>IF('Portail 4 LLCER-LEA'!S111="","",'Portail 4 LLCER-LEA'!S111)</f>
        <v>50% CC
50% CT</v>
      </c>
      <c r="T105" s="96" t="str">
        <f>IF('Portail 4 LLCER-LEA'!T111="","",'Portail 4 LLCER-LEA'!T111)</f>
        <v>mixte</v>
      </c>
      <c r="U105" s="96" t="str">
        <f>IF('Portail 4 LLCER-LEA'!U111="","",'Portail 4 LLCER-LEA'!U111)</f>
        <v>écrit et oral</v>
      </c>
      <c r="V105" s="96" t="str">
        <f>IF('Portail 4 LLCER-LEA'!V111="","",'Portail 4 LLCER-LEA'!V111)</f>
        <v>3h00</v>
      </c>
      <c r="W105" s="169">
        <f>IF('Portail 4 LLCER-LEA'!W111="","",'Portail 4 LLCER-LEA'!W111)</f>
        <v>1</v>
      </c>
      <c r="X105" s="97" t="str">
        <f>IF('Portail 4 LLCER-LEA'!X111="","",'Portail 4 LLCER-LEA'!X111)</f>
        <v>CT</v>
      </c>
      <c r="Y105" s="97" t="str">
        <f>IF('Portail 4 LLCER-LEA'!Y111="","",'Portail 4 LLCER-LEA'!Y111)</f>
        <v>écrit</v>
      </c>
      <c r="Z105" s="97" t="str">
        <f>IF('Portail 4 LLCER-LEA'!Z111="","",'Portail 4 LLCER-LEA'!Z111)</f>
        <v>3h00</v>
      </c>
      <c r="AA105" s="710" t="str">
        <f>IF('Portail 4 LLCER-LEA'!AA111="","",'Portail 4 LLCER-LEA'!AA111)</f>
        <v>100% CT / écrit à distance / 1h30</v>
      </c>
      <c r="AB105" s="710" t="str">
        <f>IF('Portail 4 LLCER-LEA'!AB111="","",'Portail 4 LLCER-LEA'!AB111)</f>
        <v>100% CT / écrit à distance / 1h30</v>
      </c>
      <c r="AC105" s="705" t="str">
        <f>IF('Portail 4 LLCER-LEA'!AC111="","",'Portail 4 LLCER-LEA'!AC111)</f>
        <v/>
      </c>
      <c r="AD105" s="32">
        <f>IF('Portail 4 LLCER-LEA'!AD111="","",'Portail 4 LLCER-LEA'!AD111)</f>
        <v>1</v>
      </c>
      <c r="AE105" s="96" t="str">
        <f>IF('Portail 4 LLCER-LEA'!AE111="","",'Portail 4 LLCER-LEA'!AE111)</f>
        <v>CT</v>
      </c>
      <c r="AF105" s="96" t="str">
        <f>IF('Portail 4 LLCER-LEA'!AF111="","",'Portail 4 LLCER-LEA'!AF111)</f>
        <v>écrit</v>
      </c>
      <c r="AG105" s="96" t="str">
        <f>IF('Portail 4 LLCER-LEA'!AG111="","",'Portail 4 LLCER-LEA'!AG111)</f>
        <v>3h00</v>
      </c>
      <c r="AH105" s="170">
        <f>IF('Portail 4 LLCER-LEA'!AH111="","",'Portail 4 LLCER-LEA'!AH111)</f>
        <v>1</v>
      </c>
      <c r="AI105" s="97" t="str">
        <f>IF('Portail 4 LLCER-LEA'!AI111="","",'Portail 4 LLCER-LEA'!AI111)</f>
        <v>CT</v>
      </c>
      <c r="AJ105" s="97" t="str">
        <f>IF('Portail 4 LLCER-LEA'!AJ111="","",'Portail 4 LLCER-LEA'!AJ111)</f>
        <v>écrit</v>
      </c>
      <c r="AK105" s="97" t="str">
        <f>IF('Portail 4 LLCER-LEA'!AK111="","",'Portail 4 LLCER-LEA'!AK111)</f>
        <v>3h00</v>
      </c>
      <c r="AL105" s="28" t="str">
        <f>IF('Portail 4 LLCER-LEA'!AL111="","",'Portail 4 LLCER-LEA'!AL111)</f>
        <v/>
      </c>
    </row>
    <row r="106" spans="1:38" ht="53.25" customHeight="1" thickBot="1">
      <c r="A106" s="20" t="str">
        <f>IF('Portail 4 LLCER-LEA'!A116="","",'Portail 4 LLCER-LEA'!A116)</f>
        <v>ECTS MULTI</v>
      </c>
      <c r="B106" s="46" t="str">
        <f>IF('Portail 4 LLCER-LEA'!B116="","",'Portail 4 LLCER-LEA'!B116)</f>
        <v>LLA2C41</v>
      </c>
      <c r="C106" s="22" t="str">
        <f>IF('Portail 4 LLCER-LEA'!C116="","",'Portail 4 LLCER-LEA'!C116)</f>
        <v>Initiation à l'étude de l'image Espagnol S2</v>
      </c>
      <c r="D106" s="63" t="str">
        <f>IF('Portail 4 LLCER-LEA'!D116="","",'Portail 4 LLCER-LEA'!D116)</f>
        <v/>
      </c>
      <c r="E106" s="63" t="str">
        <f>IF('Portail 4 LLCER-LEA'!E116="","",'Portail 4 LLCER-LEA'!E116)</f>
        <v>TRONC COMMUN</v>
      </c>
      <c r="F106" s="168" t="str">
        <f>IF('Portail 4 LLCER-LEA'!F116="","",'Portail 4 LLCER-LEA'!F116)</f>
        <v>Portails 1 (SDL-LLCER), 4 (LANGUES) et 5 (LETTRES-LLCER)</v>
      </c>
      <c r="G106" s="63" t="str">
        <f>IF('Portail 4 LLCER-LEA'!G116="","",'Portail 4 LLCER-LEA'!G116)</f>
        <v>LLCER</v>
      </c>
      <c r="H106" s="66"/>
      <c r="I106" s="128">
        <v>2</v>
      </c>
      <c r="J106" s="128">
        <v>2</v>
      </c>
      <c r="K106" s="28" t="str">
        <f>IF('Portail 4 LLCER-LEA'!K116="","",'Portail 4 LLCER-LEA'!K116)</f>
        <v>EYMAR Marcos</v>
      </c>
      <c r="L106" s="29">
        <f>IF('Portail 4 LLCER-LEA'!L116="","",'Portail 4 LLCER-LEA'!L116)</f>
        <v>14</v>
      </c>
      <c r="M106" s="28" t="str">
        <f>IF('Portail 4 LLCER-LEA'!M116="","",'Portail 4 LLCER-LEA'!M116)</f>
        <v/>
      </c>
      <c r="N106" s="28" t="str">
        <f>IF('Portail 4 LLCER-LEA'!N116="","",'Portail 4 LLCER-LEA'!N116)</f>
        <v/>
      </c>
      <c r="O106" s="30">
        <f>IF('Portail 4 LLCER-LEA'!O116="","",'Portail 4 LLCER-LEA'!O116)</f>
        <v>18</v>
      </c>
      <c r="P106" s="419" t="str">
        <f>IF('Portail 4 LLCER-LEA'!P116="","",'Portail 4 LLCER-LEA'!P116)</f>
        <v/>
      </c>
      <c r="Q106" s="522" t="str">
        <f>IF('Portail 4 LLCER-LEA'!Q116="","",'Portail 4 LLCER-LEA'!Q116)</f>
        <v>100% CC DEVOIR MAISON + ORAL A DISTANCE</v>
      </c>
      <c r="R106" s="523" t="str">
        <f>IF('Portail 4 LLCER-LEA'!R116="","",'Portail 4 LLCER-LEA'!R116)</f>
        <v>100% CT ORAL A DISTANCE</v>
      </c>
      <c r="S106" s="280">
        <f>IF('Portail 4 LLCER-LEA'!S116="","",'Portail 4 LLCER-LEA'!S116)</f>
        <v>1</v>
      </c>
      <c r="T106" s="96" t="str">
        <f>IF('Portail 4 LLCER-LEA'!T116="","",'Portail 4 LLCER-LEA'!T116)</f>
        <v>CC</v>
      </c>
      <c r="U106" s="96" t="str">
        <f>IF('Portail 4 LLCER-LEA'!U116="","",'Portail 4 LLCER-LEA'!U116)</f>
        <v>écrit et oral</v>
      </c>
      <c r="V106" s="96" t="str">
        <f>IF('Portail 4 LLCER-LEA'!V116="","",'Portail 4 LLCER-LEA'!V116)</f>
        <v/>
      </c>
      <c r="W106" s="169">
        <f>IF('Portail 4 LLCER-LEA'!W116="","",'Portail 4 LLCER-LEA'!W116)</f>
        <v>1</v>
      </c>
      <c r="X106" s="97" t="str">
        <f>IF('Portail 4 LLCER-LEA'!X116="","",'Portail 4 LLCER-LEA'!X116)</f>
        <v>CT</v>
      </c>
      <c r="Y106" s="97" t="str">
        <f>IF('Portail 4 LLCER-LEA'!Y116="","",'Portail 4 LLCER-LEA'!Y116)</f>
        <v>oral</v>
      </c>
      <c r="Z106" s="97" t="str">
        <f>IF('Portail 4 LLCER-LEA'!Z116="","",'Portail 4 LLCER-LEA'!Z116)</f>
        <v>20 min.</v>
      </c>
      <c r="AA106" s="710" t="str">
        <f>IF('Portail 4 LLCER-LEA'!AA116="","",'Portail 4 LLCER-LEA'!AA116)</f>
        <v>100% CT ORAL A DISTANCE</v>
      </c>
      <c r="AB106" s="710" t="str">
        <f>IF('Portail 4 LLCER-LEA'!AB116="","",'Portail 4 LLCER-LEA'!AB116)</f>
        <v>100% CT ORAL A DISTANCE</v>
      </c>
      <c r="AC106" s="705" t="str">
        <f>IF('Portail 4 LLCER-LEA'!AC116="","",'Portail 4 LLCER-LEA'!AC116)</f>
        <v/>
      </c>
      <c r="AD106" s="32">
        <f>IF('Portail 4 LLCER-LEA'!AD116="","",'Portail 4 LLCER-LEA'!AD116)</f>
        <v>1</v>
      </c>
      <c r="AE106" s="96" t="str">
        <f>IF('Portail 4 LLCER-LEA'!AE116="","",'Portail 4 LLCER-LEA'!AE116)</f>
        <v>CT</v>
      </c>
      <c r="AF106" s="96" t="str">
        <f>IF('Portail 4 LLCER-LEA'!AF116="","",'Portail 4 LLCER-LEA'!AF116)</f>
        <v>oral</v>
      </c>
      <c r="AG106" s="96" t="str">
        <f>IF('Portail 4 LLCER-LEA'!AG116="","",'Portail 4 LLCER-LEA'!AG116)</f>
        <v>20 min.</v>
      </c>
      <c r="AH106" s="170">
        <f>IF('Portail 4 LLCER-LEA'!AH116="","",'Portail 4 LLCER-LEA'!AH116)</f>
        <v>1</v>
      </c>
      <c r="AI106" s="97" t="str">
        <f>IF('Portail 4 LLCER-LEA'!AI116="","",'Portail 4 LLCER-LEA'!AI116)</f>
        <v>CT</v>
      </c>
      <c r="AJ106" s="97" t="str">
        <f>IF('Portail 4 LLCER-LEA'!AJ116="","",'Portail 4 LLCER-LEA'!AJ116)</f>
        <v>oral</v>
      </c>
      <c r="AK106" s="97" t="str">
        <f>IF('Portail 4 LLCER-LEA'!AK116="","",'Portail 4 LLCER-LEA'!AK116)</f>
        <v>20 min.</v>
      </c>
      <c r="AL106" s="28" t="str">
        <f>IF('Portail 4 LLCER-LEA'!AL116="","",'Portail 4 LLCER-LEA'!AL116)</f>
        <v/>
      </c>
    </row>
    <row r="107" spans="1:38">
      <c r="A107" s="121"/>
      <c r="B107" s="121"/>
      <c r="C107" s="206"/>
      <c r="D107" s="148"/>
      <c r="E107" s="148"/>
      <c r="F107" s="148"/>
      <c r="G107" s="261" t="s">
        <v>891</v>
      </c>
      <c r="H107" s="289"/>
      <c r="I107" s="289"/>
      <c r="J107" s="289"/>
      <c r="K107" s="289"/>
      <c r="L107" s="289"/>
      <c r="M107" s="289"/>
      <c r="N107" s="148"/>
      <c r="O107" s="148"/>
      <c r="P107" s="148"/>
      <c r="Q107" s="519"/>
      <c r="R107" s="519"/>
      <c r="S107" s="123"/>
      <c r="T107" s="123"/>
      <c r="U107" s="123"/>
      <c r="V107" s="123"/>
      <c r="W107" s="123"/>
      <c r="X107" s="123"/>
      <c r="Y107" s="123"/>
      <c r="Z107" s="123"/>
      <c r="AA107" s="568"/>
      <c r="AB107" s="568"/>
      <c r="AC107" s="563"/>
      <c r="AD107" s="123"/>
      <c r="AE107" s="123"/>
      <c r="AF107" s="123"/>
      <c r="AG107" s="123"/>
      <c r="AH107" s="123"/>
      <c r="AI107" s="123"/>
      <c r="AJ107" s="123"/>
      <c r="AK107" s="124"/>
      <c r="AL107" s="289"/>
    </row>
  </sheetData>
  <mergeCells count="27">
    <mergeCell ref="AD1:AK1"/>
    <mergeCell ref="AL1:AL3"/>
    <mergeCell ref="N2:N3"/>
    <mergeCell ref="O2:O3"/>
    <mergeCell ref="P2:P3"/>
    <mergeCell ref="S2:V2"/>
    <mergeCell ref="W2:Z2"/>
    <mergeCell ref="AD2:AG2"/>
    <mergeCell ref="AH2:AK2"/>
    <mergeCell ref="AA1:AB2"/>
    <mergeCell ref="AC1:AC3"/>
    <mergeCell ref="K1:K3"/>
    <mergeCell ref="L1:L3"/>
    <mergeCell ref="M1:M3"/>
    <mergeCell ref="N1:P1"/>
    <mergeCell ref="S1:Z1"/>
    <mergeCell ref="Q1:R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T87 X87 AE87 AI87 T100 X100 AE100 AI100 AI58 AE58 X58 T58 AI11 AE11 X11 T11">
      <formula1>moda</formula1>
      <formula2>0</formula2>
    </dataValidation>
    <dataValidation type="list" allowBlank="1" showInputMessage="1" showErrorMessage="1" sqref="U87 Y87 AF87 AJ87 U100 Y100 AF100 AJ100 AJ62 AF62 AJ58 AF58 Y58 U58 AJ28 AF28 AJ14 AF14 AJ11:AJ12 AF11:AF12 Y11 U11">
      <formula1>natu</formula1>
      <formula2>0</formula2>
    </dataValidation>
    <dataValidation type="list" allowBlank="1" showInputMessage="1" showErrorMessage="1" sqref="U57 AJ57 AF57 Y57">
      <formula1>nat</formula1>
      <formula2>0</formula2>
    </dataValidation>
    <dataValidation type="list" allowBlank="1" showInputMessage="1" showErrorMessage="1" sqref="T57 AI57 AE57 X57">
      <formula1>mod</formula1>
      <formula2>0</formula2>
    </dataValidation>
  </dataValidations>
  <pageMargins left="0.31496062992125984" right="0.31496062992125984" top="0.35433070866141736" bottom="0.35433070866141736" header="0.31496062992125984" footer="0.51181102362204722"/>
  <pageSetup paperSize="8" scale="50" firstPageNumber="0" orientation="landscape" r:id="rId1"/>
  <headerFooter>
    <oddHeader>&amp;R&amp;D</oddHeader>
  </headerFooter>
  <rowBreaks count="3" manualBreakCount="3">
    <brk id="41" max="36" man="1"/>
    <brk id="69" max="35" man="1"/>
    <brk id="98" max="35" man="1"/>
  </rowBreaks>
  <colBreaks count="1" manualBreakCount="1">
    <brk id="26" max="109" man="1"/>
  </colBreaks>
</worksheet>
</file>

<file path=xl/worksheets/sheet6.xml><?xml version="1.0" encoding="utf-8"?>
<worksheet xmlns="http://schemas.openxmlformats.org/spreadsheetml/2006/main" xmlns:r="http://schemas.openxmlformats.org/officeDocument/2006/relationships">
  <dimension ref="A1:AMP83"/>
  <sheetViews>
    <sheetView view="pageBreakPreview" zoomScale="65" zoomScaleSheetLayoutView="65" zoomScalePageLayoutView="75" workbookViewId="0">
      <pane xSplit="4" ySplit="3" topLeftCell="N10" activePane="bottomRight" state="frozen"/>
      <selection pane="topRight" activeCell="AA3" sqref="AA3"/>
      <selection pane="bottomLeft" activeCell="AA3" sqref="AA3"/>
      <selection pane="bottomRight" activeCell="Z3" sqref="Q1:Z1048576"/>
    </sheetView>
  </sheetViews>
  <sheetFormatPr baseColWidth="10"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16.5703125" style="2" customWidth="1"/>
    <col min="8" max="8" width="17.7109375"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2.85546875" style="2" hidden="1" customWidth="1"/>
    <col min="19" max="19" width="15.5703125" style="1" hidden="1" customWidth="1"/>
    <col min="20" max="20" width="13.140625" style="1" hidden="1" customWidth="1"/>
    <col min="21" max="21" width="12.7109375" style="1" hidden="1" customWidth="1"/>
    <col min="22" max="26" width="11.5703125" style="1" hidden="1" customWidth="1"/>
    <col min="27" max="28" width="31.42578125" style="2" customWidth="1"/>
    <col min="29" max="29" width="22.85546875" style="2" customWidth="1"/>
    <col min="30" max="37" width="11.5703125" style="1" customWidth="1"/>
    <col min="38" max="38" width="20" style="2" customWidth="1"/>
    <col min="39" max="1030" width="11.42578125" style="3"/>
  </cols>
  <sheetData>
    <row r="1" spans="1:38" ht="108.75" customHeight="1">
      <c r="A1" s="733" t="s">
        <v>0</v>
      </c>
      <c r="B1" s="733" t="s">
        <v>1</v>
      </c>
      <c r="C1" s="733" t="s">
        <v>2</v>
      </c>
      <c r="D1" s="733" t="s">
        <v>3</v>
      </c>
      <c r="E1" s="733" t="s">
        <v>4</v>
      </c>
      <c r="F1" s="733" t="s">
        <v>5</v>
      </c>
      <c r="G1" s="733" t="s">
        <v>6</v>
      </c>
      <c r="H1" s="733" t="s">
        <v>7</v>
      </c>
      <c r="I1" s="733" t="s">
        <v>8</v>
      </c>
      <c r="J1" s="733" t="s">
        <v>9</v>
      </c>
      <c r="K1" s="733" t="s">
        <v>10</v>
      </c>
      <c r="L1" s="733" t="s">
        <v>11</v>
      </c>
      <c r="M1" s="746" t="s">
        <v>12</v>
      </c>
      <c r="N1" s="733" t="s">
        <v>13</v>
      </c>
      <c r="O1" s="733"/>
      <c r="P1" s="746"/>
      <c r="Q1" s="763" t="s">
        <v>14</v>
      </c>
      <c r="R1" s="763"/>
      <c r="S1" s="742" t="s">
        <v>15</v>
      </c>
      <c r="T1" s="742"/>
      <c r="U1" s="742"/>
      <c r="V1" s="742"/>
      <c r="W1" s="742"/>
      <c r="X1" s="742"/>
      <c r="Y1" s="742"/>
      <c r="Z1" s="749"/>
      <c r="AA1" s="729" t="s">
        <v>16</v>
      </c>
      <c r="AB1" s="730"/>
      <c r="AC1" s="764" t="s">
        <v>17</v>
      </c>
      <c r="AD1" s="742" t="s">
        <v>18</v>
      </c>
      <c r="AE1" s="743"/>
      <c r="AF1" s="743"/>
      <c r="AG1" s="743"/>
      <c r="AH1" s="743"/>
      <c r="AI1" s="743"/>
      <c r="AJ1" s="743"/>
      <c r="AK1" s="743"/>
      <c r="AL1" s="733" t="s">
        <v>19</v>
      </c>
    </row>
    <row r="2" spans="1:38" ht="108.75" customHeight="1">
      <c r="A2" s="733"/>
      <c r="B2" s="733"/>
      <c r="C2" s="733"/>
      <c r="D2" s="733"/>
      <c r="E2" s="733"/>
      <c r="F2" s="733"/>
      <c r="G2" s="733"/>
      <c r="H2" s="733"/>
      <c r="I2" s="733"/>
      <c r="J2" s="733"/>
      <c r="K2" s="733"/>
      <c r="L2" s="733"/>
      <c r="M2" s="733"/>
      <c r="N2" s="744" t="s">
        <v>20</v>
      </c>
      <c r="O2" s="744" t="s">
        <v>21</v>
      </c>
      <c r="P2" s="745" t="s">
        <v>22</v>
      </c>
      <c r="Q2" s="763"/>
      <c r="R2" s="763"/>
      <c r="S2" s="742" t="s">
        <v>23</v>
      </c>
      <c r="T2" s="743"/>
      <c r="U2" s="743"/>
      <c r="V2" s="743"/>
      <c r="W2" s="747" t="s">
        <v>24</v>
      </c>
      <c r="X2" s="747"/>
      <c r="Y2" s="747"/>
      <c r="Z2" s="748"/>
      <c r="AA2" s="731"/>
      <c r="AB2" s="732"/>
      <c r="AC2" s="765"/>
      <c r="AD2" s="742" t="s">
        <v>23</v>
      </c>
      <c r="AE2" s="743"/>
      <c r="AF2" s="743"/>
      <c r="AG2" s="743"/>
      <c r="AH2" s="747" t="s">
        <v>24</v>
      </c>
      <c r="AI2" s="747"/>
      <c r="AJ2" s="747"/>
      <c r="AK2" s="747"/>
      <c r="AL2" s="733"/>
    </row>
    <row r="3" spans="1:38" ht="44.25" customHeight="1">
      <c r="A3" s="733"/>
      <c r="B3" s="733"/>
      <c r="C3" s="733"/>
      <c r="D3" s="733"/>
      <c r="E3" s="733"/>
      <c r="F3" s="733"/>
      <c r="G3" s="733"/>
      <c r="H3" s="733"/>
      <c r="I3" s="733"/>
      <c r="J3" s="733"/>
      <c r="K3" s="733"/>
      <c r="L3" s="733"/>
      <c r="M3" s="733"/>
      <c r="N3" s="733"/>
      <c r="O3" s="733"/>
      <c r="P3" s="746"/>
      <c r="Q3" s="725" t="s">
        <v>23</v>
      </c>
      <c r="R3" s="725" t="s">
        <v>24</v>
      </c>
      <c r="S3" s="719" t="s">
        <v>25</v>
      </c>
      <c r="T3" s="720" t="s">
        <v>26</v>
      </c>
      <c r="U3" s="720" t="s">
        <v>27</v>
      </c>
      <c r="V3" s="720" t="s">
        <v>28</v>
      </c>
      <c r="W3" s="721" t="s">
        <v>25</v>
      </c>
      <c r="X3" s="721" t="s">
        <v>26</v>
      </c>
      <c r="Y3" s="721" t="s">
        <v>27</v>
      </c>
      <c r="Z3" s="722" t="s">
        <v>28</v>
      </c>
      <c r="AA3" s="671" t="s">
        <v>23</v>
      </c>
      <c r="AB3" s="672" t="s">
        <v>24</v>
      </c>
      <c r="AC3" s="766"/>
      <c r="AD3" s="719" t="s">
        <v>25</v>
      </c>
      <c r="AE3" s="720" t="s">
        <v>26</v>
      </c>
      <c r="AF3" s="720" t="s">
        <v>27</v>
      </c>
      <c r="AG3" s="720" t="s">
        <v>28</v>
      </c>
      <c r="AH3" s="721" t="s">
        <v>25</v>
      </c>
      <c r="AI3" s="721" t="s">
        <v>26</v>
      </c>
      <c r="AJ3" s="721" t="s">
        <v>27</v>
      </c>
      <c r="AK3" s="721" t="s">
        <v>28</v>
      </c>
      <c r="AL3" s="733"/>
    </row>
    <row r="4" spans="1:38" ht="37.5" customHeight="1">
      <c r="A4" s="4" t="s">
        <v>892</v>
      </c>
      <c r="B4" s="4" t="s">
        <v>893</v>
      </c>
      <c r="C4" s="10" t="s">
        <v>894</v>
      </c>
      <c r="D4" s="6"/>
      <c r="E4" s="7"/>
      <c r="F4" s="7"/>
      <c r="G4" s="7"/>
      <c r="H4" s="7"/>
      <c r="I4" s="6"/>
      <c r="J4" s="6"/>
      <c r="K4" s="6"/>
      <c r="L4" s="6"/>
      <c r="M4" s="6"/>
      <c r="N4" s="12"/>
      <c r="O4" s="12"/>
      <c r="P4" s="12"/>
      <c r="Q4" s="472"/>
      <c r="R4" s="472"/>
      <c r="S4" s="397"/>
      <c r="T4" s="9"/>
      <c r="U4" s="9"/>
      <c r="V4" s="9"/>
      <c r="W4" s="9"/>
      <c r="X4" s="9"/>
      <c r="Y4" s="9"/>
      <c r="Z4" s="9"/>
      <c r="AA4" s="639"/>
      <c r="AB4" s="553"/>
      <c r="AC4" s="640"/>
      <c r="AD4" s="397"/>
      <c r="AE4" s="9"/>
      <c r="AF4" s="9"/>
      <c r="AG4" s="9"/>
      <c r="AH4" s="9"/>
      <c r="AI4" s="9"/>
      <c r="AJ4" s="9"/>
      <c r="AK4" s="6"/>
      <c r="AL4" s="6"/>
    </row>
    <row r="5" spans="1:38" ht="31.5" customHeight="1">
      <c r="A5" s="4" t="s">
        <v>895</v>
      </c>
      <c r="B5" s="4" t="s">
        <v>896</v>
      </c>
      <c r="C5" s="5" t="s">
        <v>897</v>
      </c>
      <c r="D5" s="125" t="s">
        <v>898</v>
      </c>
      <c r="E5" s="4" t="s">
        <v>36</v>
      </c>
      <c r="F5" s="4"/>
      <c r="G5" s="4"/>
      <c r="H5" s="4"/>
      <c r="I5" s="4">
        <f>+I6+I7+I8+I9+I10+I14+I15+I16+I17</f>
        <v>30</v>
      </c>
      <c r="J5" s="4">
        <f>+J6+J7+J8+J9+J10+J14+J15+J16+J17</f>
        <v>30</v>
      </c>
      <c r="K5" s="12"/>
      <c r="L5" s="12"/>
      <c r="M5" s="12"/>
      <c r="N5" s="12"/>
      <c r="O5" s="12"/>
      <c r="P5" s="12"/>
      <c r="Q5" s="472"/>
      <c r="R5" s="472"/>
      <c r="S5" s="397"/>
      <c r="T5" s="9"/>
      <c r="U5" s="9"/>
      <c r="V5" s="9"/>
      <c r="W5" s="9"/>
      <c r="X5" s="9"/>
      <c r="Y5" s="9"/>
      <c r="Z5" s="9"/>
      <c r="AA5" s="639"/>
      <c r="AB5" s="553"/>
      <c r="AC5" s="640"/>
      <c r="AD5" s="397"/>
      <c r="AE5" s="9"/>
      <c r="AF5" s="9"/>
      <c r="AG5" s="9"/>
      <c r="AH5" s="9"/>
      <c r="AI5" s="9"/>
      <c r="AJ5" s="9"/>
      <c r="AK5" s="6"/>
      <c r="AL5" s="12"/>
    </row>
    <row r="6" spans="1:38" ht="87.75" customHeight="1">
      <c r="A6" s="20" t="str">
        <f>IF('Portail 3 SDL-LETTRES'!A11="","",'Portail 3 SDL-LETTRES'!A11)</f>
        <v/>
      </c>
      <c r="B6" s="21" t="str">
        <f>IF('Portail 3 SDL-LETTRES'!B11="","",'Portail 3 SDL-LETTRES'!B11)</f>
        <v>LLA1G10</v>
      </c>
      <c r="C6" s="22" t="str">
        <f>IF('Portail 3 SDL-LETTRES'!C11="","",'Portail 3 SDL-LETTRES'!C11)</f>
        <v>Romantismes</v>
      </c>
      <c r="D6" s="63" t="str">
        <f>IF('Portail 3 SDL-LETTRES'!D11="","",'Portail 3 SDL-LETTRES'!D11)</f>
        <v/>
      </c>
      <c r="E6" s="63" t="str">
        <f>IF('Portail 3 SDL-LETTRES'!E11="","",'Portail 3 SDL-LETTRES'!E11)</f>
        <v>TRONC COMMUN</v>
      </c>
      <c r="F6" s="168" t="str">
        <f>IF('Portail 3 SDL-LETTRES'!F11="","",'Portail 3 SDL-LETTRES'!F11)</f>
        <v>Portails 3 (SDL-LETTRES), 5 (LETTRES-LLCER) et 6 (HISTOIRE-LETTRES)</v>
      </c>
      <c r="G6" s="63" t="str">
        <f>IF('Portail 3 SDL-LETTRES'!G11="","",'Portail 3 SDL-LETTRES'!G11)</f>
        <v>LETTRES</v>
      </c>
      <c r="H6" s="202" t="str">
        <f>IF('Portail 3 SDL-LETTRES'!H11="","",'Portail 3 SDL-LETTRES'!H11)</f>
        <v/>
      </c>
      <c r="I6" s="67">
        <v>5</v>
      </c>
      <c r="J6" s="67">
        <v>5</v>
      </c>
      <c r="K6" s="63" t="str">
        <f>IF('Portail 3 SDL-LETTRES'!K11="","",'Portail 3 SDL-LETTRES'!K11)</f>
        <v>DERUELLE Aude</v>
      </c>
      <c r="L6" s="213" t="str">
        <f>IF('Portail 3 SDL-LETTRES'!L11="","",'Portail 3 SDL-LETTRES'!L11)</f>
        <v>09</v>
      </c>
      <c r="M6" s="67" t="str">
        <f>IF('Portail 3 SDL-LETTRES'!M11="","",'Portail 3 SDL-LETTRES'!M11)</f>
        <v/>
      </c>
      <c r="N6" s="28">
        <f>IF('Portail 3 SDL-LETTRES'!N11="","",'Portail 3 SDL-LETTRES'!N11)</f>
        <v>18</v>
      </c>
      <c r="O6" s="30">
        <f>IF('Portail 3 SDL-LETTRES'!O11="","",'Portail 3 SDL-LETTRES'!O11)</f>
        <v>18</v>
      </c>
      <c r="P6" s="31" t="str">
        <f>IF('Portail 3 SDL-LETTRES'!P11="","",'Portail 3 SDL-LETTRES'!P11)</f>
        <v/>
      </c>
      <c r="Q6" s="429" t="str">
        <f>IF('Portail 3 SDL-LETTRES'!Q11="","",'Portail 3 SDL-LETTRES'!Q11)</f>
        <v/>
      </c>
      <c r="R6" s="430" t="str">
        <f>IF('Portail 3 SDL-LETTRES'!R11="","",'Portail 3 SDL-LETTRES'!R11)</f>
        <v/>
      </c>
      <c r="S6" s="280">
        <f>IF('Portail 3 SDL-LETTRES'!S11="","",'Portail 3 SDL-LETTRES'!S11)</f>
        <v>1</v>
      </c>
      <c r="T6" s="33" t="str">
        <f>IF('Portail 3 SDL-LETTRES'!T11="","",'Portail 3 SDL-LETTRES'!T11)</f>
        <v>CC</v>
      </c>
      <c r="U6" s="33" t="str">
        <f>IF('Portail 3 SDL-LETTRES'!U11="","",'Portail 3 SDL-LETTRES'!U11)</f>
        <v/>
      </c>
      <c r="V6" s="33" t="str">
        <f>IF('Portail 3 SDL-LETTRES'!V11="","",'Portail 3 SDL-LETTRES'!V11)</f>
        <v/>
      </c>
      <c r="W6" s="34">
        <f>IF('Portail 3 SDL-LETTRES'!W11="","",'Portail 3 SDL-LETTRES'!W11)</f>
        <v>1</v>
      </c>
      <c r="X6" s="35" t="str">
        <f>IF('Portail 3 SDL-LETTRES'!X11="","",'Portail 3 SDL-LETTRES'!X11)</f>
        <v>CT</v>
      </c>
      <c r="Y6" s="35" t="str">
        <f>IF('Portail 3 SDL-LETTRES'!Y11="","",'Portail 3 SDL-LETTRES'!Y11)</f>
        <v>écrit</v>
      </c>
      <c r="Z6" s="582" t="str">
        <f>IF('Portail 3 SDL-LETTRES'!Z11="","",'Portail 3 SDL-LETTRES'!Z11)</f>
        <v>3h00</v>
      </c>
      <c r="AA6" s="665" t="str">
        <f>IF('Portail 3 SDL-LETTRES'!AA11="","",'Portail 3 SDL-LETTRES'!AA11)</f>
        <v>100% CT DM temps libre. Dépôt du sujet sur CELENE le 10/06/2020 ; retour des copies par mail (aude.deruelle@univ-orleans.fr) jusqu'au 17/06/2020.</v>
      </c>
      <c r="AB6" s="665" t="str">
        <f>IF('Portail 3 SDL-LETTRES'!AB11="","",'Portail 3 SDL-LETTRES'!AB11)</f>
        <v>100% CT DM temps libre. Dépôt du sujet sur CELENE le 10/06/2020 ; retour des copies par mail (aude.deruelle@univ-orleans.fr) jusqu'au 17/06/2020.</v>
      </c>
      <c r="AC6" s="666">
        <f>IF('Portail 3 SDL-LETTRES'!AC11="","",'Portail 3 SDL-LETTRES'!AC11)</f>
        <v>135</v>
      </c>
      <c r="AD6" s="149">
        <f>IF('Portail 3 SDL-LETTRES'!AD11="","",'Portail 3 SDL-LETTRES'!AD11)</f>
        <v>1</v>
      </c>
      <c r="AE6" s="33" t="str">
        <f>IF('Portail 3 SDL-LETTRES'!AE11="","",'Portail 3 SDL-LETTRES'!AE11)</f>
        <v>CT</v>
      </c>
      <c r="AF6" s="33" t="str">
        <f>IF('Portail 3 SDL-LETTRES'!AF11="","",'Portail 3 SDL-LETTRES'!AF11)</f>
        <v>écrit</v>
      </c>
      <c r="AG6" s="33" t="str">
        <f>IF('Portail 3 SDL-LETTRES'!AG11="","",'Portail 3 SDL-LETTRES'!AG11)</f>
        <v>3h00</v>
      </c>
      <c r="AH6" s="37">
        <f>IF('Portail 3 SDL-LETTRES'!AH11="","",'Portail 3 SDL-LETTRES'!AH11)</f>
        <v>1</v>
      </c>
      <c r="AI6" s="35" t="str">
        <f>IF('Portail 3 SDL-LETTRES'!AI11="","",'Portail 3 SDL-LETTRES'!AI11)</f>
        <v>CT</v>
      </c>
      <c r="AJ6" s="35" t="str">
        <f>IF('Portail 3 SDL-LETTRES'!AJ11="","",'Portail 3 SDL-LETTRES'!AJ11)</f>
        <v>écrit</v>
      </c>
      <c r="AK6" s="35" t="str">
        <f>IF('Portail 3 SDL-LETTRES'!AK11="","",'Portail 3 SDL-LETTRES'!AK11)</f>
        <v>3h00</v>
      </c>
      <c r="AL6" s="28" t="str">
        <f>IF('Portail 3 SDL-LETTRES'!AL11="","",'Portail 3 SDL-LETTRES'!AL11)</f>
        <v/>
      </c>
    </row>
    <row r="7" spans="1:38" ht="87.75" customHeight="1">
      <c r="A7" s="20" t="str">
        <f>IF('Portail 3 SDL-LETTRES'!A12="","",'Portail 3 SDL-LETTRES'!A12)</f>
        <v/>
      </c>
      <c r="B7" s="114" t="str">
        <f>IF('Portail 3 SDL-LETTRES'!B12="","",'Portail 3 SDL-LETTRES'!B12)</f>
        <v>LLA1G21</v>
      </c>
      <c r="C7" s="22" t="str">
        <f>IF('Portail 3 SDL-LETTRES'!C12="","",'Portail 3 SDL-LETTRES'!C12)</f>
        <v>Mythes et littérature</v>
      </c>
      <c r="D7" s="23" t="str">
        <f>IF('Portail 3 SDL-LETTRES'!D12="","",'Portail 3 SDL-LETTRES'!D12)</f>
        <v>LOL1G32</v>
      </c>
      <c r="E7" s="24" t="str">
        <f>IF('Portail 3 SDL-LETTRES'!E12="","",'Portail 3 SDL-LETTRES'!E12)</f>
        <v>TRONC COMMUN</v>
      </c>
      <c r="F7" s="25" t="str">
        <f>IF('Portail 3 SDL-LETTRES'!F12="","",'Portail 3 SDL-LETTRES'!F12)</f>
        <v>Portails 3 (SDL-LETTRES), 5 (LETTRES-LLCER) et 6 (HISTOIRE-LETTRES)</v>
      </c>
      <c r="G7" s="24" t="str">
        <f>IF('Portail 3 SDL-LETTRES'!G12="","",'Portail 3 SDL-LETTRES'!G12)</f>
        <v>LETTRES</v>
      </c>
      <c r="H7" s="210" t="str">
        <f>IF('Portail 3 SDL-LETTRES'!H12="","",'Portail 3 SDL-LETTRES'!H12)</f>
        <v/>
      </c>
      <c r="I7" s="27">
        <v>3</v>
      </c>
      <c r="J7" s="27">
        <v>3</v>
      </c>
      <c r="K7" s="63" t="str">
        <f>IF('Portail 3 SDL-LETTRES'!K12="","",'Portail 3 SDL-LETTRES'!K12)</f>
        <v>CALTOT Pierre-Alain</v>
      </c>
      <c r="L7" s="43" t="str">
        <f>IF('Portail 3 SDL-LETTRES'!L12="","",'Portail 3 SDL-LETTRES'!L12)</f>
        <v>08</v>
      </c>
      <c r="M7" s="28" t="str">
        <f>IF('Portail 3 SDL-LETTRES'!M12="","",'Portail 3 SDL-LETTRES'!M12)</f>
        <v/>
      </c>
      <c r="N7" s="28" t="str">
        <f>IF('Portail 3 SDL-LETTRES'!N12="","",'Portail 3 SDL-LETTRES'!N12)</f>
        <v/>
      </c>
      <c r="O7" s="30">
        <f>IF('Portail 3 SDL-LETTRES'!O12="","",'Portail 3 SDL-LETTRES'!O12)</f>
        <v>18</v>
      </c>
      <c r="P7" s="31" t="str">
        <f>IF('Portail 3 SDL-LETTRES'!P12="","",'Portail 3 SDL-LETTRES'!P12)</f>
        <v/>
      </c>
      <c r="Q7" s="429" t="str">
        <f>IF('Portail 3 SDL-LETTRES'!Q12="","",'Portail 3 SDL-LETTRES'!Q12)</f>
        <v/>
      </c>
      <c r="R7" s="430" t="str">
        <f>IF('Portail 3 SDL-LETTRES'!R12="","",'Portail 3 SDL-LETTRES'!R12)</f>
        <v/>
      </c>
      <c r="S7" s="280">
        <f>IF('Portail 3 SDL-LETTRES'!S12="","",'Portail 3 SDL-LETTRES'!S12)</f>
        <v>1</v>
      </c>
      <c r="T7" s="33" t="str">
        <f>IF('Portail 3 SDL-LETTRES'!T12="","",'Portail 3 SDL-LETTRES'!T12)</f>
        <v>CC</v>
      </c>
      <c r="U7" s="33" t="str">
        <f>IF('Portail 3 SDL-LETTRES'!U12="","",'Portail 3 SDL-LETTRES'!U12)</f>
        <v/>
      </c>
      <c r="V7" s="33" t="str">
        <f>IF('Portail 3 SDL-LETTRES'!V12="","",'Portail 3 SDL-LETTRES'!V12)</f>
        <v/>
      </c>
      <c r="W7" s="34">
        <f>IF('Portail 3 SDL-LETTRES'!W12="","",'Portail 3 SDL-LETTRES'!W12)</f>
        <v>1</v>
      </c>
      <c r="X7" s="35" t="str">
        <f>IF('Portail 3 SDL-LETTRES'!X12="","",'Portail 3 SDL-LETTRES'!X12)</f>
        <v>CT</v>
      </c>
      <c r="Y7" s="35" t="str">
        <f>IF('Portail 3 SDL-LETTRES'!Y12="","",'Portail 3 SDL-LETTRES'!Y12)</f>
        <v>écrit</v>
      </c>
      <c r="Z7" s="582" t="str">
        <f>IF('Portail 3 SDL-LETTRES'!Z12="","",'Portail 3 SDL-LETTRES'!Z12)</f>
        <v>3h00</v>
      </c>
      <c r="AA7" s="665" t="str">
        <f>IF('Portail 3 SDL-LETTRES'!AA12="","",'Portail 3 SDL-LETTRES'!AA12)</f>
        <v>100% CT DM temps libre. Envoi du sujet par mail le 15/06/2020 ; retour des copies par mail (pierre-alain.caltot@univ-orleans.fr) jusqu'au 17/06/2020</v>
      </c>
      <c r="AB7" s="665" t="str">
        <f>IF('Portail 3 SDL-LETTRES'!AB12="","",'Portail 3 SDL-LETTRES'!AB12)</f>
        <v>100% CT DM temps libre. Envoi du sujet par mail le 15/06/2020 ; retour des copies par mail (pierre-alain.caltot@univ-orleans.fr) jusqu'au 17/06/2020</v>
      </c>
      <c r="AC7" s="666">
        <f>IF('Portail 3 SDL-LETTRES'!AC12="","",'Portail 3 SDL-LETTRES'!AC12)</f>
        <v>105</v>
      </c>
      <c r="AD7" s="149">
        <f>IF('Portail 3 SDL-LETTRES'!AD12="","",'Portail 3 SDL-LETTRES'!AD12)</f>
        <v>1</v>
      </c>
      <c r="AE7" s="33" t="str">
        <f>IF('Portail 3 SDL-LETTRES'!AE12="","",'Portail 3 SDL-LETTRES'!AE12)</f>
        <v>CT</v>
      </c>
      <c r="AF7" s="33" t="str">
        <f>IF('Portail 3 SDL-LETTRES'!AF12="","",'Portail 3 SDL-LETTRES'!AF12)</f>
        <v>écrit</v>
      </c>
      <c r="AG7" s="33" t="str">
        <f>IF('Portail 3 SDL-LETTRES'!AG12="","",'Portail 3 SDL-LETTRES'!AG12)</f>
        <v>3h00</v>
      </c>
      <c r="AH7" s="37">
        <f>IF('Portail 3 SDL-LETTRES'!AH12="","",'Portail 3 SDL-LETTRES'!AH12)</f>
        <v>1</v>
      </c>
      <c r="AI7" s="35" t="str">
        <f>IF('Portail 3 SDL-LETTRES'!AI12="","",'Portail 3 SDL-LETTRES'!AI12)</f>
        <v>CT</v>
      </c>
      <c r="AJ7" s="35" t="str">
        <f>IF('Portail 3 SDL-LETTRES'!AJ12="","",'Portail 3 SDL-LETTRES'!AJ12)</f>
        <v>écrit</v>
      </c>
      <c r="AK7" s="35" t="str">
        <f>IF('Portail 3 SDL-LETTRES'!AK12="","",'Portail 3 SDL-LETTRES'!AK12)</f>
        <v>3h00</v>
      </c>
      <c r="AL7" s="28" t="str">
        <f>IF('Portail 3 SDL-LETTRES'!AL12="","",'Portail 3 SDL-LETTRES'!AL12)</f>
        <v/>
      </c>
    </row>
    <row r="8" spans="1:38" ht="87.75" customHeight="1">
      <c r="A8" s="20" t="str">
        <f>IF('Portail 3 SDL-LETTRES'!A13="","",'Portail 3 SDL-LETTRES'!A13)</f>
        <v/>
      </c>
      <c r="B8" s="114" t="str">
        <f>IF('Portail 3 SDL-LETTRES'!B13="","",'Portail 3 SDL-LETTRES'!B13)</f>
        <v>LLA1G31</v>
      </c>
      <c r="C8" s="22" t="str">
        <f>IF('Portail 3 SDL-LETTRES'!C13="","",'Portail 3 SDL-LETTRES'!C13)</f>
        <v xml:space="preserve">Littérature des Lumières  </v>
      </c>
      <c r="D8" s="23" t="str">
        <f>IF('Portail 3 SDL-LETTRES'!D13="","",'Portail 3 SDL-LETTRES'!D13)</f>
        <v/>
      </c>
      <c r="E8" s="24" t="str">
        <f>IF('Portail 3 SDL-LETTRES'!E13="","",'Portail 3 SDL-LETTRES'!E13)</f>
        <v>TRONC COMMUN</v>
      </c>
      <c r="F8" s="25" t="str">
        <f>IF('Portail 3 SDL-LETTRES'!F13="","",'Portail 3 SDL-LETTRES'!F13)</f>
        <v>Portails 3 (SDL-LETTRES), 5 (LETTRES-LLCER) et 6 (HISTOIRE-LETTRES)</v>
      </c>
      <c r="G8" s="24" t="str">
        <f>IF('Portail 3 SDL-LETTRES'!G13="","",'Portail 3 SDL-LETTRES'!G13)</f>
        <v>LETTRES</v>
      </c>
      <c r="H8" s="210" t="str">
        <f>IF('Portail 3 SDL-LETTRES'!H13="","",'Portail 3 SDL-LETTRES'!H13)</f>
        <v/>
      </c>
      <c r="I8" s="27">
        <v>3</v>
      </c>
      <c r="J8" s="27">
        <v>3</v>
      </c>
      <c r="K8" s="63" t="str">
        <f>IF('Portail 3 SDL-LETTRES'!K13="","",'Portail 3 SDL-LETTRES'!K13)</f>
        <v>LEFAY Sophie</v>
      </c>
      <c r="L8" s="43" t="str">
        <f>IF('Portail 3 SDL-LETTRES'!L13="","",'Portail 3 SDL-LETTRES'!L13)</f>
        <v>09</v>
      </c>
      <c r="M8" s="28" t="str">
        <f>IF('Portail 3 SDL-LETTRES'!M13="","",'Portail 3 SDL-LETTRES'!M13)</f>
        <v/>
      </c>
      <c r="N8" s="27">
        <f>IF('Portail 3 SDL-LETTRES'!N13="","",'Portail 3 SDL-LETTRES'!N13)</f>
        <v>12</v>
      </c>
      <c r="O8" s="27">
        <f>IF('Portail 3 SDL-LETTRES'!O13="","",'Portail 3 SDL-LETTRES'!O13)</f>
        <v>12</v>
      </c>
      <c r="P8" s="31" t="str">
        <f>IF('Portail 3 SDL-LETTRES'!P13="","",'Portail 3 SDL-LETTRES'!P13)</f>
        <v/>
      </c>
      <c r="Q8" s="429" t="str">
        <f>IF('Portail 3 SDL-LETTRES'!Q13="","",'Portail 3 SDL-LETTRES'!Q13)</f>
        <v/>
      </c>
      <c r="R8" s="430" t="str">
        <f>IF('Portail 3 SDL-LETTRES'!R13="","",'Portail 3 SDL-LETTRES'!R13)</f>
        <v/>
      </c>
      <c r="S8" s="280">
        <f>IF('Portail 3 SDL-LETTRES'!S13="","",'Portail 3 SDL-LETTRES'!S13)</f>
        <v>1</v>
      </c>
      <c r="T8" s="33" t="str">
        <f>IF('Portail 3 SDL-LETTRES'!T13="","",'Portail 3 SDL-LETTRES'!T13)</f>
        <v>CC</v>
      </c>
      <c r="U8" s="33" t="str">
        <f>IF('Portail 3 SDL-LETTRES'!U13="","",'Portail 3 SDL-LETTRES'!U13)</f>
        <v/>
      </c>
      <c r="V8" s="33" t="str">
        <f>IF('Portail 3 SDL-LETTRES'!V13="","",'Portail 3 SDL-LETTRES'!V13)</f>
        <v/>
      </c>
      <c r="W8" s="34">
        <f>IF('Portail 3 SDL-LETTRES'!W13="","",'Portail 3 SDL-LETTRES'!W13)</f>
        <v>1</v>
      </c>
      <c r="X8" s="35" t="str">
        <f>IF('Portail 3 SDL-LETTRES'!X13="","",'Portail 3 SDL-LETTRES'!X13)</f>
        <v>CT</v>
      </c>
      <c r="Y8" s="35" t="str">
        <f>IF('Portail 3 SDL-LETTRES'!Y13="","",'Portail 3 SDL-LETTRES'!Y13)</f>
        <v>écrit</v>
      </c>
      <c r="Z8" s="592" t="str">
        <f>IF('Portail 3 SDL-LETTRES'!Z13="","",'Portail 3 SDL-LETTRES'!Z13)</f>
        <v>2h00</v>
      </c>
      <c r="AA8" s="665" t="str">
        <f>IF('Portail 3 SDL-LETTRES'!AA13="","",'Portail 3 SDL-LETTRES'!AA13)</f>
        <v>100% CT DM temps libre. Dépôt du sujet sur CELENE le 15/06/2020 ; retour des copies sur CELENE jusqu'au 24/06/2020.</v>
      </c>
      <c r="AB8" s="665" t="str">
        <f>IF('Portail 3 SDL-LETTRES'!AB13="","",'Portail 3 SDL-LETTRES'!AB13)</f>
        <v>100% CT DM temps libre. Dépôt du sujet sur CELENE le 15/06/2020 ; retour des copies sur CELENE jusqu'au 24/06/2020.</v>
      </c>
      <c r="AC8" s="666">
        <f>IF('Portail 3 SDL-LETTRES'!AC13="","",'Portail 3 SDL-LETTRES'!AC13)</f>
        <v>117</v>
      </c>
      <c r="AD8" s="149">
        <f>IF('Portail 3 SDL-LETTRES'!AD13="","",'Portail 3 SDL-LETTRES'!AD13)</f>
        <v>1</v>
      </c>
      <c r="AE8" s="33" t="str">
        <f>IF('Portail 3 SDL-LETTRES'!AE13="","",'Portail 3 SDL-LETTRES'!AE13)</f>
        <v>CT</v>
      </c>
      <c r="AF8" s="33" t="str">
        <f>IF('Portail 3 SDL-LETTRES'!AF13="","",'Portail 3 SDL-LETTRES'!AF13)</f>
        <v>écrit</v>
      </c>
      <c r="AG8" s="46" t="str">
        <f>IF('Portail 3 SDL-LETTRES'!AG13="","",'Portail 3 SDL-LETTRES'!AG13)</f>
        <v>2h00</v>
      </c>
      <c r="AH8" s="37">
        <f>IF('Portail 3 SDL-LETTRES'!AH13="","",'Portail 3 SDL-LETTRES'!AH13)</f>
        <v>1</v>
      </c>
      <c r="AI8" s="35" t="str">
        <f>IF('Portail 3 SDL-LETTRES'!AI13="","",'Portail 3 SDL-LETTRES'!AI13)</f>
        <v>CT</v>
      </c>
      <c r="AJ8" s="35" t="str">
        <f>IF('Portail 3 SDL-LETTRES'!AJ13="","",'Portail 3 SDL-LETTRES'!AJ13)</f>
        <v>écrit</v>
      </c>
      <c r="AK8" s="46" t="str">
        <f>IF('Portail 3 SDL-LETTRES'!AK13="","",'Portail 3 SDL-LETTRES'!AK13)</f>
        <v>2h00</v>
      </c>
      <c r="AL8" s="28" t="str">
        <f>IF('Portail 3 SDL-LETTRES'!AL13="","",'Portail 3 SDL-LETTRES'!AL13)</f>
        <v/>
      </c>
    </row>
    <row r="9" spans="1:38" ht="87.75" customHeight="1">
      <c r="A9" s="20" t="str">
        <f>IF('Portail 3 SDL-LETTRES'!A14="","",'Portail 3 SDL-LETTRES'!A14)</f>
        <v/>
      </c>
      <c r="B9" s="114" t="str">
        <f>IF('Portail 3 SDL-LETTRES'!B14="","",'Portail 3 SDL-LETTRES'!B14)</f>
        <v>LLA1G41</v>
      </c>
      <c r="C9" s="22" t="str">
        <f>IF('Portail 3 SDL-LETTRES'!C14="","",'Portail 3 SDL-LETTRES'!C14)</f>
        <v>Méthodologie du travail universitaire en Lettres</v>
      </c>
      <c r="D9" s="23" t="str">
        <f>IF('Portail 3 SDL-LETTRES'!D14="","",'Portail 3 SDL-LETTRES'!D14)</f>
        <v/>
      </c>
      <c r="E9" s="24" t="str">
        <f>IF('Portail 3 SDL-LETTRES'!E14="","",'Portail 3 SDL-LETTRES'!E14)</f>
        <v>TRONC COMMUN</v>
      </c>
      <c r="F9" s="25" t="str">
        <f>IF('Portail 3 SDL-LETTRES'!F14="","",'Portail 3 SDL-LETTRES'!F14)</f>
        <v>Portails 3 (SDL-LETTRES), 5 (LETTRES-LLCER) et 6 (HISTOIRE-LETTRES)</v>
      </c>
      <c r="G9" s="24" t="str">
        <f>IF('Portail 3 SDL-LETTRES'!G14="","",'Portail 3 SDL-LETTRES'!G14)</f>
        <v>LETTRES</v>
      </c>
      <c r="H9" s="210" t="str">
        <f>IF('Portail 3 SDL-LETTRES'!H14="","",'Portail 3 SDL-LETTRES'!H14)</f>
        <v/>
      </c>
      <c r="I9" s="27">
        <v>2</v>
      </c>
      <c r="J9" s="27">
        <v>2</v>
      </c>
      <c r="K9" s="63" t="str">
        <f>IF('Portail 3 SDL-LETTRES'!K14="","",'Portail 3 SDL-LETTRES'!K14)</f>
        <v>BARUT Benoît</v>
      </c>
      <c r="L9" s="29" t="str">
        <f>IF('Portail 3 SDL-LETTRES'!L14="","",'Portail 3 SDL-LETTRES'!L14)</f>
        <v>09</v>
      </c>
      <c r="M9" s="28" t="str">
        <f>IF('Portail 3 SDL-LETTRES'!M14="","",'Portail 3 SDL-LETTRES'!M14)</f>
        <v/>
      </c>
      <c r="N9" s="28" t="str">
        <f>IF('Portail 3 SDL-LETTRES'!N14="","",'Portail 3 SDL-LETTRES'!N14)</f>
        <v/>
      </c>
      <c r="O9" s="27">
        <f>IF('Portail 3 SDL-LETTRES'!O14="","",'Portail 3 SDL-LETTRES'!O14)</f>
        <v>18</v>
      </c>
      <c r="P9" s="31" t="str">
        <f>IF('Portail 3 SDL-LETTRES'!P14="","",'Portail 3 SDL-LETTRES'!P14)</f>
        <v/>
      </c>
      <c r="Q9" s="429" t="str">
        <f>IF('Portail 3 SDL-LETTRES'!Q14="","",'Portail 3 SDL-LETTRES'!Q14)</f>
        <v/>
      </c>
      <c r="R9" s="430" t="str">
        <f>IF('Portail 3 SDL-LETTRES'!R14="","",'Portail 3 SDL-LETTRES'!R14)</f>
        <v/>
      </c>
      <c r="S9" s="280">
        <f>IF('Portail 3 SDL-LETTRES'!S14="","",'Portail 3 SDL-LETTRES'!S14)</f>
        <v>1</v>
      </c>
      <c r="T9" s="33" t="str">
        <f>IF('Portail 3 SDL-LETTRES'!T14="","",'Portail 3 SDL-LETTRES'!T14)</f>
        <v>CC</v>
      </c>
      <c r="U9" s="33" t="str">
        <f>IF('Portail 3 SDL-LETTRES'!U14="","",'Portail 3 SDL-LETTRES'!U14)</f>
        <v/>
      </c>
      <c r="V9" s="33" t="str">
        <f>IF('Portail 3 SDL-LETTRES'!V14="","",'Portail 3 SDL-LETTRES'!V14)</f>
        <v/>
      </c>
      <c r="W9" s="34">
        <f>IF('Portail 3 SDL-LETTRES'!W14="","",'Portail 3 SDL-LETTRES'!W14)</f>
        <v>1</v>
      </c>
      <c r="X9" s="35" t="str">
        <f>IF('Portail 3 SDL-LETTRES'!X14="","",'Portail 3 SDL-LETTRES'!X14)</f>
        <v>CT</v>
      </c>
      <c r="Y9" s="35" t="str">
        <f>IF('Portail 3 SDL-LETTRES'!Y14="","",'Portail 3 SDL-LETTRES'!Y14)</f>
        <v>écrit</v>
      </c>
      <c r="Z9" s="582" t="str">
        <f>IF('Portail 3 SDL-LETTRES'!Z14="","",'Portail 3 SDL-LETTRES'!Z14)</f>
        <v>2h00</v>
      </c>
      <c r="AA9" s="665" t="str">
        <f>IF('Portail 3 SDL-LETTRES'!AA14="","",'Portail 3 SDL-LETTRES'!AA14)</f>
        <v>100% CT DM temps libre. Dépôt du sujet sur CELENE le 15/06/2020 ; retour des copies par mail (benoit.barut@univ-orleans.fr) jusqu'au 19/06/2020.</v>
      </c>
      <c r="AB9" s="665" t="str">
        <f>IF('Portail 3 SDL-LETTRES'!AB14="","",'Portail 3 SDL-LETTRES'!AB14)</f>
        <v>100% CT DM temps libre. Dépôt du sujet sur CELENE le 15/06/2020 ; retour des copies par mail (benoit.barut@univ-orleans.fr) jusqu'au 19/06/2020.</v>
      </c>
      <c r="AC9" s="666">
        <f>IF('Portail 3 SDL-LETTRES'!AC14="","",'Portail 3 SDL-LETTRES'!AC14)</f>
        <v>111</v>
      </c>
      <c r="AD9" s="149">
        <f>IF('Portail 3 SDL-LETTRES'!AD14="","",'Portail 3 SDL-LETTRES'!AD14)</f>
        <v>1</v>
      </c>
      <c r="AE9" s="33" t="str">
        <f>IF('Portail 3 SDL-LETTRES'!AE14="","",'Portail 3 SDL-LETTRES'!AE14)</f>
        <v>CT</v>
      </c>
      <c r="AF9" s="33" t="str">
        <f>IF('Portail 3 SDL-LETTRES'!AF14="","",'Portail 3 SDL-LETTRES'!AF14)</f>
        <v>écrit</v>
      </c>
      <c r="AG9" s="33" t="str">
        <f>IF('Portail 3 SDL-LETTRES'!AG14="","",'Portail 3 SDL-LETTRES'!AG14)</f>
        <v>2h00</v>
      </c>
      <c r="AH9" s="37">
        <f>IF('Portail 3 SDL-LETTRES'!AH14="","",'Portail 3 SDL-LETTRES'!AH14)</f>
        <v>1</v>
      </c>
      <c r="AI9" s="35" t="str">
        <f>IF('Portail 3 SDL-LETTRES'!AI14="","",'Portail 3 SDL-LETTRES'!AI14)</f>
        <v>CT</v>
      </c>
      <c r="AJ9" s="35" t="str">
        <f>IF('Portail 3 SDL-LETTRES'!AJ14="","",'Portail 3 SDL-LETTRES'!AJ14)</f>
        <v>écrit</v>
      </c>
      <c r="AK9" s="35" t="str">
        <f>IF('Portail 3 SDL-LETTRES'!AK14="","",'Portail 3 SDL-LETTRES'!AK14)</f>
        <v>2h00</v>
      </c>
      <c r="AL9" s="28" t="str">
        <f>IF('Portail 3 SDL-LETTRES'!AL14="","",'Portail 3 SDL-LETTRES'!AL14)</f>
        <v/>
      </c>
    </row>
    <row r="10" spans="1:38" s="93" customFormat="1" ht="70.5" customHeight="1">
      <c r="A10" s="83" t="s">
        <v>899</v>
      </c>
      <c r="B10" s="83" t="s">
        <v>900</v>
      </c>
      <c r="C10" s="84" t="s">
        <v>901</v>
      </c>
      <c r="D10" s="83" t="s">
        <v>84</v>
      </c>
      <c r="E10" s="83" t="s">
        <v>116</v>
      </c>
      <c r="F10" s="83" t="s">
        <v>84</v>
      </c>
      <c r="G10" s="83" t="s">
        <v>214</v>
      </c>
      <c r="H10" s="83" t="s">
        <v>84</v>
      </c>
      <c r="I10" s="83">
        <v>2</v>
      </c>
      <c r="J10" s="83">
        <v>2</v>
      </c>
      <c r="K10" s="83" t="s">
        <v>84</v>
      </c>
      <c r="L10" s="83" t="s">
        <v>84</v>
      </c>
      <c r="M10" s="83" t="s">
        <v>84</v>
      </c>
      <c r="N10" s="83" t="s">
        <v>84</v>
      </c>
      <c r="O10" s="83" t="s">
        <v>84</v>
      </c>
      <c r="P10" s="408" t="s">
        <v>84</v>
      </c>
      <c r="Q10" s="524"/>
      <c r="R10" s="524"/>
      <c r="S10" s="412" t="s">
        <v>84</v>
      </c>
      <c r="T10" s="83" t="s">
        <v>84</v>
      </c>
      <c r="U10" s="83" t="s">
        <v>84</v>
      </c>
      <c r="V10" s="83" t="s">
        <v>84</v>
      </c>
      <c r="W10" s="83" t="s">
        <v>84</v>
      </c>
      <c r="X10" s="83" t="s">
        <v>84</v>
      </c>
      <c r="Y10" s="83" t="s">
        <v>84</v>
      </c>
      <c r="Z10" s="408" t="s">
        <v>84</v>
      </c>
      <c r="AA10" s="610" t="s">
        <v>84</v>
      </c>
      <c r="AB10" s="83" t="s">
        <v>84</v>
      </c>
      <c r="AC10" s="611" t="s">
        <v>84</v>
      </c>
      <c r="AD10" s="412" t="s">
        <v>84</v>
      </c>
      <c r="AE10" s="83" t="s">
        <v>84</v>
      </c>
      <c r="AF10" s="83" t="s">
        <v>84</v>
      </c>
      <c r="AG10" s="83" t="s">
        <v>84</v>
      </c>
      <c r="AH10" s="83" t="s">
        <v>84</v>
      </c>
      <c r="AI10" s="83"/>
      <c r="AJ10" s="83"/>
      <c r="AK10" s="83"/>
      <c r="AL10" s="83"/>
    </row>
    <row r="11" spans="1:38" ht="72" customHeight="1">
      <c r="A11" s="20"/>
      <c r="B11" s="114" t="s">
        <v>902</v>
      </c>
      <c r="C11" s="115" t="s">
        <v>903</v>
      </c>
      <c r="D11" s="23" t="s">
        <v>904</v>
      </c>
      <c r="E11" s="63" t="s">
        <v>66</v>
      </c>
      <c r="F11" s="25" t="s">
        <v>905</v>
      </c>
      <c r="G11" s="24" t="s">
        <v>906</v>
      </c>
      <c r="H11" s="26"/>
      <c r="I11" s="28">
        <v>2</v>
      </c>
      <c r="J11" s="28">
        <v>2</v>
      </c>
      <c r="K11" s="63" t="s">
        <v>907</v>
      </c>
      <c r="L11" s="213" t="s">
        <v>215</v>
      </c>
      <c r="M11" s="28"/>
      <c r="N11" s="28"/>
      <c r="O11" s="30">
        <v>15</v>
      </c>
      <c r="P11" s="31"/>
      <c r="Q11" s="474"/>
      <c r="R11" s="474"/>
      <c r="S11" s="280">
        <v>1</v>
      </c>
      <c r="T11" s="96" t="s">
        <v>55</v>
      </c>
      <c r="U11" s="96" t="s">
        <v>56</v>
      </c>
      <c r="V11" s="96"/>
      <c r="W11" s="169">
        <v>1</v>
      </c>
      <c r="X11" s="97" t="s">
        <v>58</v>
      </c>
      <c r="Y11" s="35" t="s">
        <v>59</v>
      </c>
      <c r="Z11" s="582" t="s">
        <v>60</v>
      </c>
      <c r="AA11" s="429" t="s">
        <v>908</v>
      </c>
      <c r="AB11" s="474" t="str">
        <f>+AA11</f>
        <v>100% CT Devoir maison sans temps  limite. Les échanges (sujet et copies) se feront par mail.</v>
      </c>
      <c r="AC11" s="457">
        <v>37</v>
      </c>
      <c r="AD11" s="280">
        <v>1</v>
      </c>
      <c r="AE11" s="96" t="s">
        <v>58</v>
      </c>
      <c r="AF11" s="96" t="s">
        <v>59</v>
      </c>
      <c r="AG11" s="96" t="s">
        <v>60</v>
      </c>
      <c r="AH11" s="170">
        <v>1</v>
      </c>
      <c r="AI11" s="97" t="s">
        <v>58</v>
      </c>
      <c r="AJ11" s="97" t="s">
        <v>59</v>
      </c>
      <c r="AK11" s="97" t="s">
        <v>60</v>
      </c>
      <c r="AL11" s="28"/>
    </row>
    <row r="12" spans="1:38" ht="87" customHeight="1">
      <c r="A12" s="20" t="str">
        <f>IF('Portail 5 LETTRES-LLCER'!A11="","",'Portail 5 LETTRES-LLCER'!A11)</f>
        <v/>
      </c>
      <c r="B12" s="114" t="str">
        <f>IF('Portail 5 LETTRES-LLCER'!B11="","",'Portail 5 LETTRES-LLCER'!B11)</f>
        <v>LLA1G5A</v>
      </c>
      <c r="C12" s="278" t="str">
        <f>IF('Portail 5 LETTRES-LLCER'!C11="","",'Portail 5 LETTRES-LLCER'!C11)</f>
        <v>Atelier d'écriture créative S1</v>
      </c>
      <c r="D12" s="23"/>
      <c r="E12" s="63" t="s">
        <v>66</v>
      </c>
      <c r="F12" s="25" t="s">
        <v>844</v>
      </c>
      <c r="G12" s="24" t="s">
        <v>214</v>
      </c>
      <c r="H12" s="26"/>
      <c r="I12" s="28">
        <v>2</v>
      </c>
      <c r="J12" s="28">
        <v>2</v>
      </c>
      <c r="K12" s="28" t="s">
        <v>290</v>
      </c>
      <c r="L12" s="213" t="s">
        <v>215</v>
      </c>
      <c r="M12" s="28"/>
      <c r="N12" s="28"/>
      <c r="O12" s="27">
        <v>0</v>
      </c>
      <c r="P12" s="44">
        <v>18</v>
      </c>
      <c r="Q12" s="451"/>
      <c r="R12" s="452"/>
      <c r="S12" s="280">
        <v>1</v>
      </c>
      <c r="T12" s="96" t="s">
        <v>55</v>
      </c>
      <c r="U12" s="96"/>
      <c r="V12" s="96"/>
      <c r="W12" s="169">
        <v>1</v>
      </c>
      <c r="X12" s="97" t="s">
        <v>58</v>
      </c>
      <c r="Y12" s="97" t="s">
        <v>88</v>
      </c>
      <c r="Z12" s="589"/>
      <c r="AA12" s="429" t="s">
        <v>381</v>
      </c>
      <c r="AB12" s="474" t="str">
        <f t="shared" ref="AB12:AB16" si="0">+AA12</f>
        <v>100% CT dossier. Dépôt du sujet sur CELENE (espace de Sonia Tesson) le 15/06/2020 ; retour des copies sur CELENE (espace de Sonia Tesson) jusqu'au 19/06/2020.</v>
      </c>
      <c r="AC12" s="457">
        <v>62</v>
      </c>
      <c r="AD12" s="280">
        <v>1</v>
      </c>
      <c r="AE12" s="96" t="s">
        <v>58</v>
      </c>
      <c r="AF12" s="96" t="s">
        <v>88</v>
      </c>
      <c r="AG12" s="96"/>
      <c r="AH12" s="170">
        <v>1</v>
      </c>
      <c r="AI12" s="97" t="s">
        <v>58</v>
      </c>
      <c r="AJ12" s="97" t="s">
        <v>88</v>
      </c>
      <c r="AK12" s="97"/>
      <c r="AL12" s="28"/>
    </row>
    <row r="13" spans="1:38">
      <c r="A13" s="61"/>
      <c r="B13" s="61"/>
      <c r="C13" s="62"/>
      <c r="D13" s="63"/>
      <c r="E13" s="64"/>
      <c r="F13" s="65"/>
      <c r="G13" s="64"/>
      <c r="H13" s="66"/>
      <c r="I13" s="67"/>
      <c r="J13" s="67"/>
      <c r="K13" s="67"/>
      <c r="L13" s="67"/>
      <c r="M13" s="67"/>
      <c r="N13" s="68"/>
      <c r="O13" s="28"/>
      <c r="P13" s="69"/>
      <c r="Q13" s="475"/>
      <c r="R13" s="475"/>
      <c r="S13" s="409"/>
      <c r="T13" s="70"/>
      <c r="U13" s="70"/>
      <c r="V13" s="70"/>
      <c r="W13" s="70"/>
      <c r="X13" s="70"/>
      <c r="Y13" s="70"/>
      <c r="Z13" s="61"/>
      <c r="AA13" s="615"/>
      <c r="AB13" s="70"/>
      <c r="AC13" s="616"/>
      <c r="AD13" s="409"/>
      <c r="AE13" s="70"/>
      <c r="AF13" s="63"/>
      <c r="AG13" s="70"/>
      <c r="AH13" s="70"/>
      <c r="AI13" s="70"/>
      <c r="AJ13" s="63"/>
      <c r="AK13" s="70"/>
      <c r="AL13" s="67"/>
    </row>
    <row r="14" spans="1:38" ht="99.75" customHeight="1">
      <c r="A14" s="20"/>
      <c r="B14" s="21" t="s">
        <v>909</v>
      </c>
      <c r="C14" s="22" t="s">
        <v>910</v>
      </c>
      <c r="D14" s="23" t="s">
        <v>911</v>
      </c>
      <c r="E14" s="63" t="s">
        <v>843</v>
      </c>
      <c r="F14" s="25" t="s">
        <v>912</v>
      </c>
      <c r="G14" s="24" t="s">
        <v>906</v>
      </c>
      <c r="H14" s="26"/>
      <c r="I14" s="28">
        <v>6</v>
      </c>
      <c r="J14" s="28">
        <v>6</v>
      </c>
      <c r="K14" s="28" t="s">
        <v>913</v>
      </c>
      <c r="L14" s="213" t="s">
        <v>914</v>
      </c>
      <c r="M14" s="28"/>
      <c r="N14" s="28">
        <v>24</v>
      </c>
      <c r="O14" s="30">
        <v>24</v>
      </c>
      <c r="P14" s="31"/>
      <c r="Q14" s="474"/>
      <c r="R14" s="474"/>
      <c r="S14" s="280">
        <v>1</v>
      </c>
      <c r="T14" s="96" t="s">
        <v>55</v>
      </c>
      <c r="U14" s="96" t="s">
        <v>59</v>
      </c>
      <c r="V14" s="96"/>
      <c r="W14" s="169">
        <v>1</v>
      </c>
      <c r="X14" s="97" t="s">
        <v>58</v>
      </c>
      <c r="Y14" s="97" t="s">
        <v>59</v>
      </c>
      <c r="Z14" s="589" t="s">
        <v>915</v>
      </c>
      <c r="AA14" s="429" t="s">
        <v>916</v>
      </c>
      <c r="AB14" s="474" t="str">
        <f t="shared" si="0"/>
        <v>100% CT= DM devoir maison dépôt sujet sur CELENE le 15/06/2020restitution avant le 23/06/2020</v>
      </c>
      <c r="AC14" s="457">
        <v>39</v>
      </c>
      <c r="AD14" s="280">
        <v>1</v>
      </c>
      <c r="AE14" s="96" t="s">
        <v>58</v>
      </c>
      <c r="AF14" s="96" t="s">
        <v>59</v>
      </c>
      <c r="AG14" s="96" t="s">
        <v>915</v>
      </c>
      <c r="AH14" s="170">
        <v>1</v>
      </c>
      <c r="AI14" s="97" t="s">
        <v>58</v>
      </c>
      <c r="AJ14" s="97" t="s">
        <v>59</v>
      </c>
      <c r="AK14" s="97" t="s">
        <v>915</v>
      </c>
      <c r="AL14" s="28"/>
    </row>
    <row r="15" spans="1:38" ht="99.75" customHeight="1">
      <c r="A15" s="20"/>
      <c r="B15" s="21" t="s">
        <v>917</v>
      </c>
      <c r="C15" s="22" t="s">
        <v>918</v>
      </c>
      <c r="D15" s="23" t="s">
        <v>919</v>
      </c>
      <c r="E15" s="63" t="s">
        <v>843</v>
      </c>
      <c r="F15" s="25"/>
      <c r="G15" s="24" t="s">
        <v>906</v>
      </c>
      <c r="H15" s="26"/>
      <c r="I15" s="28">
        <v>3</v>
      </c>
      <c r="J15" s="28">
        <v>3</v>
      </c>
      <c r="K15" s="28" t="s">
        <v>920</v>
      </c>
      <c r="L15" s="213" t="s">
        <v>921</v>
      </c>
      <c r="M15" s="28"/>
      <c r="N15" s="28">
        <v>20</v>
      </c>
      <c r="O15" s="30"/>
      <c r="P15" s="31"/>
      <c r="Q15" s="474"/>
      <c r="R15" s="474"/>
      <c r="S15" s="280">
        <v>1</v>
      </c>
      <c r="T15" s="96" t="s">
        <v>55</v>
      </c>
      <c r="U15" s="96" t="s">
        <v>59</v>
      </c>
      <c r="V15" s="96"/>
      <c r="W15" s="169">
        <v>1</v>
      </c>
      <c r="X15" s="97" t="s">
        <v>58</v>
      </c>
      <c r="Y15" s="97" t="s">
        <v>59</v>
      </c>
      <c r="Z15" s="589" t="s">
        <v>276</v>
      </c>
      <c r="AA15" s="429" t="s">
        <v>922</v>
      </c>
      <c r="AB15" s="474" t="str">
        <f t="shared" si="0"/>
        <v>100% CT= DM sans durée, dépôt copie sur Celene au format PDF Compilatio, max 5 pages".  dépôt sujet sur CELENE le 15/06/2020restitution avant le 23/06/2020</v>
      </c>
      <c r="AC15" s="457">
        <v>42</v>
      </c>
      <c r="AD15" s="280">
        <v>1</v>
      </c>
      <c r="AE15" s="96" t="s">
        <v>58</v>
      </c>
      <c r="AF15" s="96" t="s">
        <v>59</v>
      </c>
      <c r="AG15" s="96" t="s">
        <v>276</v>
      </c>
      <c r="AH15" s="170">
        <v>1</v>
      </c>
      <c r="AI15" s="97" t="s">
        <v>58</v>
      </c>
      <c r="AJ15" s="97" t="s">
        <v>59</v>
      </c>
      <c r="AK15" s="97" t="s">
        <v>276</v>
      </c>
      <c r="AL15" s="28"/>
    </row>
    <row r="16" spans="1:38" ht="99.75" customHeight="1">
      <c r="A16" s="20"/>
      <c r="B16" s="21" t="s">
        <v>923</v>
      </c>
      <c r="C16" s="22" t="s">
        <v>924</v>
      </c>
      <c r="D16" s="23" t="s">
        <v>925</v>
      </c>
      <c r="E16" s="63" t="s">
        <v>843</v>
      </c>
      <c r="F16" s="25" t="s">
        <v>926</v>
      </c>
      <c r="G16" s="24" t="s">
        <v>906</v>
      </c>
      <c r="H16" s="26"/>
      <c r="I16" s="28">
        <v>4</v>
      </c>
      <c r="J16" s="28">
        <v>4</v>
      </c>
      <c r="K16" s="63" t="s">
        <v>927</v>
      </c>
      <c r="L16" s="213" t="s">
        <v>928</v>
      </c>
      <c r="M16" s="28"/>
      <c r="N16" s="28"/>
      <c r="O16" s="30">
        <v>30</v>
      </c>
      <c r="P16" s="31"/>
      <c r="Q16" s="474"/>
      <c r="R16" s="474"/>
      <c r="S16" s="280">
        <v>1</v>
      </c>
      <c r="T16" s="96" t="s">
        <v>55</v>
      </c>
      <c r="U16" s="96" t="s">
        <v>56</v>
      </c>
      <c r="V16" s="96"/>
      <c r="W16" s="169">
        <v>1</v>
      </c>
      <c r="X16" s="97" t="s">
        <v>58</v>
      </c>
      <c r="Y16" s="97" t="s">
        <v>59</v>
      </c>
      <c r="Z16" s="589" t="s">
        <v>276</v>
      </c>
      <c r="AA16" s="429" t="s">
        <v>916</v>
      </c>
      <c r="AB16" s="474" t="str">
        <f t="shared" si="0"/>
        <v>100% CT= DM devoir maison dépôt sujet sur CELENE le 15/06/2020restitution avant le 23/06/2020</v>
      </c>
      <c r="AC16" s="457">
        <v>162</v>
      </c>
      <c r="AD16" s="280">
        <v>1</v>
      </c>
      <c r="AE16" s="96" t="s">
        <v>58</v>
      </c>
      <c r="AF16" s="96" t="s">
        <v>59</v>
      </c>
      <c r="AG16" s="96" t="s">
        <v>276</v>
      </c>
      <c r="AH16" s="170">
        <v>1</v>
      </c>
      <c r="AI16" s="97" t="s">
        <v>58</v>
      </c>
      <c r="AJ16" s="97" t="s">
        <v>59</v>
      </c>
      <c r="AK16" s="97" t="s">
        <v>276</v>
      </c>
      <c r="AL16" s="28"/>
    </row>
    <row r="17" spans="1:38" s="93" customFormat="1" ht="51" customHeight="1">
      <c r="A17" s="83" t="str">
        <f>IF('Portail 3 SDL-LETTRES'!A16="","",'Portail 3 SDL-LETTRES'!A16)</f>
        <v>LCLA1LAN</v>
      </c>
      <c r="B17" s="83" t="str">
        <f>IF('Portail 3 SDL-LETTRES'!B16="","",'Portail 3 SDL-LETTRES'!B16)</f>
        <v>LLA1LAN1</v>
      </c>
      <c r="C17" s="84" t="str">
        <f>IF('Portail 3 SDL-LETTRES'!C16="","",'Portail 3 SDL-LETTRES'!C16)</f>
        <v>Choix Langue vivante S1</v>
      </c>
      <c r="D17" s="85" t="str">
        <f>IF('Portail 3 SDL-LETTRES'!D16="","",'Portail 3 SDL-LETTRES'!D16)</f>
        <v/>
      </c>
      <c r="E17" s="85" t="str">
        <f>IF('Portail 3 SDL-LETTRES'!E16="","",'Portail 3 SDL-LETTRES'!E16)</f>
        <v>OBLIG CHOIX</v>
      </c>
      <c r="F17" s="85" t="str">
        <f>IF('Portail 3 SDL-LETTRES'!F16="","",'Portail 3 SDL-LETTRES'!F16)</f>
        <v>Portails 1 (SDL-LLCER), 3 (SDL-LETTRES), 5 (LETTRES-LLCER ), 6 (HISTOIRE-LETTRES), 7 (HISTOIRE-GEO) et 8 (HISTOIRE-DROIT)</v>
      </c>
      <c r="G17" s="85" t="str">
        <f>IF('Portail 3 SDL-LETTRES'!G16="","",'Portail 3 SDL-LETTRES'!G16)</f>
        <v/>
      </c>
      <c r="H17" s="86" t="str">
        <f>IF('Portail 3 SDL-LETTRES'!H16="","",'Portail 3 SDL-LETTRES'!H16)</f>
        <v>1 UE / 2 ECTS</v>
      </c>
      <c r="I17" s="87">
        <f>IF('Portail 3 SDL-LETTRES'!I16="","",'Portail 3 SDL-LETTRES'!I16)</f>
        <v>2</v>
      </c>
      <c r="J17" s="86">
        <f>IF('Portail 3 SDL-LETTRES'!J16="","",'Portail 3 SDL-LETTRES'!J16)</f>
        <v>2</v>
      </c>
      <c r="K17" s="87" t="str">
        <f>IF('Portail 3 SDL-LETTRES'!K16="","",'Portail 3 SDL-LETTRES'!K16)</f>
        <v/>
      </c>
      <c r="L17" s="86" t="str">
        <f>IF('Portail 3 SDL-LETTRES'!L16="","",'Portail 3 SDL-LETTRES'!L16)</f>
        <v/>
      </c>
      <c r="M17" s="87" t="str">
        <f>IF('Portail 3 SDL-LETTRES'!M16="","",'Portail 3 SDL-LETTRES'!M16)</f>
        <v/>
      </c>
      <c r="N17" s="86" t="str">
        <f>IF('Portail 3 SDL-LETTRES'!N16="","",'Portail 3 SDL-LETTRES'!N16)</f>
        <v/>
      </c>
      <c r="O17" s="88" t="str">
        <f>IF('Portail 3 SDL-LETTRES'!O16="","",'Portail 3 SDL-LETTRES'!O16)</f>
        <v/>
      </c>
      <c r="P17" s="373" t="str">
        <f>IF('Portail 3 SDL-LETTRES'!P16="","",'Portail 3 SDL-LETTRES'!P16)</f>
        <v/>
      </c>
      <c r="Q17" s="437" t="str">
        <f>IF('Portail 3 SDL-LETTRES'!Q16="","",'Portail 3 SDL-LETTRES'!Q16)</f>
        <v/>
      </c>
      <c r="R17" s="438" t="str">
        <f>IF('Portail 3 SDL-LETTRES'!R16="","",'Portail 3 SDL-LETTRES'!R16)</f>
        <v/>
      </c>
      <c r="S17" s="378" t="str">
        <f>IF('Portail 3 SDL-LETTRES'!S16="","",'Portail 3 SDL-LETTRES'!S16)</f>
        <v/>
      </c>
      <c r="T17" s="88" t="str">
        <f>IF('Portail 3 SDL-LETTRES'!T16="","",'Portail 3 SDL-LETTRES'!T16)</f>
        <v/>
      </c>
      <c r="U17" s="88" t="str">
        <f>IF('Portail 3 SDL-LETTRES'!U16="","",'Portail 3 SDL-LETTRES'!U16)</f>
        <v/>
      </c>
      <c r="V17" s="88" t="str">
        <f>IF('Portail 3 SDL-LETTRES'!V16="","",'Portail 3 SDL-LETTRES'!V16)</f>
        <v/>
      </c>
      <c r="W17" s="89" t="str">
        <f>IF('Portail 3 SDL-LETTRES'!W16="","",'Portail 3 SDL-LETTRES'!W16)</f>
        <v/>
      </c>
      <c r="X17" s="90" t="str">
        <f>IF('Portail 3 SDL-LETTRES'!X16="","",'Portail 3 SDL-LETTRES'!X16)</f>
        <v/>
      </c>
      <c r="Y17" s="90" t="str">
        <f>IF('Portail 3 SDL-LETTRES'!Y16="","",'Portail 3 SDL-LETTRES'!Y16)</f>
        <v/>
      </c>
      <c r="Z17" s="585" t="str">
        <f>IF('Portail 3 SDL-LETTRES'!Z16="","",'Portail 3 SDL-LETTRES'!Z16)</f>
        <v/>
      </c>
      <c r="AA17" s="629" t="str">
        <f>IF('Portail 3 SDL-LETTRES'!AA16="","",'Portail 3 SDL-LETTRES'!AA16)</f>
        <v/>
      </c>
      <c r="AB17" s="558" t="str">
        <f>IF('Portail 3 SDL-LETTRES'!AB16="","",'Portail 3 SDL-LETTRES'!AB16)</f>
        <v/>
      </c>
      <c r="AC17" s="630" t="str">
        <f>IF('Portail 3 SDL-LETTRES'!AC16="","",'Portail 3 SDL-LETTRES'!AC16)</f>
        <v/>
      </c>
      <c r="AD17" s="89" t="str">
        <f>IF('Portail 3 SDL-LETTRES'!AD16="","",'Portail 3 SDL-LETTRES'!AD16)</f>
        <v/>
      </c>
      <c r="AE17" s="90" t="str">
        <f>IF('Portail 3 SDL-LETTRES'!AE16="","",'Portail 3 SDL-LETTRES'!AE16)</f>
        <v/>
      </c>
      <c r="AF17" s="90" t="str">
        <f>IF('Portail 3 SDL-LETTRES'!AF16="","",'Portail 3 SDL-LETTRES'!AF16)</f>
        <v/>
      </c>
      <c r="AG17" s="90" t="str">
        <f>IF('Portail 3 SDL-LETTRES'!AG16="","",'Portail 3 SDL-LETTRES'!AG16)</f>
        <v/>
      </c>
      <c r="AH17" s="91" t="str">
        <f>IF('Portail 3 SDL-LETTRES'!AH16="","",'Portail 3 SDL-LETTRES'!AH16)</f>
        <v/>
      </c>
      <c r="AI17" s="90" t="str">
        <f>IF('Portail 3 SDL-LETTRES'!AI16="","",'Portail 3 SDL-LETTRES'!AI16)</f>
        <v/>
      </c>
      <c r="AJ17" s="90" t="str">
        <f>IF('Portail 3 SDL-LETTRES'!AJ16="","",'Portail 3 SDL-LETTRES'!AJ16)</f>
        <v/>
      </c>
      <c r="AK17" s="90" t="str">
        <f>IF('Portail 3 SDL-LETTRES'!AK16="","",'Portail 3 SDL-LETTRES'!AK16)</f>
        <v/>
      </c>
      <c r="AL17" s="92" t="str">
        <f>IF('Portail 3 SDL-LETTRES'!AL16="","",'Portail 3 SDL-LETTRES'!AL16)</f>
        <v/>
      </c>
    </row>
    <row r="18" spans="1:38" ht="63.75">
      <c r="A18" s="20" t="str">
        <f>IF('Portail 3 SDL-LETTRES'!A17="","",'Portail 3 SDL-LETTRES'!A17)</f>
        <v/>
      </c>
      <c r="B18" s="21" t="str">
        <f>IF('Portail 3 SDL-LETTRES'!B17="","",'Portail 3 SDL-LETTRES'!B17)</f>
        <v>LLA1ALL</v>
      </c>
      <c r="C18" s="22" t="str">
        <f>IF('Portail 3 SDL-LETTRES'!C17="","",'Portail 3 SDL-LETTRES'!C17)</f>
        <v>Allemand S1</v>
      </c>
      <c r="D18" s="23" t="str">
        <f>IF('Portail 3 SDL-LETTRES'!D17="","",'Portail 3 SDL-LETTRES'!D17)</f>
        <v>LOL1H4A
LOL1B6A
LOL1C7A</v>
      </c>
      <c r="E18" s="24" t="str">
        <f>IF('Portail 3 SDL-LETTRES'!E17="","",'Portail 3 SDL-LETTRES'!E17)</f>
        <v>CHOIX TRONC COMMUN</v>
      </c>
      <c r="F18" s="25" t="str">
        <f>IF('Portail 3 SDL-LETTRES'!F17="","",'Portail 3 SDL-LETTRES'!F17)</f>
        <v>Portails 1 (SDL-LLCER), 3 (SDL-LETTRES), 5 (LETTRES-LLCER ), 6 (HISTOIRE-LETTRES), 7 (HISTOIRE-GEO) et 8 (HISTOIRE-DROIT)</v>
      </c>
      <c r="G18" s="24" t="str">
        <f>IF('Portail 3 SDL-LETTRES'!G17="","",'Portail 3 SDL-LETTRES'!G17)</f>
        <v>LEA</v>
      </c>
      <c r="H18" s="210" t="str">
        <f>IF('Portail 3 SDL-LETTRES'!H17="","",'Portail 3 SDL-LETTRES'!H17)</f>
        <v/>
      </c>
      <c r="I18" s="28">
        <f>IF('Portail 3 SDL-LETTRES'!I17="","",'Portail 3 SDL-LETTRES'!I17)</f>
        <v>2</v>
      </c>
      <c r="J18" s="28">
        <f>IF('Portail 3 SDL-LETTRES'!J17="","",'Portail 3 SDL-LETTRES'!J17)</f>
        <v>2</v>
      </c>
      <c r="K18" s="28" t="str">
        <f>IF('Portail 3 SDL-LETTRES'!K17="","",'Portail 3 SDL-LETTRES'!K17)</f>
        <v>FLEURY Alain</v>
      </c>
      <c r="L18" s="29">
        <f>IF('Portail 3 SDL-LETTRES'!L17="","",'Portail 3 SDL-LETTRES'!L17)</f>
        <v>12</v>
      </c>
      <c r="M18" s="28" t="str">
        <f>IF('Portail 3 SDL-LETTRES'!M17="","",'Portail 3 SDL-LETTRES'!M17)</f>
        <v/>
      </c>
      <c r="N18" s="28" t="str">
        <f>IF('Portail 3 SDL-LETTRES'!N17="","",'Portail 3 SDL-LETTRES'!N17)</f>
        <v/>
      </c>
      <c r="O18" s="30">
        <f>IF('Portail 3 SDL-LETTRES'!O17="","",'Portail 3 SDL-LETTRES'!O17)</f>
        <v>18</v>
      </c>
      <c r="P18" s="31" t="str">
        <f>IF('Portail 3 SDL-LETTRES'!P17="","",'Portail 3 SDL-LETTRES'!P17)</f>
        <v/>
      </c>
      <c r="Q18" s="429" t="str">
        <f>IF('Portail 3 SDL-LETTRES'!Q17="","",'Portail 3 SDL-LETTRES'!Q17)</f>
        <v/>
      </c>
      <c r="R18" s="430" t="str">
        <f>IF('Portail 3 SDL-LETTRES'!R17="","",'Portail 3 SDL-LETTRES'!R17)</f>
        <v/>
      </c>
      <c r="S18" s="280">
        <f>IF('Portail 3 SDL-LETTRES'!S17="","",'Portail 3 SDL-LETTRES'!S17)</f>
        <v>1</v>
      </c>
      <c r="T18" s="33" t="str">
        <f>IF('Portail 3 SDL-LETTRES'!T17="","",'Portail 3 SDL-LETTRES'!T17)</f>
        <v>CC</v>
      </c>
      <c r="U18" s="33" t="str">
        <f>IF('Portail 3 SDL-LETTRES'!U17="","",'Portail 3 SDL-LETTRES'!U17)</f>
        <v>écrit et oral</v>
      </c>
      <c r="V18" s="33" t="str">
        <f>IF('Portail 3 SDL-LETTRES'!V17="","",'Portail 3 SDL-LETTRES'!V17)</f>
        <v>1h30</v>
      </c>
      <c r="W18" s="34">
        <f>IF('Portail 3 SDL-LETTRES'!W17="","",'Portail 3 SDL-LETTRES'!W17)</f>
        <v>1</v>
      </c>
      <c r="X18" s="35" t="str">
        <f>IF('Portail 3 SDL-LETTRES'!X17="","",'Portail 3 SDL-LETTRES'!X17)</f>
        <v>CT</v>
      </c>
      <c r="Y18" s="35" t="str">
        <f>IF('Portail 3 SDL-LETTRES'!Y17="","",'Portail 3 SDL-LETTRES'!Y17)</f>
        <v>écrit</v>
      </c>
      <c r="Z18" s="582" t="str">
        <f>IF('Portail 3 SDL-LETTRES'!Z17="","",'Portail 3 SDL-LETTRES'!Z17)</f>
        <v>2h00</v>
      </c>
      <c r="AA18" s="664" t="str">
        <f>IF('Portail 3 SDL-LETTRES'!AA17="","",'Portail 3 SDL-LETTRES'!AA17)</f>
        <v>oral 15 min par skype sur un sujet traité en cours.
mercredi 27 juin de 10h00 à 18h00. Contacter enseignant au préalable par téléphone</v>
      </c>
      <c r="AB18" s="665" t="str">
        <f>IF('Portail 3 SDL-LETTRES'!AB17="","",'Portail 3 SDL-LETTRES'!AB17)</f>
        <v>oral 15 min par skype sur un sujet traité en cours.mercredi 27 juin de 10h00 à 18h00. Contacter enseignant au préalable par téléphone</v>
      </c>
      <c r="AC18" s="716">
        <f>IF('Portail 3 SDL-LETTRES'!AC17="","",'Portail 3 SDL-LETTRES'!AC17)</f>
        <v>3</v>
      </c>
      <c r="AD18" s="149">
        <f>IF('Portail 3 SDL-LETTRES'!AD17="","",'Portail 3 SDL-LETTRES'!AD17)</f>
        <v>1</v>
      </c>
      <c r="AE18" s="33" t="str">
        <f>IF('Portail 3 SDL-LETTRES'!AE17="","",'Portail 3 SDL-LETTRES'!AE17)</f>
        <v>CT</v>
      </c>
      <c r="AF18" s="33" t="str">
        <f>IF('Portail 3 SDL-LETTRES'!AF17="","",'Portail 3 SDL-LETTRES'!AF17)</f>
        <v>oral</v>
      </c>
      <c r="AG18" s="33" t="str">
        <f>IF('Portail 3 SDL-LETTRES'!AG17="","",'Portail 3 SDL-LETTRES'!AG17)</f>
        <v>15 min.</v>
      </c>
      <c r="AH18" s="37">
        <f>IF('Portail 3 SDL-LETTRES'!AH17="","",'Portail 3 SDL-LETTRES'!AH17)</f>
        <v>1</v>
      </c>
      <c r="AI18" s="35" t="str">
        <f>IF('Portail 3 SDL-LETTRES'!AI17="","",'Portail 3 SDL-LETTRES'!AI17)</f>
        <v>CT</v>
      </c>
      <c r="AJ18" s="35" t="str">
        <f>IF('Portail 3 SDL-LETTRES'!AJ17="","",'Portail 3 SDL-LETTRES'!AJ17)</f>
        <v>oral</v>
      </c>
      <c r="AK18" s="35" t="str">
        <f>IF('Portail 3 SDL-LETTRES'!AK17="","",'Portail 3 SDL-LETTRES'!AK17)</f>
        <v>15 min.</v>
      </c>
      <c r="AL18" s="28" t="str">
        <f>IF('Portail 3 SDL-LETTRES'!AL17="","",'Portail 3 SDL-LETTRES'!AL17)</f>
        <v/>
      </c>
    </row>
    <row r="19" spans="1:38" ht="82.5" customHeight="1">
      <c r="A19" s="20" t="str">
        <f>IF('Portail 3 SDL-LETTRES'!A18="","",'Portail 3 SDL-LETTRES'!A18)</f>
        <v/>
      </c>
      <c r="B19" s="21" t="str">
        <f>IF('Portail 3 SDL-LETTRES'!B18="","",'Portail 3 SDL-LETTRES'!B18)</f>
        <v>LLA1ANG</v>
      </c>
      <c r="C19" s="22" t="str">
        <f>IF('Portail 3 SDL-LETTRES'!C18="","",'Portail 3 SDL-LETTRES'!C18)</f>
        <v>Anglais S1</v>
      </c>
      <c r="D19" s="23" t="str">
        <f>IF('Portail 3 SDL-LETTRES'!D18="","",'Portail 3 SDL-LETTRES'!D18)</f>
        <v>LOL1D7B
LOL1H4B
LOL1G7B</v>
      </c>
      <c r="E19" s="24" t="str">
        <f>IF('Portail 3 SDL-LETTRES'!E18="","",'Portail 3 SDL-LETTRES'!E18)</f>
        <v>CHOIX TRONC COMMUN</v>
      </c>
      <c r="F19" s="25" t="str">
        <f>IF('Portail 3 SDL-LETTRES'!F18="","",'Portail 3 SDL-LETTRES'!F18)</f>
        <v>Portails 3 (SDL-LETTRES), 5 (LETTRES-LLCER ), 6 (HISTOIRE-LETTRES), 7 (HISTOIRE-GEO) et 8 (HISTOIRE-DROIT)</v>
      </c>
      <c r="G19" s="24" t="str">
        <f>IF('Portail 3 SDL-LETTRES'!G18="","",'Portail 3 SDL-LETTRES'!G18)</f>
        <v>LLCER</v>
      </c>
      <c r="H19" s="210" t="str">
        <f>IF('Portail 3 SDL-LETTRES'!H18="","",'Portail 3 SDL-LETTRES'!H18)</f>
        <v/>
      </c>
      <c r="I19" s="28">
        <f>IF('Portail 3 SDL-LETTRES'!I18="","",'Portail 3 SDL-LETTRES'!I18)</f>
        <v>2</v>
      </c>
      <c r="J19" s="28">
        <f>IF('Portail 3 SDL-LETTRES'!J18="","",'Portail 3 SDL-LETTRES'!J18)</f>
        <v>2</v>
      </c>
      <c r="K19" s="210" t="str">
        <f>IF('Portail 3 SDL-LETTRES'!K18="","",'Portail 3 SDL-LETTRES'!K18)</f>
        <v>SOTTEAU Emilie</v>
      </c>
      <c r="L19" s="29" t="str">
        <f>IF('Portail 3 SDL-LETTRES'!L18="","",'Portail 3 SDL-LETTRES'!L18)</f>
        <v>11</v>
      </c>
      <c r="M19" s="28" t="str">
        <f>IF('Portail 3 SDL-LETTRES'!M18="","",'Portail 3 SDL-LETTRES'!M18)</f>
        <v/>
      </c>
      <c r="N19" s="28" t="str">
        <f>IF('Portail 3 SDL-LETTRES'!N18="","",'Portail 3 SDL-LETTRES'!N18)</f>
        <v/>
      </c>
      <c r="O19" s="30">
        <f>IF('Portail 3 SDL-LETTRES'!O18="","",'Portail 3 SDL-LETTRES'!O18)</f>
        <v>18</v>
      </c>
      <c r="P19" s="31" t="str">
        <f>IF('Portail 3 SDL-LETTRES'!P18="","",'Portail 3 SDL-LETTRES'!P18)</f>
        <v/>
      </c>
      <c r="Q19" s="429" t="str">
        <f>IF('Portail 3 SDL-LETTRES'!Q18="","",'Portail 3 SDL-LETTRES'!Q18)</f>
        <v/>
      </c>
      <c r="R19" s="430" t="str">
        <f>IF('Portail 3 SDL-LETTRES'!R18="","",'Portail 3 SDL-LETTRES'!R18)</f>
        <v/>
      </c>
      <c r="S19" s="280">
        <f>IF('Portail 3 SDL-LETTRES'!S18="","",'Portail 3 SDL-LETTRES'!S18)</f>
        <v>1</v>
      </c>
      <c r="T19" s="33" t="str">
        <f>IF('Portail 3 SDL-LETTRES'!T18="","",'Portail 3 SDL-LETTRES'!T18)</f>
        <v>CC</v>
      </c>
      <c r="U19" s="33" t="str">
        <f>IF('Portail 3 SDL-LETTRES'!U18="","",'Portail 3 SDL-LETTRES'!U18)</f>
        <v/>
      </c>
      <c r="V19" s="33" t="str">
        <f>IF('Portail 3 SDL-LETTRES'!V18="","",'Portail 3 SDL-LETTRES'!V18)</f>
        <v/>
      </c>
      <c r="W19" s="34">
        <f>IF('Portail 3 SDL-LETTRES'!W18="","",'Portail 3 SDL-LETTRES'!W18)</f>
        <v>1</v>
      </c>
      <c r="X19" s="35" t="str">
        <f>IF('Portail 3 SDL-LETTRES'!X18="","",'Portail 3 SDL-LETTRES'!X18)</f>
        <v>CT</v>
      </c>
      <c r="Y19" s="35" t="str">
        <f>IF('Portail 3 SDL-LETTRES'!Y18="","",'Portail 3 SDL-LETTRES'!Y18)</f>
        <v>écrit</v>
      </c>
      <c r="Z19" s="582" t="str">
        <f>IF('Portail 3 SDL-LETTRES'!Z18="","",'Portail 3 SDL-LETTRES'!Z18)</f>
        <v>2h00</v>
      </c>
      <c r="AA19" s="665" t="str">
        <f>IF('Portail 3 SDL-LETTRES'!AA18="","",'Portail 3 SDL-LETTRES'!AA18)</f>
        <v>DM sans temps limité, 
dépôt sujet sur CELENE le 15/06,
copie à rendre au plus tard le 22/06 sur mon adresse email emiliejanton@yahoo.fr</v>
      </c>
      <c r="AB19" s="665" t="str">
        <f>IF('Portail 3 SDL-LETTRES'!AB18="","",'Portail 3 SDL-LETTRES'!AB18)</f>
        <v>DM sans temps limité, dépôt sujet sur CELENE le 15/06,copie à rendre au plus tard le 22/06 sur mon adresse email emiliejanton@yahoo.fr</v>
      </c>
      <c r="AC19" s="666">
        <f>IF('Portail 3 SDL-LETTRES'!AC18="","",'Portail 3 SDL-LETTRES'!AC18)</f>
        <v>124</v>
      </c>
      <c r="AD19" s="149">
        <f>IF('Portail 3 SDL-LETTRES'!AD18="","",'Portail 3 SDL-LETTRES'!AD18)</f>
        <v>1</v>
      </c>
      <c r="AE19" s="33" t="str">
        <f>IF('Portail 3 SDL-LETTRES'!AE18="","",'Portail 3 SDL-LETTRES'!AE18)</f>
        <v>CT</v>
      </c>
      <c r="AF19" s="33" t="str">
        <f>IF('Portail 3 SDL-LETTRES'!AF18="","",'Portail 3 SDL-LETTRES'!AF18)</f>
        <v>écrit</v>
      </c>
      <c r="AG19" s="33" t="str">
        <f>IF('Portail 3 SDL-LETTRES'!AG18="","",'Portail 3 SDL-LETTRES'!AG18)</f>
        <v>2h00</v>
      </c>
      <c r="AH19" s="37">
        <f>IF('Portail 3 SDL-LETTRES'!AH18="","",'Portail 3 SDL-LETTRES'!AH18)</f>
        <v>1</v>
      </c>
      <c r="AI19" s="35" t="str">
        <f>IF('Portail 3 SDL-LETTRES'!AI18="","",'Portail 3 SDL-LETTRES'!AI18)</f>
        <v>CT</v>
      </c>
      <c r="AJ19" s="35" t="str">
        <f>IF('Portail 3 SDL-LETTRES'!AJ18="","",'Portail 3 SDL-LETTRES'!AJ18)</f>
        <v>écrit</v>
      </c>
      <c r="AK19" s="35" t="str">
        <f>IF('Portail 3 SDL-LETTRES'!AK18="","",'Portail 3 SDL-LETTRES'!AK18)</f>
        <v>2h00</v>
      </c>
      <c r="AL19" s="28" t="str">
        <f>IF('Portail 3 SDL-LETTRES'!AL18="","",'Portail 3 SDL-LETTRES'!AL18)</f>
        <v/>
      </c>
    </row>
    <row r="20" spans="1:38" ht="61.5" customHeight="1">
      <c r="A20" s="20" t="str">
        <f>IF('Portail 3 SDL-LETTRES'!A19="","",'Portail 3 SDL-LETTRES'!A19)</f>
        <v/>
      </c>
      <c r="B20" s="21" t="str">
        <f>IF('Portail 3 SDL-LETTRES'!B19="","",'Portail 3 SDL-LETTRES'!B19)</f>
        <v>LLA1ESP</v>
      </c>
      <c r="C20" s="22" t="str">
        <f>IF('Portail 3 SDL-LETTRES'!C19="","",'Portail 3 SDL-LETTRES'!C19)</f>
        <v>Espagnol S1</v>
      </c>
      <c r="D20" s="23" t="str">
        <f>IF('Portail 3 SDL-LETTRES'!D19="","",'Portail 3 SDL-LETTRES'!D19)</f>
        <v>LOL1D7C
LOL1E4F
LOL1H4C
LOL1G7C</v>
      </c>
      <c r="E20" s="24" t="str">
        <f>IF('Portail 3 SDL-LETTRES'!E19="","",'Portail 3 SDL-LETTRES'!E19)</f>
        <v>CHOIX TRONC COMMUN</v>
      </c>
      <c r="F20" s="25" t="str">
        <f>IF('Portail 3 SDL-LETTRES'!F19="","",'Portail 3 SDL-LETTRES'!F19)</f>
        <v>Portails 3 (SDL-LETTRES), 5 (LETTRES-LLCER ), 6 (HISTOIRE-LETTRES), 7 (HISTOIRE-GEO) et 8 (HISTOIRE-DROIT)</v>
      </c>
      <c r="G20" s="24" t="str">
        <f>IF('Portail 3 SDL-LETTRES'!G19="","",'Portail 3 SDL-LETTRES'!G19)</f>
        <v>LLCER</v>
      </c>
      <c r="H20" s="210" t="str">
        <f>IF('Portail 3 SDL-LETTRES'!H19="","",'Portail 3 SDL-LETTRES'!H19)</f>
        <v/>
      </c>
      <c r="I20" s="28">
        <f>IF('Portail 3 SDL-LETTRES'!I19="","",'Portail 3 SDL-LETTRES'!I19)</f>
        <v>2</v>
      </c>
      <c r="J20" s="28">
        <f>IF('Portail 3 SDL-LETTRES'!J19="","",'Portail 3 SDL-LETTRES'!J19)</f>
        <v>2</v>
      </c>
      <c r="K20" s="210" t="str">
        <f>IF('Portail 3 SDL-LETTRES'!K19="","",'Portail 3 SDL-LETTRES'!K19)</f>
        <v>FASQUEL Samuel</v>
      </c>
      <c r="L20" s="29" t="str">
        <f>IF('Portail 3 SDL-LETTRES'!L19="","",'Portail 3 SDL-LETTRES'!L19)</f>
        <v>14</v>
      </c>
      <c r="M20" s="28" t="str">
        <f>IF('Portail 3 SDL-LETTRES'!M19="","",'Portail 3 SDL-LETTRES'!M19)</f>
        <v/>
      </c>
      <c r="N20" s="28" t="str">
        <f>IF('Portail 3 SDL-LETTRES'!N19="","",'Portail 3 SDL-LETTRES'!N19)</f>
        <v/>
      </c>
      <c r="O20" s="30">
        <f>IF('Portail 3 SDL-LETTRES'!O19="","",'Portail 3 SDL-LETTRES'!O19)</f>
        <v>18</v>
      </c>
      <c r="P20" s="31" t="str">
        <f>IF('Portail 3 SDL-LETTRES'!P19="","",'Portail 3 SDL-LETTRES'!P19)</f>
        <v/>
      </c>
      <c r="Q20" s="429" t="str">
        <f>IF('Portail 3 SDL-LETTRES'!Q19="","",'Portail 3 SDL-LETTRES'!Q19)</f>
        <v/>
      </c>
      <c r="R20" s="430" t="str">
        <f>IF('Portail 3 SDL-LETTRES'!R19="","",'Portail 3 SDL-LETTRES'!R19)</f>
        <v/>
      </c>
      <c r="S20" s="280">
        <f>IF('Portail 3 SDL-LETTRES'!S19="","",'Portail 3 SDL-LETTRES'!S19)</f>
        <v>1</v>
      </c>
      <c r="T20" s="33" t="str">
        <f>IF('Portail 3 SDL-LETTRES'!T19="","",'Portail 3 SDL-LETTRES'!T19)</f>
        <v>CC</v>
      </c>
      <c r="U20" s="33" t="str">
        <f>IF('Portail 3 SDL-LETTRES'!U19="","",'Portail 3 SDL-LETTRES'!U19)</f>
        <v/>
      </c>
      <c r="V20" s="33" t="str">
        <f>IF('Portail 3 SDL-LETTRES'!V19="","",'Portail 3 SDL-LETTRES'!V19)</f>
        <v/>
      </c>
      <c r="W20" s="34">
        <f>IF('Portail 3 SDL-LETTRES'!W19="","",'Portail 3 SDL-LETTRES'!W19)</f>
        <v>1</v>
      </c>
      <c r="X20" s="35" t="str">
        <f>IF('Portail 3 SDL-LETTRES'!X19="","",'Portail 3 SDL-LETTRES'!X19)</f>
        <v>CT</v>
      </c>
      <c r="Y20" s="35" t="str">
        <f>IF('Portail 3 SDL-LETTRES'!Y19="","",'Portail 3 SDL-LETTRES'!Y19)</f>
        <v>écrit</v>
      </c>
      <c r="Z20" s="582" t="str">
        <f>IF('Portail 3 SDL-LETTRES'!Z19="","",'Portail 3 SDL-LETTRES'!Z19)</f>
        <v>2h00</v>
      </c>
      <c r="AA20" s="664" t="str">
        <f>IF('Portail 3 SDL-LETTRES'!AA19="","",'Portail 3 SDL-LETTRES'!AA19)</f>
        <v>Oral par Skype, WhatsApp ou appel téléphonique dans une date à convenir avec votre enseignant référent.</v>
      </c>
      <c r="AB20" s="665" t="str">
        <f>IF('Portail 3 SDL-LETTRES'!AB19="","",'Portail 3 SDL-LETTRES'!AB19)</f>
        <v>Oral par Skype, WhatsApp ou appel téléphonique dans une date à convenir avec votre enseignant référent.</v>
      </c>
      <c r="AC20" s="716">
        <f>IF('Portail 3 SDL-LETTRES'!AC19="","",'Portail 3 SDL-LETTRES'!AC19)</f>
        <v>34</v>
      </c>
      <c r="AD20" s="149">
        <f>IF('Portail 3 SDL-LETTRES'!AD19="","",'Portail 3 SDL-LETTRES'!AD19)</f>
        <v>1</v>
      </c>
      <c r="AE20" s="33" t="str">
        <f>IF('Portail 3 SDL-LETTRES'!AE19="","",'Portail 3 SDL-LETTRES'!AE19)</f>
        <v>CT</v>
      </c>
      <c r="AF20" s="33" t="str">
        <f>IF('Portail 3 SDL-LETTRES'!AF19="","",'Portail 3 SDL-LETTRES'!AF19)</f>
        <v>écrit</v>
      </c>
      <c r="AG20" s="33" t="str">
        <f>IF('Portail 3 SDL-LETTRES'!AG19="","",'Portail 3 SDL-LETTRES'!AG19)</f>
        <v>2h00</v>
      </c>
      <c r="AH20" s="37">
        <f>IF('Portail 3 SDL-LETTRES'!AH19="","",'Portail 3 SDL-LETTRES'!AH19)</f>
        <v>1</v>
      </c>
      <c r="AI20" s="35" t="str">
        <f>IF('Portail 3 SDL-LETTRES'!AI19="","",'Portail 3 SDL-LETTRES'!AI19)</f>
        <v>CT</v>
      </c>
      <c r="AJ20" s="35" t="str">
        <f>IF('Portail 3 SDL-LETTRES'!AJ19="","",'Portail 3 SDL-LETTRES'!AJ19)</f>
        <v>écrit</v>
      </c>
      <c r="AK20" s="35" t="str">
        <f>IF('Portail 3 SDL-LETTRES'!AK19="","",'Portail 3 SDL-LETTRES'!AK19)</f>
        <v>2h00</v>
      </c>
      <c r="AL20" s="28" t="str">
        <f>IF('Portail 3 SDL-LETTRES'!AL19="","",'Portail 3 SDL-LETTRES'!AL19)</f>
        <v/>
      </c>
    </row>
    <row r="21" spans="1:38">
      <c r="A21" s="63"/>
      <c r="B21" s="63"/>
      <c r="C21" s="118"/>
      <c r="D21" s="118"/>
      <c r="E21" s="118"/>
      <c r="F21" s="118"/>
      <c r="G21" s="118"/>
      <c r="H21" s="118"/>
      <c r="I21" s="118"/>
      <c r="J21" s="118"/>
      <c r="K21" s="118"/>
      <c r="L21" s="118"/>
      <c r="M21" s="118"/>
      <c r="N21" s="118"/>
      <c r="O21" s="118"/>
      <c r="P21" s="271"/>
      <c r="Q21" s="516"/>
      <c r="R21" s="516"/>
      <c r="Y21" s="63"/>
      <c r="Z21" s="584"/>
      <c r="AA21" s="605"/>
      <c r="AB21" s="63"/>
      <c r="AC21" s="606"/>
      <c r="AD21" s="404"/>
      <c r="AE21" s="63"/>
      <c r="AF21" s="63"/>
      <c r="AG21" s="63"/>
      <c r="AH21" s="63"/>
      <c r="AI21" s="63"/>
      <c r="AJ21" s="63"/>
      <c r="AK21" s="63"/>
      <c r="AL21" s="118"/>
    </row>
    <row r="22" spans="1:38" ht="15" customHeight="1">
      <c r="A22" s="121"/>
      <c r="B22" s="121"/>
      <c r="C22" s="144"/>
      <c r="D22" s="145"/>
      <c r="E22" s="145"/>
      <c r="F22" s="145"/>
      <c r="G22" s="145"/>
      <c r="H22" s="146" t="s">
        <v>929</v>
      </c>
      <c r="I22" s="147"/>
      <c r="J22" s="147"/>
      <c r="K22" s="147"/>
      <c r="L22" s="147"/>
      <c r="M22" s="147"/>
      <c r="N22" s="145"/>
      <c r="O22" s="145"/>
      <c r="P22" s="145"/>
      <c r="Q22" s="477"/>
      <c r="R22" s="477"/>
      <c r="S22" s="293"/>
      <c r="T22" s="293"/>
      <c r="U22" s="293"/>
      <c r="V22" s="293"/>
      <c r="W22" s="293"/>
      <c r="X22" s="293"/>
      <c r="Y22" s="551"/>
      <c r="Z22" s="586"/>
      <c r="AA22" s="608"/>
      <c r="AB22" s="551"/>
      <c r="AC22" s="609"/>
      <c r="AD22" s="124"/>
      <c r="AE22" s="551"/>
      <c r="AF22" s="551"/>
      <c r="AG22" s="551"/>
      <c r="AH22" s="551"/>
      <c r="AI22" s="551"/>
      <c r="AJ22" s="551"/>
      <c r="AK22" s="551"/>
      <c r="AL22" s="147"/>
    </row>
    <row r="23" spans="1:38" ht="36.75" customHeight="1">
      <c r="A23" s="7" t="s">
        <v>930</v>
      </c>
      <c r="B23" s="7" t="s">
        <v>931</v>
      </c>
      <c r="C23" s="10" t="s">
        <v>932</v>
      </c>
      <c r="D23" s="294" t="s">
        <v>933</v>
      </c>
      <c r="E23" s="7" t="s">
        <v>36</v>
      </c>
      <c r="F23" s="7"/>
      <c r="G23" s="7"/>
      <c r="H23" s="7"/>
      <c r="I23" s="6"/>
      <c r="J23" s="6"/>
      <c r="K23" s="6"/>
      <c r="L23" s="6"/>
      <c r="M23" s="6"/>
      <c r="N23" s="6"/>
      <c r="O23" s="6"/>
      <c r="P23" s="9"/>
      <c r="Q23" s="472"/>
      <c r="R23" s="472"/>
      <c r="S23" s="397"/>
      <c r="T23" s="9"/>
      <c r="U23" s="9"/>
      <c r="V23" s="9"/>
      <c r="W23" s="9"/>
      <c r="X23" s="9"/>
      <c r="Y23" s="12"/>
      <c r="Z23" s="8"/>
      <c r="AA23" s="617"/>
      <c r="AB23" s="12"/>
      <c r="AC23" s="424"/>
      <c r="AD23" s="600"/>
      <c r="AE23" s="12"/>
      <c r="AF23" s="12"/>
      <c r="AG23" s="12"/>
      <c r="AH23" s="12"/>
      <c r="AI23" s="12"/>
      <c r="AJ23" s="12"/>
      <c r="AK23" s="12"/>
      <c r="AL23" s="6"/>
    </row>
    <row r="24" spans="1:38" ht="34.5" customHeight="1">
      <c r="A24" s="13"/>
      <c r="B24" s="13"/>
      <c r="C24" s="15" t="s">
        <v>934</v>
      </c>
      <c r="D24" s="16"/>
      <c r="E24" s="13"/>
      <c r="F24" s="13"/>
      <c r="G24" s="13"/>
      <c r="H24" s="13"/>
      <c r="I24" s="13">
        <f>+I25+I26+I27+I28</f>
        <v>15</v>
      </c>
      <c r="J24" s="13">
        <f>+J25+J26+J27+J28</f>
        <v>15</v>
      </c>
      <c r="K24" s="16"/>
      <c r="L24" s="16"/>
      <c r="M24" s="16"/>
      <c r="N24" s="16"/>
      <c r="O24" s="16"/>
      <c r="P24" s="227"/>
      <c r="Q24" s="473"/>
      <c r="R24" s="473"/>
      <c r="S24" s="398"/>
      <c r="T24" s="16"/>
      <c r="U24" s="16"/>
      <c r="V24" s="16"/>
      <c r="W24" s="16"/>
      <c r="X24" s="16"/>
      <c r="Y24" s="16"/>
      <c r="Z24" s="227"/>
      <c r="AA24" s="612"/>
      <c r="AB24" s="16"/>
      <c r="AC24" s="450"/>
      <c r="AD24" s="398"/>
      <c r="AE24" s="16"/>
      <c r="AF24" s="16"/>
      <c r="AG24" s="16"/>
      <c r="AH24" s="16"/>
      <c r="AI24" s="16"/>
      <c r="AJ24" s="16"/>
      <c r="AK24" s="16"/>
      <c r="AL24" s="16"/>
    </row>
    <row r="25" spans="1:38" ht="84.75" customHeight="1">
      <c r="A25" s="142" t="str">
        <f>IF('Portail 3 SDL-LETTRES'!A24="","",'Portail 3 SDL-LETTRES'!A24)</f>
        <v/>
      </c>
      <c r="B25" s="212" t="str">
        <f>IF('Portail 3 SDL-LETTRES'!B24="","",'Portail 3 SDL-LETTRES'!B24)</f>
        <v>LLA2G10</v>
      </c>
      <c r="C25" s="95" t="str">
        <f>IF('Portail 3 SDL-LETTRES'!C24="","",'Portail 3 SDL-LETTRES'!C24)</f>
        <v xml:space="preserve">Littérature contemporaine </v>
      </c>
      <c r="D25" s="23" t="str">
        <f>IF('Portail 3 SDL-LETTRES'!D24="","",'Portail 3 SDL-LETTRES'!D24)</f>
        <v/>
      </c>
      <c r="E25" s="63" t="str">
        <f>IF('Portail 3 SDL-LETTRES'!E24="","",'Portail 3 SDL-LETTRES'!E24)</f>
        <v>TRONC COMMUN</v>
      </c>
      <c r="F25" s="25" t="str">
        <f>IF('Portail 3 SDL-LETTRES'!F24="","",'Portail 3 SDL-LETTRES'!F24)</f>
        <v>Portails 3 (SDL-LETTRES), 5 (LETTRES-LLCER ) et 6 (HISTOIRE-LETTRES)</v>
      </c>
      <c r="G25" s="24" t="str">
        <f>IF('Portail 3 SDL-LETTRES'!G24="","",'Portail 3 SDL-LETTRES'!G24)</f>
        <v>LETTRES</v>
      </c>
      <c r="H25" s="210" t="str">
        <f>IF('Portail 3 SDL-LETTRES'!H24="","",'Portail 3 SDL-LETTRES'!H24)</f>
        <v/>
      </c>
      <c r="I25" s="28">
        <f>IF('Portail 3 SDL-LETTRES'!I24="","",'Portail 3 SDL-LETTRES'!I24)</f>
        <v>5</v>
      </c>
      <c r="J25" s="28">
        <f>IF('Portail 3 SDL-LETTRES'!J24="","",'Portail 3 SDL-LETTRES'!J24)</f>
        <v>5</v>
      </c>
      <c r="K25" s="63" t="str">
        <f>IF('Portail 3 SDL-LETTRES'!K24="","",'Portail 3 SDL-LETTRES'!K24)</f>
        <v>BONORD Aude</v>
      </c>
      <c r="L25" s="29" t="str">
        <f>IF('Portail 3 SDL-LETTRES'!L24="","",'Portail 3 SDL-LETTRES'!L24)</f>
        <v>09</v>
      </c>
      <c r="M25" s="28" t="str">
        <f>IF('Portail 3 SDL-LETTRES'!M24="","",'Portail 3 SDL-LETTRES'!M24)</f>
        <v/>
      </c>
      <c r="N25" s="28">
        <f>IF('Portail 3 SDL-LETTRES'!N24="","",'Portail 3 SDL-LETTRES'!N24)</f>
        <v>18</v>
      </c>
      <c r="O25" s="30">
        <f>IF('Portail 3 SDL-LETTRES'!O24="","",'Portail 3 SDL-LETTRES'!O24)</f>
        <v>18</v>
      </c>
      <c r="P25" s="31" t="str">
        <f>IF('Portail 3 SDL-LETTRES'!P24="","",'Portail 3 SDL-LETTRES'!P24)</f>
        <v/>
      </c>
      <c r="Q25" s="429" t="str">
        <f>IF('Portail 3 SDL-LETTRES'!Q24="","",'Portail 3 SDL-LETTRES'!Q24)</f>
        <v>100% CC</v>
      </c>
      <c r="R25" s="430" t="str">
        <f>IF('Portail 3 SDL-LETTRES'!R24="","",'Portail 3 SDL-LETTRES'!R24)</f>
        <v>100% CT (dossier)</v>
      </c>
      <c r="S25" s="280">
        <f>IF('Portail 3 SDL-LETTRES'!S24="","",'Portail 3 SDL-LETTRES'!S24)</f>
        <v>1</v>
      </c>
      <c r="T25" s="96" t="str">
        <f>IF('Portail 3 SDL-LETTRES'!T24="","",'Portail 3 SDL-LETTRES'!T24)</f>
        <v>CC</v>
      </c>
      <c r="U25" s="96" t="str">
        <f>IF('Portail 3 SDL-LETTRES'!U24="","",'Portail 3 SDL-LETTRES'!U24)</f>
        <v/>
      </c>
      <c r="V25" s="96" t="str">
        <f>IF('Portail 3 SDL-LETTRES'!V24="","",'Portail 3 SDL-LETTRES'!V24)</f>
        <v/>
      </c>
      <c r="W25" s="169">
        <f>IF('Portail 3 SDL-LETTRES'!W24="","",'Portail 3 SDL-LETTRES'!W24)</f>
        <v>1</v>
      </c>
      <c r="X25" s="97" t="str">
        <f>IF('Portail 3 SDL-LETTRES'!X24="","",'Portail 3 SDL-LETTRES'!X24)</f>
        <v>CT</v>
      </c>
      <c r="Y25" s="97" t="str">
        <f>IF('Portail 3 SDL-LETTRES'!Y24="","",'Portail 3 SDL-LETTRES'!Y24)</f>
        <v>écrit</v>
      </c>
      <c r="Z25" s="589" t="str">
        <f>IF('Portail 3 SDL-LETTRES'!Z24="","",'Portail 3 SDL-LETTRES'!Z24)</f>
        <v>3h00</v>
      </c>
      <c r="AA25" s="665" t="str">
        <f>IF('Portail 3 SDL-LETTRES'!AA24="","",'Portail 3 SDL-LETTRES'!AA24)</f>
        <v>100% CT DM temps libre. Dépôt du sujet sur CELENE le 30/06/2020 ; retour des copies sur CELENE le 30/06/2020.</v>
      </c>
      <c r="AB25" s="665" t="str">
        <f>IF('Portail 3 SDL-LETTRES'!AB24="","",'Portail 3 SDL-LETTRES'!AB24)</f>
        <v>100% CT DM temps libre. Dépôt du sujet sur CELENE le 30/06/2020 ; retour des copies sur CELENE le 30/06/2020.</v>
      </c>
      <c r="AC25" s="716" t="str">
        <f>IF('Portail 3 SDL-LETTRES'!AC24="","",'Portail 3 SDL-LETTRES'!AC24)</f>
        <v/>
      </c>
      <c r="AD25" s="280">
        <f>IF('Portail 3 SDL-LETTRES'!AD24="","",'Portail 3 SDL-LETTRES'!AD24)</f>
        <v>1</v>
      </c>
      <c r="AE25" s="96" t="str">
        <f>IF('Portail 3 SDL-LETTRES'!AE24="","",'Portail 3 SDL-LETTRES'!AE24)</f>
        <v>CT</v>
      </c>
      <c r="AF25" s="96" t="str">
        <f>IF('Portail 3 SDL-LETTRES'!AF24="","",'Portail 3 SDL-LETTRES'!AF24)</f>
        <v xml:space="preserve">écrit </v>
      </c>
      <c r="AG25" s="96" t="str">
        <f>IF('Portail 3 SDL-LETTRES'!AG24="","",'Portail 3 SDL-LETTRES'!AG24)</f>
        <v>3h00</v>
      </c>
      <c r="AH25" s="170">
        <f>IF('Portail 3 SDL-LETTRES'!AH24="","",'Portail 3 SDL-LETTRES'!AH24)</f>
        <v>1</v>
      </c>
      <c r="AI25" s="97" t="str">
        <f>IF('Portail 3 SDL-LETTRES'!AI24="","",'Portail 3 SDL-LETTRES'!AI24)</f>
        <v>CT</v>
      </c>
      <c r="AJ25" s="97" t="str">
        <f>IF('Portail 3 SDL-LETTRES'!AJ24="","",'Portail 3 SDL-LETTRES'!AJ24)</f>
        <v>écrit</v>
      </c>
      <c r="AK25" s="97" t="str">
        <f>IF('Portail 3 SDL-LETTRES'!AK24="","",'Portail 3 SDL-LETTRES'!AK24)</f>
        <v>3h00</v>
      </c>
      <c r="AL25" s="28" t="str">
        <f>IF('Portail 3 SDL-LETTRES'!AL24="","",'Portail 3 SDL-LETTRES'!AL24)</f>
        <v/>
      </c>
    </row>
    <row r="26" spans="1:38" ht="110.25" customHeight="1">
      <c r="A26" s="20"/>
      <c r="B26" s="114" t="s">
        <v>935</v>
      </c>
      <c r="C26" s="115" t="s">
        <v>936</v>
      </c>
      <c r="D26" s="23" t="s">
        <v>344</v>
      </c>
      <c r="E26" s="63" t="s">
        <v>37</v>
      </c>
      <c r="F26" s="55" t="s">
        <v>937</v>
      </c>
      <c r="G26" s="24" t="s">
        <v>214</v>
      </c>
      <c r="H26" s="26"/>
      <c r="I26" s="28">
        <v>2</v>
      </c>
      <c r="J26" s="28">
        <v>2</v>
      </c>
      <c r="K26" s="28" t="s">
        <v>938</v>
      </c>
      <c r="L26" s="295" t="s">
        <v>939</v>
      </c>
      <c r="M26" s="28"/>
      <c r="N26" s="28"/>
      <c r="O26" s="30">
        <v>18</v>
      </c>
      <c r="P26" s="31"/>
      <c r="Q26" s="474" t="s">
        <v>311</v>
      </c>
      <c r="R26" s="474" t="s">
        <v>312</v>
      </c>
      <c r="S26" s="280">
        <v>1</v>
      </c>
      <c r="T26" s="96" t="s">
        <v>55</v>
      </c>
      <c r="U26" s="96"/>
      <c r="V26" s="96"/>
      <c r="W26" s="169">
        <v>1</v>
      </c>
      <c r="X26" s="97" t="s">
        <v>58</v>
      </c>
      <c r="Y26" s="97" t="s">
        <v>59</v>
      </c>
      <c r="Z26" s="589" t="s">
        <v>60</v>
      </c>
      <c r="AA26" s="429" t="s">
        <v>346</v>
      </c>
      <c r="AB26" s="474" t="str">
        <f>+AA26</f>
        <v>100% CT DM temps libre. Dépôt du sujet sur CELENE le 25/06/2020 ; retour des copies sur CELENE jusqu'au 03/07/2020.</v>
      </c>
      <c r="AC26" s="457"/>
      <c r="AD26" s="280">
        <v>1</v>
      </c>
      <c r="AE26" s="96" t="s">
        <v>58</v>
      </c>
      <c r="AF26" s="96" t="s">
        <v>59</v>
      </c>
      <c r="AG26" s="96" t="s">
        <v>60</v>
      </c>
      <c r="AH26" s="170">
        <v>1</v>
      </c>
      <c r="AI26" s="97" t="s">
        <v>58</v>
      </c>
      <c r="AJ26" s="97" t="s">
        <v>59</v>
      </c>
      <c r="AK26" s="97" t="s">
        <v>60</v>
      </c>
      <c r="AL26" s="28"/>
    </row>
    <row r="27" spans="1:38" ht="65.25" customHeight="1">
      <c r="A27" s="20"/>
      <c r="B27" s="21" t="s">
        <v>940</v>
      </c>
      <c r="C27" s="22" t="s">
        <v>941</v>
      </c>
      <c r="D27" s="23" t="s">
        <v>942</v>
      </c>
      <c r="E27" s="63" t="str">
        <f>IF('Portail 3 SDL-LETTRES'!E42="","",'Portail 3 SDL-LETTRES'!E42)</f>
        <v>BLOC</v>
      </c>
      <c r="F27" s="25" t="s">
        <v>926</v>
      </c>
      <c r="G27" s="24" t="s">
        <v>906</v>
      </c>
      <c r="H27" s="26"/>
      <c r="I27" s="28">
        <v>6</v>
      </c>
      <c r="J27" s="28">
        <v>6</v>
      </c>
      <c r="K27" s="63" t="s">
        <v>943</v>
      </c>
      <c r="L27" s="213" t="s">
        <v>914</v>
      </c>
      <c r="M27" s="28"/>
      <c r="N27" s="28">
        <v>24</v>
      </c>
      <c r="O27" s="30">
        <v>24</v>
      </c>
      <c r="P27" s="31"/>
      <c r="Q27" s="493" t="s">
        <v>944</v>
      </c>
      <c r="R27" s="493" t="s">
        <v>945</v>
      </c>
      <c r="S27" s="280">
        <v>1</v>
      </c>
      <c r="T27" s="96" t="s">
        <v>55</v>
      </c>
      <c r="U27" s="96" t="s">
        <v>56</v>
      </c>
      <c r="V27" s="96" t="s">
        <v>946</v>
      </c>
      <c r="W27" s="169">
        <v>1</v>
      </c>
      <c r="X27" s="97" t="s">
        <v>58</v>
      </c>
      <c r="Y27" s="97" t="s">
        <v>59</v>
      </c>
      <c r="Z27" s="589" t="s">
        <v>915</v>
      </c>
      <c r="AA27" s="429" t="s">
        <v>947</v>
      </c>
      <c r="AB27" s="474" t="str">
        <f>+AA27</f>
        <v>100% CT = épreuve en ligne en temps limité
le 26/06/2020 - 8h30 à 12h30</v>
      </c>
      <c r="AC27" s="457"/>
      <c r="AD27" s="280">
        <v>1</v>
      </c>
      <c r="AE27" s="96" t="s">
        <v>58</v>
      </c>
      <c r="AF27" s="96" t="s">
        <v>59</v>
      </c>
      <c r="AG27" s="96" t="s">
        <v>915</v>
      </c>
      <c r="AH27" s="170">
        <v>1</v>
      </c>
      <c r="AI27" s="97" t="s">
        <v>58</v>
      </c>
      <c r="AJ27" s="97" t="s">
        <v>59</v>
      </c>
      <c r="AK27" s="97" t="s">
        <v>915</v>
      </c>
      <c r="AL27" s="28"/>
    </row>
    <row r="28" spans="1:38" s="93" customFormat="1" ht="19.5" customHeight="1">
      <c r="A28" s="83" t="str">
        <f>IF('Portail 3 SDL-LETTRES'!A25="","",'Portail 3 SDL-LETTRES'!A25)</f>
        <v>LCLA2LA1</v>
      </c>
      <c r="B28" s="83" t="str">
        <f>IF('Portail 3 SDL-LETTRES'!B25="","",'Portail 3 SDL-LETTRES'!B25)</f>
        <v>LLA2LAN1</v>
      </c>
      <c r="C28" s="84" t="str">
        <f>IF('Portail 3 SDL-LETTRES'!C25="","",'Portail 3 SDL-LETTRES'!C25)</f>
        <v>Choix Langue vivante S2</v>
      </c>
      <c r="D28" s="85" t="str">
        <f>IF('Portail 3 SDL-LETTRES'!D25="","",'Portail 3 SDL-LETTRES'!D25)</f>
        <v/>
      </c>
      <c r="E28" s="85" t="str">
        <f>IF('Portail 3 SDL-LETTRES'!E25="","",'Portail 3 SDL-LETTRES'!E25)</f>
        <v>OBLIG CHOIX</v>
      </c>
      <c r="F28" s="85" t="str">
        <f>IF('Portail 3 SDL-LETTRES'!F25="","",'Portail 3 SDL-LETTRES'!F25)</f>
        <v>Portails 1 (SDL-LLCER), 3 (SDL-LETTRES), 5 (LETTRES-LLCER ), 6 (HISTOIRE-LETTRES), 7 (HISTOIRE-GEO) et 8 (HISTOIRE-DROIT)</v>
      </c>
      <c r="G28" s="85" t="str">
        <f>IF('Portail 3 SDL-LETTRES'!G25="","",'Portail 3 SDL-LETTRES'!G25)</f>
        <v/>
      </c>
      <c r="H28" s="86" t="str">
        <f>IF('Portail 3 SDL-LETTRES'!H25="","",'Portail 3 SDL-LETTRES'!H25)</f>
        <v>1 UE / 2 ECTS</v>
      </c>
      <c r="I28" s="87">
        <f>IF('Portail 3 SDL-LETTRES'!I25="","",'Portail 3 SDL-LETTRES'!I25)</f>
        <v>2</v>
      </c>
      <c r="J28" s="86">
        <f>IF('Portail 3 SDL-LETTRES'!J25="","",'Portail 3 SDL-LETTRES'!J25)</f>
        <v>2</v>
      </c>
      <c r="K28" s="87" t="str">
        <f>IF('Portail 3 SDL-LETTRES'!K25="","",'Portail 3 SDL-LETTRES'!K25)</f>
        <v/>
      </c>
      <c r="L28" s="86" t="str">
        <f>IF('Portail 3 SDL-LETTRES'!L25="","",'Portail 3 SDL-LETTRES'!L25)</f>
        <v/>
      </c>
      <c r="M28" s="87" t="str">
        <f>IF('Portail 3 SDL-LETTRES'!M25="","",'Portail 3 SDL-LETTRES'!M25)</f>
        <v/>
      </c>
      <c r="N28" s="86" t="str">
        <f>IF('Portail 3 SDL-LETTRES'!N25="","",'Portail 3 SDL-LETTRES'!N25)</f>
        <v/>
      </c>
      <c r="O28" s="88" t="str">
        <f>IF('Portail 3 SDL-LETTRES'!O25="","",'Portail 3 SDL-LETTRES'!O25)</f>
        <v/>
      </c>
      <c r="P28" s="373" t="str">
        <f>IF('Portail 3 SDL-LETTRES'!P25="","",'Portail 3 SDL-LETTRES'!P25)</f>
        <v/>
      </c>
      <c r="Q28" s="437" t="str">
        <f>IF('Portail 3 SDL-LETTRES'!Q25="","",'Portail 3 SDL-LETTRES'!Q25)</f>
        <v/>
      </c>
      <c r="R28" s="438" t="str">
        <f>IF('Portail 3 SDL-LETTRES'!R25="","",'Portail 3 SDL-LETTRES'!R25)</f>
        <v/>
      </c>
      <c r="S28" s="378" t="str">
        <f>IF('Portail 3 SDL-LETTRES'!S25="","",'Portail 3 SDL-LETTRES'!S25)</f>
        <v/>
      </c>
      <c r="T28" s="88" t="str">
        <f>IF('Portail 3 SDL-LETTRES'!T25="","",'Portail 3 SDL-LETTRES'!T25)</f>
        <v/>
      </c>
      <c r="U28" s="88" t="str">
        <f>IF('Portail 3 SDL-LETTRES'!U25="","",'Portail 3 SDL-LETTRES'!U25)</f>
        <v/>
      </c>
      <c r="V28" s="88" t="str">
        <f>IF('Portail 3 SDL-LETTRES'!V25="","",'Portail 3 SDL-LETTRES'!V25)</f>
        <v/>
      </c>
      <c r="W28" s="89" t="str">
        <f>IF('Portail 3 SDL-LETTRES'!W25="","",'Portail 3 SDL-LETTRES'!W25)</f>
        <v/>
      </c>
      <c r="X28" s="90" t="str">
        <f>IF('Portail 3 SDL-LETTRES'!X25="","",'Portail 3 SDL-LETTRES'!X25)</f>
        <v/>
      </c>
      <c r="Y28" s="90" t="str">
        <f>IF('Portail 3 SDL-LETTRES'!Y25="","",'Portail 3 SDL-LETTRES'!Y25)</f>
        <v/>
      </c>
      <c r="Z28" s="585" t="str">
        <f>IF('Portail 3 SDL-LETTRES'!Z25="","",'Portail 3 SDL-LETTRES'!Z25)</f>
        <v/>
      </c>
      <c r="AA28" s="629" t="str">
        <f>IF('Portail 3 SDL-LETTRES'!AA25="","",'Portail 3 SDL-LETTRES'!AA25)</f>
        <v/>
      </c>
      <c r="AB28" s="558" t="str">
        <f>IF('Portail 3 SDL-LETTRES'!AB25="","",'Portail 3 SDL-LETTRES'!AB25)</f>
        <v/>
      </c>
      <c r="AC28" s="630" t="str">
        <f>IF('Portail 3 SDL-LETTRES'!AC25="","",'Portail 3 SDL-LETTRES'!AC25)</f>
        <v/>
      </c>
      <c r="AD28" s="89" t="str">
        <f>IF('Portail 3 SDL-LETTRES'!AD25="","",'Portail 3 SDL-LETTRES'!AD25)</f>
        <v/>
      </c>
      <c r="AE28" s="90" t="str">
        <f>IF('Portail 3 SDL-LETTRES'!AE25="","",'Portail 3 SDL-LETTRES'!AE25)</f>
        <v/>
      </c>
      <c r="AF28" s="90" t="str">
        <f>IF('Portail 3 SDL-LETTRES'!AF25="","",'Portail 3 SDL-LETTRES'!AF25)</f>
        <v/>
      </c>
      <c r="AG28" s="90" t="str">
        <f>IF('Portail 3 SDL-LETTRES'!AG25="","",'Portail 3 SDL-LETTRES'!AG25)</f>
        <v/>
      </c>
      <c r="AH28" s="91" t="str">
        <f>IF('Portail 3 SDL-LETTRES'!AH25="","",'Portail 3 SDL-LETTRES'!AH25)</f>
        <v/>
      </c>
      <c r="AI28" s="90" t="str">
        <f>IF('Portail 3 SDL-LETTRES'!AI25="","",'Portail 3 SDL-LETTRES'!AI25)</f>
        <v/>
      </c>
      <c r="AJ28" s="90" t="str">
        <f>IF('Portail 3 SDL-LETTRES'!AJ25="","",'Portail 3 SDL-LETTRES'!AJ25)</f>
        <v/>
      </c>
      <c r="AK28" s="90" t="str">
        <f>IF('Portail 3 SDL-LETTRES'!AK25="","",'Portail 3 SDL-LETTRES'!AK25)</f>
        <v/>
      </c>
      <c r="AL28" s="92" t="str">
        <f>IF('Portail 3 SDL-LETTRES'!AL25="","",'Portail 3 SDL-LETTRES'!AL25)</f>
        <v/>
      </c>
    </row>
    <row r="29" spans="1:38" ht="63.75">
      <c r="A29" s="20" t="str">
        <f>IF('Portail 3 SDL-LETTRES'!A26="","",'Portail 3 SDL-LETTRES'!A26)</f>
        <v/>
      </c>
      <c r="B29" s="21" t="str">
        <f>IF('Portail 3 SDL-LETTRES'!B26="","",'Portail 3 SDL-LETTRES'!B26)</f>
        <v>LLA2ALL</v>
      </c>
      <c r="C29" s="22" t="str">
        <f>IF('Portail 3 SDL-LETTRES'!C26="","",'Portail 3 SDL-LETTRES'!C26)</f>
        <v>Allemand S2</v>
      </c>
      <c r="D29" s="23" t="str">
        <f>IF('Portail 3 SDL-LETTRES'!D26="","",'Portail 3 SDL-LETTRES'!D26)</f>
        <v>LOL2B8A
LOL2C7A
LOL2D7A
LOL2DH2A
LOL2E4A
LOL2G8A
LOL2H4A</v>
      </c>
      <c r="E29" s="24" t="str">
        <f>IF('Portail 3 SDL-LETTRES'!E26="","",'Portail 3 SDL-LETTRES'!E26)</f>
        <v>CHOIX TRONC COMMUN</v>
      </c>
      <c r="F29" s="25" t="str">
        <f>IF('Portail 3 SDL-LETTRES'!F26="","",'Portail 3 SDL-LETTRES'!F26)</f>
        <v>Portails 1 (SDL-LLCER), 3 (SDL-LETTRES), 5 (LETTRES-LLCER ), 6 (HISTOIRE-LETTRES), 7 (HISTOIRE-GEO) et 8 (HISTOIRE-DROIT)</v>
      </c>
      <c r="G29" s="24" t="str">
        <f>IF('Portail 3 SDL-LETTRES'!G26="","",'Portail 3 SDL-LETTRES'!G26)</f>
        <v>LEA</v>
      </c>
      <c r="H29" s="210" t="str">
        <f>IF('Portail 3 SDL-LETTRES'!H26="","",'Portail 3 SDL-LETTRES'!H26)</f>
        <v/>
      </c>
      <c r="I29" s="28">
        <f>IF('Portail 3 SDL-LETTRES'!I26="","",'Portail 3 SDL-LETTRES'!I26)</f>
        <v>2</v>
      </c>
      <c r="J29" s="28">
        <f>IF('Portail 3 SDL-LETTRES'!J26="","",'Portail 3 SDL-LETTRES'!J26)</f>
        <v>2</v>
      </c>
      <c r="K29" s="28" t="str">
        <f>IF('Portail 3 SDL-LETTRES'!K26="","",'Portail 3 SDL-LETTRES'!K26)</f>
        <v>FLEURY Alain</v>
      </c>
      <c r="L29" s="29">
        <f>IF('Portail 3 SDL-LETTRES'!L26="","",'Portail 3 SDL-LETTRES'!L26)</f>
        <v>12</v>
      </c>
      <c r="M29" s="28" t="str">
        <f>IF('Portail 3 SDL-LETTRES'!M26="","",'Portail 3 SDL-LETTRES'!M26)</f>
        <v/>
      </c>
      <c r="N29" s="28" t="str">
        <f>IF('Portail 3 SDL-LETTRES'!N26="","",'Portail 3 SDL-LETTRES'!N26)</f>
        <v/>
      </c>
      <c r="O29" s="30">
        <f>IF('Portail 3 SDL-LETTRES'!O26="","",'Portail 3 SDL-LETTRES'!O26)</f>
        <v>18</v>
      </c>
      <c r="P29" s="31" t="str">
        <f>IF('Portail 3 SDL-LETTRES'!P26="","",'Portail 3 SDL-LETTRES'!P26)</f>
        <v/>
      </c>
      <c r="Q29" s="494" t="str">
        <f>IF('Portail 3 SDL-LETTRES'!Q26="","",'Portail 3 SDL-LETTRES'!Q26)</f>
        <v>100% CC DONT DEVOIR MAISON</v>
      </c>
      <c r="R29" s="495" t="str">
        <f>IF('Portail 3 SDL-LETTRES'!R26="","",'Portail 3 SDL-LETTRES'!R26)</f>
        <v>100% CT DEVOIR MAISON</v>
      </c>
      <c r="S29" s="280">
        <f>IF('Portail 3 SDL-LETTRES'!S26="","",'Portail 3 SDL-LETTRES'!S26)</f>
        <v>1</v>
      </c>
      <c r="T29" s="33" t="str">
        <f>IF('Portail 3 SDL-LETTRES'!T26="","",'Portail 3 SDL-LETTRES'!T26)</f>
        <v>CC</v>
      </c>
      <c r="U29" s="100" t="str">
        <f>IF('Portail 3 SDL-LETTRES'!U26="","",'Portail 3 SDL-LETTRES'!U26)</f>
        <v>écrit et oral</v>
      </c>
      <c r="V29" s="33" t="str">
        <f>IF('Portail 3 SDL-LETTRES'!V26="","",'Portail 3 SDL-LETTRES'!V26)</f>
        <v>1h30</v>
      </c>
      <c r="W29" s="34">
        <f>IF('Portail 3 SDL-LETTRES'!W26="","",'Portail 3 SDL-LETTRES'!W26)</f>
        <v>1</v>
      </c>
      <c r="X29" s="35" t="str">
        <f>IF('Portail 3 SDL-LETTRES'!X26="","",'Portail 3 SDL-LETTRES'!X26)</f>
        <v>CT</v>
      </c>
      <c r="Y29" s="35" t="str">
        <f>IF('Portail 3 SDL-LETTRES'!Y26="","",'Portail 3 SDL-LETTRES'!Y26)</f>
        <v>écrit</v>
      </c>
      <c r="Z29" s="588" t="str">
        <f>IF('Portail 3 SDL-LETTRES'!Z26="","",'Portail 3 SDL-LETTRES'!Z26)</f>
        <v>1h30</v>
      </c>
      <c r="AA29" s="665" t="str">
        <f>IF('Portail 3 SDL-LETTRES'!AA26="","",'Portail 3 SDL-LETTRES'!AA26)</f>
        <v>DM - 1h30 
Transmission sujet (PDF - jour J) et remise copie (PDF - J+2) par mail. Délai = 48h</v>
      </c>
      <c r="AB29" s="665" t="str">
        <f>IF('Portail 3 SDL-LETTRES'!AB26="","",'Portail 3 SDL-LETTRES'!AB26)</f>
        <v>DM - 1h30 Transmission sujet (PDF - jour J) et remise copie (PDF - J+2) par mail. Délai = 48h</v>
      </c>
      <c r="AC29" s="666" t="str">
        <f>IF('Portail 3 SDL-LETTRES'!AC26="","",'Portail 3 SDL-LETTRES'!AC26)</f>
        <v/>
      </c>
      <c r="AD29" s="149">
        <f>IF('Portail 3 SDL-LETTRES'!AD26="","",'Portail 3 SDL-LETTRES'!AD26)</f>
        <v>1</v>
      </c>
      <c r="AE29" s="33" t="str">
        <f>IF('Portail 3 SDL-LETTRES'!AE26="","",'Portail 3 SDL-LETTRES'!AE26)</f>
        <v>CT</v>
      </c>
      <c r="AF29" s="46" t="str">
        <f>IF('Portail 3 SDL-LETTRES'!AF26="","",'Portail 3 SDL-LETTRES'!AF26)</f>
        <v>écrit</v>
      </c>
      <c r="AG29" s="46" t="str">
        <f>IF('Portail 3 SDL-LETTRES'!AG26="","",'Portail 3 SDL-LETTRES'!AG26)</f>
        <v>1h30</v>
      </c>
      <c r="AH29" s="37">
        <f>IF('Portail 3 SDL-LETTRES'!AH26="","",'Portail 3 SDL-LETTRES'!AH26)</f>
        <v>1</v>
      </c>
      <c r="AI29" s="35" t="str">
        <f>IF('Portail 3 SDL-LETTRES'!AI26="","",'Portail 3 SDL-LETTRES'!AI26)</f>
        <v>CT</v>
      </c>
      <c r="AJ29" s="46" t="str">
        <f>IF('Portail 3 SDL-LETTRES'!AJ26="","",'Portail 3 SDL-LETTRES'!AJ26)</f>
        <v>écrit</v>
      </c>
      <c r="AK29" s="46" t="str">
        <f>IF('Portail 3 SDL-LETTRES'!AK26="","",'Portail 3 SDL-LETTRES'!AK26)</f>
        <v>1h30</v>
      </c>
      <c r="AL29" s="28" t="str">
        <f>IF('Portail 3 SDL-LETTRES'!AL26="","",'Portail 3 SDL-LETTRES'!AL26)</f>
        <v/>
      </c>
    </row>
    <row r="30" spans="1:38" ht="63.75">
      <c r="A30" s="20" t="str">
        <f>IF('Portail 3 SDL-LETTRES'!A27="","",'Portail 3 SDL-LETTRES'!A27)</f>
        <v/>
      </c>
      <c r="B30" s="21" t="str">
        <f>IF('Portail 3 SDL-LETTRES'!B27="","",'Portail 3 SDL-LETTRES'!B27)</f>
        <v>LLA2ANG</v>
      </c>
      <c r="C30" s="22" t="str">
        <f>IF('Portail 3 SDL-LETTRES'!C27="","",'Portail 3 SDL-LETTRES'!C27)</f>
        <v>Anglais S2</v>
      </c>
      <c r="D30" s="23" t="str">
        <f>IF('Portail 3 SDL-LETTRES'!D27="","",'Portail 3 SDL-LETTRES'!D27)</f>
        <v>LOL2C7B
LOL2D7B
LOL2DH2B
LOL2E4B
LOL2G8B
LOL2H4B</v>
      </c>
      <c r="E30" s="24" t="str">
        <f>IF('Portail 3 SDL-LETTRES'!E27="","",'Portail 3 SDL-LETTRES'!E27)</f>
        <v>CHOIX TRONC COMMUN</v>
      </c>
      <c r="F30" s="25" t="str">
        <f>IF('Portail 3 SDL-LETTRES'!F27="","",'Portail 3 SDL-LETTRES'!F27)</f>
        <v>Portails 3 (SDL-LETTRES), 6 (HISTOIRE-LETTRES), 7 (HISTOIRE-GEO) et 8 (HISTOIRE-DROIT)</v>
      </c>
      <c r="G30" s="24" t="str">
        <f>IF('Portail 3 SDL-LETTRES'!G27="","",'Portail 3 SDL-LETTRES'!G27)</f>
        <v>LLCER</v>
      </c>
      <c r="H30" s="210" t="str">
        <f>IF('Portail 3 SDL-LETTRES'!H27="","",'Portail 3 SDL-LETTRES'!H27)</f>
        <v/>
      </c>
      <c r="I30" s="28">
        <f>IF('Portail 3 SDL-LETTRES'!I27="","",'Portail 3 SDL-LETTRES'!I27)</f>
        <v>2</v>
      </c>
      <c r="J30" s="28">
        <f>IF('Portail 3 SDL-LETTRES'!J27="","",'Portail 3 SDL-LETTRES'!J27)</f>
        <v>2</v>
      </c>
      <c r="K30" s="210" t="str">
        <f>IF('Portail 3 SDL-LETTRES'!K27="","",'Portail 3 SDL-LETTRES'!K27)</f>
        <v>SOTTEAU Emilie</v>
      </c>
      <c r="L30" s="29" t="str">
        <f>IF('Portail 3 SDL-LETTRES'!L27="","",'Portail 3 SDL-LETTRES'!L27)</f>
        <v>11</v>
      </c>
      <c r="M30" s="28" t="str">
        <f>IF('Portail 3 SDL-LETTRES'!M27="","",'Portail 3 SDL-LETTRES'!M27)</f>
        <v/>
      </c>
      <c r="N30" s="28" t="str">
        <f>IF('Portail 3 SDL-LETTRES'!N27="","",'Portail 3 SDL-LETTRES'!N27)</f>
        <v/>
      </c>
      <c r="O30" s="30">
        <f>IF('Portail 3 SDL-LETTRES'!O27="","",'Portail 3 SDL-LETTRES'!O27)</f>
        <v>18</v>
      </c>
      <c r="P30" s="31" t="str">
        <f>IF('Portail 3 SDL-LETTRES'!P27="","",'Portail 3 SDL-LETTRES'!P27)</f>
        <v/>
      </c>
      <c r="Q30" s="494" t="str">
        <f>IF('Portail 3 SDL-LETTRES'!Q27="","",'Portail 3 SDL-LETTRES'!Q27)</f>
        <v>100 % CC</v>
      </c>
      <c r="R30" s="495" t="str">
        <f>IF('Portail 3 SDL-LETTRES'!R27="","",'Portail 3 SDL-LETTRES'!R27)</f>
        <v>100% CT DEVOIR MAISON</v>
      </c>
      <c r="S30" s="280">
        <f>IF('Portail 3 SDL-LETTRES'!S27="","",'Portail 3 SDL-LETTRES'!S27)</f>
        <v>1</v>
      </c>
      <c r="T30" s="33" t="str">
        <f>IF('Portail 3 SDL-LETTRES'!T27="","",'Portail 3 SDL-LETTRES'!T27)</f>
        <v>CC</v>
      </c>
      <c r="U30" s="33" t="str">
        <f>IF('Portail 3 SDL-LETTRES'!U27="","",'Portail 3 SDL-LETTRES'!U27)</f>
        <v/>
      </c>
      <c r="V30" s="33" t="str">
        <f>IF('Portail 3 SDL-LETTRES'!V27="","",'Portail 3 SDL-LETTRES'!V27)</f>
        <v/>
      </c>
      <c r="W30" s="34">
        <f>IF('Portail 3 SDL-LETTRES'!W27="","",'Portail 3 SDL-LETTRES'!W27)</f>
        <v>1</v>
      </c>
      <c r="X30" s="35" t="str">
        <f>IF('Portail 3 SDL-LETTRES'!X27="","",'Portail 3 SDL-LETTRES'!X27)</f>
        <v>CT</v>
      </c>
      <c r="Y30" s="35" t="str">
        <f>IF('Portail 3 SDL-LETTRES'!Y27="","",'Portail 3 SDL-LETTRES'!Y27)</f>
        <v>écrit</v>
      </c>
      <c r="Z30" s="582" t="str">
        <f>IF('Portail 3 SDL-LETTRES'!Z27="","",'Portail 3 SDL-LETTRES'!Z27)</f>
        <v>2h00</v>
      </c>
      <c r="AA30" s="665" t="str">
        <f>IF('Portail 3 SDL-LETTRES'!AA27="","",'Portail 3 SDL-LETTRES'!AA27)</f>
        <v>DM sans temps limité, 
dépôt sujet sur CELENE le 22/06,
copie à rendre au plus tard le 29/06 sur mon adresse email emiliejanton@yahoo.fr</v>
      </c>
      <c r="AB30" s="665" t="str">
        <f>IF('Portail 3 SDL-LETTRES'!AB27="","",'Portail 3 SDL-LETTRES'!AB27)</f>
        <v>DM sans temps limité, dépôt sujet sur CELENE le 15/06,copie à rendre au plus tard le 22/06 sur mon adresse email emiliejanton@yahoo.fr</v>
      </c>
      <c r="AC30" s="666" t="str">
        <f>IF('Portail 3 SDL-LETTRES'!AC27="","",'Portail 3 SDL-LETTRES'!AC27)</f>
        <v/>
      </c>
      <c r="AD30" s="149">
        <f>IF('Portail 3 SDL-LETTRES'!AD27="","",'Portail 3 SDL-LETTRES'!AD27)</f>
        <v>1</v>
      </c>
      <c r="AE30" s="33" t="str">
        <f>IF('Portail 3 SDL-LETTRES'!AE27="","",'Portail 3 SDL-LETTRES'!AE27)</f>
        <v>CT</v>
      </c>
      <c r="AF30" s="33" t="str">
        <f>IF('Portail 3 SDL-LETTRES'!AF27="","",'Portail 3 SDL-LETTRES'!AF27)</f>
        <v>écrit</v>
      </c>
      <c r="AG30" s="33" t="str">
        <f>IF('Portail 3 SDL-LETTRES'!AG27="","",'Portail 3 SDL-LETTRES'!AG27)</f>
        <v>2h00</v>
      </c>
      <c r="AH30" s="37">
        <f>IF('Portail 3 SDL-LETTRES'!AH27="","",'Portail 3 SDL-LETTRES'!AH27)</f>
        <v>1</v>
      </c>
      <c r="AI30" s="35" t="str">
        <f>IF('Portail 3 SDL-LETTRES'!AI27="","",'Portail 3 SDL-LETTRES'!AI27)</f>
        <v>CT</v>
      </c>
      <c r="AJ30" s="35" t="str">
        <f>IF('Portail 3 SDL-LETTRES'!AJ27="","",'Portail 3 SDL-LETTRES'!AJ27)</f>
        <v>écrit</v>
      </c>
      <c r="AK30" s="35" t="str">
        <f>IF('Portail 3 SDL-LETTRES'!AK27="","",'Portail 3 SDL-LETTRES'!AK27)</f>
        <v>2h00</v>
      </c>
      <c r="AL30" s="28" t="str">
        <f>IF('Portail 3 SDL-LETTRES'!AL27="","",'Portail 3 SDL-LETTRES'!AL27)</f>
        <v/>
      </c>
    </row>
    <row r="31" spans="1:38" ht="104.25" customHeight="1">
      <c r="A31" s="20" t="str">
        <f>IF('Portail 3 SDL-LETTRES'!A28="","",'Portail 3 SDL-LETTRES'!A28)</f>
        <v/>
      </c>
      <c r="B31" s="21" t="str">
        <f>IF('Portail 3 SDL-LETTRES'!B28="","",'Portail 3 SDL-LETTRES'!B28)</f>
        <v>LLA2ESP</v>
      </c>
      <c r="C31" s="22" t="str">
        <f>IF('Portail 3 SDL-LETTRES'!C28="","",'Portail 3 SDL-LETTRES'!C28)</f>
        <v>Espagnol S2</v>
      </c>
      <c r="D31" s="23" t="str">
        <f>IF('Portail 3 SDL-LETTRES'!D28="","",'Portail 3 SDL-LETTRES'!D28)</f>
        <v>LOL2D7C
LOL2DH2C
LOL2E4C
LOL2G8C
LOL2H4C</v>
      </c>
      <c r="E31" s="24" t="str">
        <f>IF('Portail 3 SDL-LETTRES'!E28="","",'Portail 3 SDL-LETTRES'!E28)</f>
        <v>CHOIX TRONC COMMUN</v>
      </c>
      <c r="F31" s="25" t="str">
        <f>IF('Portail 3 SDL-LETTRES'!F28="","",'Portail 3 SDL-LETTRES'!F28)</f>
        <v>Portails 3 (SDL-LETTRES), 6 (HISTOIRE-LETTRES), 7 (HISTOIRE-GEO) et 8 (HISTOIRE-DROIT)</v>
      </c>
      <c r="G31" s="24" t="str">
        <f>IF('Portail 3 SDL-LETTRES'!G28="","",'Portail 3 SDL-LETTRES'!G28)</f>
        <v>LLCER</v>
      </c>
      <c r="H31" s="210" t="str">
        <f>IF('Portail 3 SDL-LETTRES'!H28="","",'Portail 3 SDL-LETTRES'!H28)</f>
        <v/>
      </c>
      <c r="I31" s="28">
        <f>IF('Portail 3 SDL-LETTRES'!I28="","",'Portail 3 SDL-LETTRES'!I28)</f>
        <v>2</v>
      </c>
      <c r="J31" s="28">
        <f>IF('Portail 3 SDL-LETTRES'!J28="","",'Portail 3 SDL-LETTRES'!J28)</f>
        <v>2</v>
      </c>
      <c r="K31" s="210" t="str">
        <f>IF('Portail 3 SDL-LETTRES'!K28="","",'Portail 3 SDL-LETTRES'!K28)</f>
        <v>FASQUEL Samuel</v>
      </c>
      <c r="L31" s="29" t="str">
        <f>IF('Portail 3 SDL-LETTRES'!L28="","",'Portail 3 SDL-LETTRES'!L28)</f>
        <v>14</v>
      </c>
      <c r="M31" s="28" t="str">
        <f>IF('Portail 3 SDL-LETTRES'!M28="","",'Portail 3 SDL-LETTRES'!M28)</f>
        <v/>
      </c>
      <c r="N31" s="28" t="str">
        <f>IF('Portail 3 SDL-LETTRES'!N28="","",'Portail 3 SDL-LETTRES'!N28)</f>
        <v/>
      </c>
      <c r="O31" s="30">
        <f>IF('Portail 3 SDL-LETTRES'!O28="","",'Portail 3 SDL-LETTRES'!O28)</f>
        <v>18</v>
      </c>
      <c r="P31" s="31" t="str">
        <f>IF('Portail 3 SDL-LETTRES'!P28="","",'Portail 3 SDL-LETTRES'!P28)</f>
        <v/>
      </c>
      <c r="Q31" s="429" t="str">
        <f>IF('Portail 3 SDL-LETTRES'!Q28="","",'Portail 3 SDL-LETTRES'!Q28)</f>
        <v>100% CC DEVOIR MAISON pour les gpes dont nbre notes CC insuffisant au 16/03</v>
      </c>
      <c r="R31" s="430" t="str">
        <f>IF('Portail 3 SDL-LETTRES'!R28="","",'Portail 3 SDL-LETTRES'!R28)</f>
        <v>100% CT / Ecrit à distance en temps limité</v>
      </c>
      <c r="S31" s="280">
        <f>IF('Portail 3 SDL-LETTRES'!S28="","",'Portail 3 SDL-LETTRES'!S28)</f>
        <v>1</v>
      </c>
      <c r="T31" s="33" t="str">
        <f>IF('Portail 3 SDL-LETTRES'!T28="","",'Portail 3 SDL-LETTRES'!T28)</f>
        <v>CC</v>
      </c>
      <c r="U31" s="33" t="str">
        <f>IF('Portail 3 SDL-LETTRES'!U28="","",'Portail 3 SDL-LETTRES'!U28)</f>
        <v/>
      </c>
      <c r="V31" s="33" t="str">
        <f>IF('Portail 3 SDL-LETTRES'!V28="","",'Portail 3 SDL-LETTRES'!V28)</f>
        <v/>
      </c>
      <c r="W31" s="34">
        <f>IF('Portail 3 SDL-LETTRES'!W28="","",'Portail 3 SDL-LETTRES'!W28)</f>
        <v>1</v>
      </c>
      <c r="X31" s="35" t="str">
        <f>IF('Portail 3 SDL-LETTRES'!X28="","",'Portail 3 SDL-LETTRES'!X28)</f>
        <v>CT</v>
      </c>
      <c r="Y31" s="35" t="str">
        <f>IF('Portail 3 SDL-LETTRES'!Y28="","",'Portail 3 SDL-LETTRES'!Y28)</f>
        <v>écrit</v>
      </c>
      <c r="Z31" s="582" t="str">
        <f>IF('Portail 3 SDL-LETTRES'!Z28="","",'Portail 3 SDL-LETTRES'!Z28)</f>
        <v>2h00</v>
      </c>
      <c r="AA31" s="665" t="str">
        <f>IF('Portail 3 SDL-LETTRES'!AA28="","",'Portail 3 SDL-LETTRES'!AA28)</f>
        <v>Oral par Skype, WhatsApp ou appel téléphonique dans une date à convenir avec votre enseignant référent.</v>
      </c>
      <c r="AB31" s="665" t="str">
        <f>IF('Portail 3 SDL-LETTRES'!AB28="","",'Portail 3 SDL-LETTRES'!AB28)</f>
        <v>Oral par Skype, WhatsApp ou appel téléphonique dans une date à convenir avec votre enseignant référent.</v>
      </c>
      <c r="AC31" s="666" t="str">
        <f>IF('Portail 3 SDL-LETTRES'!AC28="","",'Portail 3 SDL-LETTRES'!AC28)</f>
        <v/>
      </c>
      <c r="AD31" s="149">
        <f>IF('Portail 3 SDL-LETTRES'!AD28="","",'Portail 3 SDL-LETTRES'!AD28)</f>
        <v>1</v>
      </c>
      <c r="AE31" s="33" t="str">
        <f>IF('Portail 3 SDL-LETTRES'!AE28="","",'Portail 3 SDL-LETTRES'!AE28)</f>
        <v>CT</v>
      </c>
      <c r="AF31" s="33" t="str">
        <f>IF('Portail 3 SDL-LETTRES'!AF28="","",'Portail 3 SDL-LETTRES'!AF28)</f>
        <v>écrit</v>
      </c>
      <c r="AG31" s="33" t="str">
        <f>IF('Portail 3 SDL-LETTRES'!AG28="","",'Portail 3 SDL-LETTRES'!AG28)</f>
        <v>2h00</v>
      </c>
      <c r="AH31" s="37">
        <f>IF('Portail 3 SDL-LETTRES'!AH28="","",'Portail 3 SDL-LETTRES'!AH28)</f>
        <v>1</v>
      </c>
      <c r="AI31" s="35" t="str">
        <f>IF('Portail 3 SDL-LETTRES'!AI28="","",'Portail 3 SDL-LETTRES'!AI28)</f>
        <v>CT</v>
      </c>
      <c r="AJ31" s="35" t="str">
        <f>IF('Portail 3 SDL-LETTRES'!AJ28="","",'Portail 3 SDL-LETTRES'!AJ28)</f>
        <v>écrit</v>
      </c>
      <c r="AK31" s="35" t="str">
        <f>IF('Portail 3 SDL-LETTRES'!AK28="","",'Portail 3 SDL-LETTRES'!AK28)</f>
        <v>2h00</v>
      </c>
      <c r="AL31" s="28" t="str">
        <f>IF('Portail 3 SDL-LETTRES'!AL28="","",'Portail 3 SDL-LETTRES'!AL28)</f>
        <v/>
      </c>
    </row>
    <row r="32" spans="1:38" ht="16.5" customHeight="1">
      <c r="A32" s="20"/>
      <c r="B32" s="21"/>
      <c r="C32" s="95"/>
      <c r="D32" s="23"/>
      <c r="E32" s="24"/>
      <c r="F32" s="25"/>
      <c r="G32" s="24"/>
      <c r="H32" s="26"/>
      <c r="I32" s="28"/>
      <c r="J32" s="28"/>
      <c r="K32" s="28"/>
      <c r="L32" s="29"/>
      <c r="M32" s="28"/>
      <c r="N32" s="28"/>
      <c r="O32" s="30"/>
      <c r="P32" s="31"/>
      <c r="Q32" s="474"/>
      <c r="R32" s="474"/>
      <c r="S32" s="280"/>
      <c r="T32" s="96"/>
      <c r="U32" s="96"/>
      <c r="V32" s="96"/>
      <c r="W32" s="169"/>
      <c r="X32" s="97"/>
      <c r="Y32" s="97"/>
      <c r="Z32" s="589"/>
      <c r="AA32" s="429"/>
      <c r="AB32" s="474"/>
      <c r="AC32" s="457"/>
      <c r="AD32" s="280"/>
      <c r="AE32" s="96"/>
      <c r="AF32" s="96"/>
      <c r="AG32" s="96"/>
      <c r="AH32" s="170"/>
      <c r="AI32" s="97"/>
      <c r="AJ32" s="97"/>
      <c r="AK32" s="97"/>
      <c r="AL32" s="28"/>
    </row>
    <row r="33" spans="1:38" ht="33" customHeight="1">
      <c r="A33" s="77" t="s">
        <v>948</v>
      </c>
      <c r="B33" s="281" t="s">
        <v>949</v>
      </c>
      <c r="C33" s="282" t="s">
        <v>950</v>
      </c>
      <c r="D33" s="283" t="s">
        <v>341</v>
      </c>
      <c r="E33" s="77" t="s">
        <v>42</v>
      </c>
      <c r="F33" s="77"/>
      <c r="G33" s="77"/>
      <c r="H33" s="77"/>
      <c r="I33" s="77">
        <f>+I$24+I34+I35+I39+I40+I41+I42</f>
        <v>30</v>
      </c>
      <c r="J33" s="77">
        <f>+J$24+J34+J35+J39+J40+J41+J42</f>
        <v>30</v>
      </c>
      <c r="K33" s="283"/>
      <c r="L33" s="283"/>
      <c r="M33" s="283"/>
      <c r="N33" s="283"/>
      <c r="O33" s="283"/>
      <c r="P33" s="81"/>
      <c r="Q33" s="476"/>
      <c r="R33" s="476"/>
      <c r="S33" s="414"/>
      <c r="T33" s="283"/>
      <c r="U33" s="283"/>
      <c r="V33" s="283"/>
      <c r="W33" s="283"/>
      <c r="X33" s="283"/>
      <c r="Y33" s="283"/>
      <c r="Z33" s="81"/>
      <c r="AA33" s="613"/>
      <c r="AB33" s="283"/>
      <c r="AC33" s="614"/>
      <c r="AD33" s="414"/>
      <c r="AE33" s="283"/>
      <c r="AF33" s="283"/>
      <c r="AG33" s="283"/>
      <c r="AH33" s="283"/>
      <c r="AI33" s="283"/>
      <c r="AJ33" s="283"/>
      <c r="AK33" s="283"/>
      <c r="AL33" s="79"/>
    </row>
    <row r="34" spans="1:38" ht="82.5" customHeight="1">
      <c r="A34" s="20" t="str">
        <f>IF('Portail 3 SDL-LETTRES'!A41="","",'Portail 3 SDL-LETTRES'!A41)</f>
        <v/>
      </c>
      <c r="B34" s="94" t="str">
        <f>IF('Portail 3 SDL-LETTRES'!B41="","",'Portail 3 SDL-LETTRES'!B41)</f>
        <v>LLA2G40</v>
      </c>
      <c r="C34" s="22" t="str">
        <f>IF('Portail 3 SDL-LETTRES'!C41="","",'Portail 3 SDL-LETTRES'!C41)</f>
        <v>Littératures francophones</v>
      </c>
      <c r="D34" s="63" t="str">
        <f>IF('Portail 3 SDL-LETTRES'!D41="","",'Portail 3 SDL-LETTRES'!D41)</f>
        <v>LOL3G21</v>
      </c>
      <c r="E34" s="63" t="str">
        <f>IF('Portail 3 SDL-LETTRES'!E41="","",'Portail 3 SDL-LETTRES'!E41)</f>
        <v>TRONC COMMUN</v>
      </c>
      <c r="F34" s="168" t="str">
        <f>IF('Portail 3 SDL-LETTRES'!F41="","",'Portail 3 SDL-LETTRES'!F41)</f>
        <v>Portails 3 (SDL-LETTRES majeure Lettres), 5 (LETTRES-LLCER majeure Lettres ) et 6 (HISTOIRE-LETTRES)</v>
      </c>
      <c r="G34" s="63" t="str">
        <f>IF('Portail 3 SDL-LETTRES'!G41="","",'Portail 3 SDL-LETTRES'!G41)</f>
        <v>LETTRES</v>
      </c>
      <c r="H34" s="202" t="str">
        <f>IF('Portail 3 SDL-LETTRES'!H41="","",'Portail 3 SDL-LETTRES'!H41)</f>
        <v/>
      </c>
      <c r="I34" s="67">
        <v>5</v>
      </c>
      <c r="J34" s="67">
        <v>5</v>
      </c>
      <c r="K34" s="63" t="str">
        <f>IF('Portail 3 SDL-LETTRES'!K41="","",'Portail 3 SDL-LETTRES'!K41)</f>
        <v>RIBEMONT Gabriele</v>
      </c>
      <c r="L34" s="213" t="str">
        <f>IF('Portail 3 SDL-LETTRES'!L41="","",'Portail 3 SDL-LETTRES'!L41)</f>
        <v>09</v>
      </c>
      <c r="M34" s="67" t="str">
        <f>IF('Portail 3 SDL-LETTRES'!M41="","",'Portail 3 SDL-LETTRES'!M41)</f>
        <v/>
      </c>
      <c r="N34" s="67">
        <f>IF('Portail 3 SDL-LETTRES'!N41="","",'Portail 3 SDL-LETTRES'!N41)</f>
        <v>18</v>
      </c>
      <c r="O34" s="129">
        <f>IF('Portail 3 SDL-LETTRES'!O41="","",'Portail 3 SDL-LETTRES'!O41)</f>
        <v>18</v>
      </c>
      <c r="P34" s="222" t="str">
        <f>IF('Portail 3 SDL-LETTRES'!P41="","",'Portail 3 SDL-LETTRES'!P41)</f>
        <v/>
      </c>
      <c r="Q34" s="429" t="str">
        <f>IF('Portail 3 SDL-LETTRES'!Q41="","",'Portail 3 SDL-LETTRES'!Q41)</f>
        <v>100% CC</v>
      </c>
      <c r="R34" s="430" t="str">
        <f>IF('Portail 3 SDL-LETTRES'!R41="","",'Portail 3 SDL-LETTRES'!R41)</f>
        <v>100% CT (dossier)</v>
      </c>
      <c r="S34" s="149">
        <f>IF('Portail 3 SDL-LETTRES'!S41="","",'Portail 3 SDL-LETTRES'!S41)</f>
        <v>1</v>
      </c>
      <c r="T34" s="33" t="str">
        <f>IF('Portail 3 SDL-LETTRES'!T41="","",'Portail 3 SDL-LETTRES'!T41)</f>
        <v>CC</v>
      </c>
      <c r="U34" s="33" t="str">
        <f>IF('Portail 3 SDL-LETTRES'!U41="","",'Portail 3 SDL-LETTRES'!U41)</f>
        <v/>
      </c>
      <c r="V34" s="33" t="str">
        <f>IF('Portail 3 SDL-LETTRES'!V41="","",'Portail 3 SDL-LETTRES'!V41)</f>
        <v/>
      </c>
      <c r="W34" s="34">
        <f>IF('Portail 3 SDL-LETTRES'!W41="","",'Portail 3 SDL-LETTRES'!W41)</f>
        <v>1</v>
      </c>
      <c r="X34" s="35" t="str">
        <f>IF('Portail 3 SDL-LETTRES'!X41="","",'Portail 3 SDL-LETTRES'!X41)</f>
        <v>CT</v>
      </c>
      <c r="Y34" s="35" t="str">
        <f>IF('Portail 3 SDL-LETTRES'!Y41="","",'Portail 3 SDL-LETTRES'!Y41)</f>
        <v>écrit</v>
      </c>
      <c r="Z34" s="35" t="str">
        <f>IF('Portail 3 SDL-LETTRES'!Z41="","",'Portail 3 SDL-LETTRES'!Z41)</f>
        <v>3h00</v>
      </c>
      <c r="AA34" s="665" t="str">
        <f>IF('Portail 3 SDL-LETTRES'!AA41="","",'Portail 3 SDL-LETTRES'!AA41)</f>
        <v>100% CT DM temps libre. Dépôt du sujet sur CELENE le 10/06/2020 ; retour des copies par mail (gabriele.ribemont@univ-orleans.fr) jusqu'au 28/06/2020.</v>
      </c>
      <c r="AB34" s="665" t="str">
        <f>IF('Portail 3 SDL-LETTRES'!AB41="","",'Portail 3 SDL-LETTRES'!AB41)</f>
        <v>100% CT DM temps libre. Dépôt du sujet sur CELENE le 10/06/2020 ; retour des copies par mail (gabriele.ribemont@univ-orleans.fr) jusqu'au 28/06/2020.</v>
      </c>
      <c r="AC34" s="666" t="str">
        <f>IF('Portail 3 SDL-LETTRES'!AC41="","",'Portail 3 SDL-LETTRES'!AC41)</f>
        <v/>
      </c>
      <c r="AD34" s="149">
        <f>IF('Portail 3 SDL-LETTRES'!AD41="","",'Portail 3 SDL-LETTRES'!AD41)</f>
        <v>1</v>
      </c>
      <c r="AE34" s="33" t="str">
        <f>IF('Portail 3 SDL-LETTRES'!AE41="","",'Portail 3 SDL-LETTRES'!AE41)</f>
        <v>CT</v>
      </c>
      <c r="AF34" s="33" t="str">
        <f>IF('Portail 3 SDL-LETTRES'!AF41="","",'Portail 3 SDL-LETTRES'!AF41)</f>
        <v>écrit</v>
      </c>
      <c r="AG34" s="33" t="str">
        <f>IF('Portail 3 SDL-LETTRES'!AG41="","",'Portail 3 SDL-LETTRES'!AG41)</f>
        <v>3h00</v>
      </c>
      <c r="AH34" s="37">
        <f>IF('Portail 3 SDL-LETTRES'!AH41="","",'Portail 3 SDL-LETTRES'!AH41)</f>
        <v>1</v>
      </c>
      <c r="AI34" s="35" t="str">
        <f>IF('Portail 3 SDL-LETTRES'!AI41="","",'Portail 3 SDL-LETTRES'!AI41)</f>
        <v>CT</v>
      </c>
      <c r="AJ34" s="35" t="str">
        <f>IF('Portail 3 SDL-LETTRES'!AJ41="","",'Portail 3 SDL-LETTRES'!AJ41)</f>
        <v>écrit</v>
      </c>
      <c r="AK34" s="35" t="str">
        <f>IF('Portail 3 SDL-LETTRES'!AK41="","",'Portail 3 SDL-LETTRES'!AK41)</f>
        <v>3h00</v>
      </c>
      <c r="AL34" s="67" t="str">
        <f>IF('Portail 3 SDL-LETTRES'!AL41="","",'Portail 3 SDL-LETTRES'!AL41)</f>
        <v/>
      </c>
    </row>
    <row r="35" spans="1:38" s="93" customFormat="1" ht="19.5" customHeight="1">
      <c r="A35" s="158" t="str">
        <f>IF('Portail 3 SDL-LETTRES'!A42="","",'Portail 3 SDL-LETTRES'!A42)</f>
        <v>LCLA2G01</v>
      </c>
      <c r="B35" s="158" t="str">
        <f>IF('Portail 3 SDL-LETTRES'!B42="","",'Portail 3 SDL-LETTRES'!B42)</f>
        <v>LLA2G50</v>
      </c>
      <c r="C35" s="197" t="str">
        <f>IF('Portail 3 SDL-LETTRES'!C42="","",'Portail 3 SDL-LETTRES'!C42)</f>
        <v>Choix  Introduction au cinéma (1 UE parmi 2)</v>
      </c>
      <c r="D35" s="217" t="str">
        <f>IF('Portail 3 SDL-LETTRES'!D42="","",'Portail 3 SDL-LETTRES'!D42)</f>
        <v/>
      </c>
      <c r="E35" s="217" t="str">
        <f>IF('Portail 3 SDL-LETTRES'!E42="","",'Portail 3 SDL-LETTRES'!E42)</f>
        <v>BLOC</v>
      </c>
      <c r="F35" s="217" t="str">
        <f>IF('Portail 3 SDL-LETTRES'!F42="","",'Portail 3 SDL-LETTRES'!F42)</f>
        <v/>
      </c>
      <c r="G35" s="217" t="str">
        <f>IF('Portail 3 SDL-LETTRES'!G42="","",'Portail 3 SDL-LETTRES'!G42)</f>
        <v/>
      </c>
      <c r="H35" s="218" t="str">
        <f>IF('Portail 3 SDL-LETTRES'!H42="","",'Portail 3 SDL-LETTRES'!H42)</f>
        <v>1 UE / 3 ECTS</v>
      </c>
      <c r="I35" s="198">
        <v>3</v>
      </c>
      <c r="J35" s="199">
        <v>3</v>
      </c>
      <c r="K35" s="198" t="str">
        <f>IF('Portail 3 SDL-LETTRES'!K42="","",'Portail 3 SDL-LETTRES'!K42)</f>
        <v/>
      </c>
      <c r="L35" s="199" t="str">
        <f>IF('Portail 3 SDL-LETTRES'!L42="","",'Portail 3 SDL-LETTRES'!L42)</f>
        <v/>
      </c>
      <c r="M35" s="198" t="str">
        <f>IF('Portail 3 SDL-LETTRES'!M42="","",'Portail 3 SDL-LETTRES'!M42)</f>
        <v/>
      </c>
      <c r="N35" s="199" t="str">
        <f>IF('Portail 3 SDL-LETTRES'!N42="","",'Portail 3 SDL-LETTRES'!N42)</f>
        <v/>
      </c>
      <c r="O35" s="189" t="str">
        <f>IF('Portail 3 SDL-LETTRES'!O42="","",'Portail 3 SDL-LETTRES'!O42)</f>
        <v/>
      </c>
      <c r="P35" s="395" t="str">
        <f>IF('Portail 3 SDL-LETTRES'!P42="","",'Portail 3 SDL-LETTRES'!P42)</f>
        <v/>
      </c>
      <c r="Q35" s="437" t="str">
        <f>IF('Portail 3 SDL-LETTRES'!Q42="","",'Portail 3 SDL-LETTRES'!Q42)</f>
        <v/>
      </c>
      <c r="R35" s="438" t="str">
        <f>IF('Portail 3 SDL-LETTRES'!R42="","",'Portail 3 SDL-LETTRES'!R42)</f>
        <v/>
      </c>
      <c r="S35" s="402" t="str">
        <f>IF('Portail 3 SDL-LETTRES'!S42="","",'Portail 3 SDL-LETTRES'!S42)</f>
        <v/>
      </c>
      <c r="T35" s="189" t="str">
        <f>IF('Portail 3 SDL-LETTRES'!T42="","",'Portail 3 SDL-LETTRES'!T42)</f>
        <v/>
      </c>
      <c r="U35" s="189" t="str">
        <f>IF('Portail 3 SDL-LETTRES'!U42="","",'Portail 3 SDL-LETTRES'!U42)</f>
        <v/>
      </c>
      <c r="V35" s="189" t="str">
        <f>IF('Portail 3 SDL-LETTRES'!V42="","",'Portail 3 SDL-LETTRES'!V42)</f>
        <v/>
      </c>
      <c r="W35" s="89" t="str">
        <f>IF('Portail 3 SDL-LETTRES'!W42="","",'Portail 3 SDL-LETTRES'!W42)</f>
        <v/>
      </c>
      <c r="X35" s="90" t="str">
        <f>IF('Portail 3 SDL-LETTRES'!X42="","",'Portail 3 SDL-LETTRES'!X42)</f>
        <v/>
      </c>
      <c r="Y35" s="90" t="str">
        <f>IF('Portail 3 SDL-LETTRES'!Y42="","",'Portail 3 SDL-LETTRES'!Y42)</f>
        <v/>
      </c>
      <c r="Z35" s="91" t="str">
        <f>IF('Portail 3 SDL-LETTRES'!Z42="","",'Portail 3 SDL-LETTRES'!Z42)</f>
        <v/>
      </c>
      <c r="AA35" s="91" t="str">
        <f>IF('Portail 3 SDL-LETTRES'!AA42="","",'Portail 3 SDL-LETTRES'!AA42)</f>
        <v/>
      </c>
      <c r="AB35" s="558" t="str">
        <f>IF('Portail 3 SDL-LETTRES'!AB42="","",'Portail 3 SDL-LETTRES'!AB42)</f>
        <v/>
      </c>
      <c r="AC35" s="630" t="str">
        <f>IF('Portail 3 SDL-LETTRES'!AC42="","",'Portail 3 SDL-LETTRES'!AC42)</f>
        <v/>
      </c>
      <c r="AD35" s="89" t="str">
        <f>IF('Portail 3 SDL-LETTRES'!AD42="","",'Portail 3 SDL-LETTRES'!AD42)</f>
        <v/>
      </c>
      <c r="AE35" s="90" t="str">
        <f>IF('Portail 3 SDL-LETTRES'!AE42="","",'Portail 3 SDL-LETTRES'!AE42)</f>
        <v/>
      </c>
      <c r="AF35" s="90" t="str">
        <f>IF('Portail 3 SDL-LETTRES'!AF42="","",'Portail 3 SDL-LETTRES'!AF42)</f>
        <v/>
      </c>
      <c r="AG35" s="90" t="str">
        <f>IF('Portail 3 SDL-LETTRES'!AG42="","",'Portail 3 SDL-LETTRES'!AG42)</f>
        <v/>
      </c>
      <c r="AH35" s="91" t="str">
        <f>IF('Portail 3 SDL-LETTRES'!AH42="","",'Portail 3 SDL-LETTRES'!AH42)</f>
        <v/>
      </c>
      <c r="AI35" s="90" t="str">
        <f>IF('Portail 3 SDL-LETTRES'!AI42="","",'Portail 3 SDL-LETTRES'!AI42)</f>
        <v/>
      </c>
      <c r="AJ35" s="90" t="str">
        <f>IF('Portail 3 SDL-LETTRES'!AJ42="","",'Portail 3 SDL-LETTRES'!AJ42)</f>
        <v/>
      </c>
      <c r="AK35" s="90" t="str">
        <f>IF('Portail 3 SDL-LETTRES'!AK42="","",'Portail 3 SDL-LETTRES'!AK42)</f>
        <v/>
      </c>
      <c r="AL35" s="92" t="str">
        <f>IF('Portail 3 SDL-LETTRES'!AL42="","",'Portail 3 SDL-LETTRES'!AL42)</f>
        <v/>
      </c>
    </row>
    <row r="36" spans="1:38" ht="45.75" customHeight="1">
      <c r="A36" s="20" t="str">
        <f>IF('Portail 3 SDL-LETTRES'!A43="","",'Portail 3 SDL-LETTRES'!A43)</f>
        <v/>
      </c>
      <c r="B36" s="94" t="str">
        <f>IF('Portail 3 SDL-LETTRES'!B43="","",'Portail 3 SDL-LETTRES'!B43)</f>
        <v>LLA2G5A</v>
      </c>
      <c r="C36" s="22" t="str">
        <f>IF('Portail 3 SDL-LETTRES'!C43="","",'Portail 3 SDL-LETTRES'!C43)</f>
        <v>Introduction to Cinema</v>
      </c>
      <c r="D36" s="63" t="str">
        <f>IF('Portail 3 SDL-LETTRES'!D43="","",'Portail 3 SDL-LETTRES'!D43)</f>
        <v/>
      </c>
      <c r="E36" s="63" t="str">
        <f>IF('Portail 3 SDL-LETTRES'!E43="","",'Portail 3 SDL-LETTRES'!E43)</f>
        <v>CHOIX TRONC COMMUN</v>
      </c>
      <c r="F36" s="168" t="str">
        <f>IF('Portail 3 SDL-LETTRES'!F43="","",'Portail 3 SDL-LETTRES'!F43)</f>
        <v>Portails 3 (SDL-LETTRES majeure Lettres), 5 (LETTRES-LLCER majeure Lettres) et 6 (HISTOIRE-LETTRES majeure Lettres)</v>
      </c>
      <c r="G36" s="63" t="str">
        <f>IF('Portail 3 SDL-LETTRES'!G43="","",'Portail 3 SDL-LETTRES'!G43)</f>
        <v>LETTRES</v>
      </c>
      <c r="H36" s="202" t="str">
        <f>IF('Portail 3 SDL-LETTRES'!H43="","",'Portail 3 SDL-LETTRES'!H43)</f>
        <v/>
      </c>
      <c r="I36" s="67">
        <v>3</v>
      </c>
      <c r="J36" s="67">
        <v>3</v>
      </c>
      <c r="K36" s="63" t="str">
        <f>IF('Portail 3 SDL-LETTRES'!K43="","",'Portail 3 SDL-LETTRES'!K43)</f>
        <v>BARUT Benoît</v>
      </c>
      <c r="L36" s="43" t="str">
        <f>IF('Portail 3 SDL-LETTRES'!L43="","",'Portail 3 SDL-LETTRES'!L43)</f>
        <v>09 et 18</v>
      </c>
      <c r="M36" s="67" t="str">
        <f>IF('Portail 3 SDL-LETTRES'!M43="","",'Portail 3 SDL-LETTRES'!M43)</f>
        <v/>
      </c>
      <c r="N36" s="67" t="str">
        <f>IF('Portail 3 SDL-LETTRES'!N43="","",'Portail 3 SDL-LETTRES'!N43)</f>
        <v/>
      </c>
      <c r="O36" s="129">
        <f>IF('Portail 3 SDL-LETTRES'!O43="","",'Portail 3 SDL-LETTRES'!O43)</f>
        <v>24</v>
      </c>
      <c r="P36" s="222" t="str">
        <f>IF('Portail 3 SDL-LETTRES'!P43="","",'Portail 3 SDL-LETTRES'!P43)</f>
        <v/>
      </c>
      <c r="Q36" s="429" t="str">
        <f>IF('Portail 3 SDL-LETTRES'!Q43="","",'Portail 3 SDL-LETTRES'!Q43)</f>
        <v>100% CC</v>
      </c>
      <c r="R36" s="430" t="str">
        <f>IF('Portail 3 SDL-LETTRES'!R43="","",'Portail 3 SDL-LETTRES'!R43)</f>
        <v>100% CT (dossier)</v>
      </c>
      <c r="S36" s="149">
        <f>IF('Portail 3 SDL-LETTRES'!S43="","",'Portail 3 SDL-LETTRES'!S43)</f>
        <v>1</v>
      </c>
      <c r="T36" s="33" t="str">
        <f>IF('Portail 3 SDL-LETTRES'!T43="","",'Portail 3 SDL-LETTRES'!T43)</f>
        <v>CC</v>
      </c>
      <c r="U36" s="33" t="str">
        <f>IF('Portail 3 SDL-LETTRES'!U43="","",'Portail 3 SDL-LETTRES'!U43)</f>
        <v/>
      </c>
      <c r="V36" s="33" t="str">
        <f>IF('Portail 3 SDL-LETTRES'!V43="","",'Portail 3 SDL-LETTRES'!V43)</f>
        <v/>
      </c>
      <c r="W36" s="34">
        <f>IF('Portail 3 SDL-LETTRES'!W43="","",'Portail 3 SDL-LETTRES'!W43)</f>
        <v>1</v>
      </c>
      <c r="X36" s="35" t="str">
        <f>IF('Portail 3 SDL-LETTRES'!X43="","",'Portail 3 SDL-LETTRES'!X43)</f>
        <v>CT</v>
      </c>
      <c r="Y36" s="35" t="str">
        <f>IF('Portail 3 SDL-LETTRES'!Y43="","",'Portail 3 SDL-LETTRES'!Y43)</f>
        <v>écrit</v>
      </c>
      <c r="Z36" s="35" t="str">
        <f>IF('Portail 3 SDL-LETTRES'!Z43="","",'Portail 3 SDL-LETTRES'!Z43)</f>
        <v>3h00</v>
      </c>
      <c r="AA36" s="667" t="str">
        <f>IF('Portail 3 SDL-LETTRES'!AA43="","",'Portail 3 SDL-LETTRES'!AA43)</f>
        <v>NON OUVERT EN 2019/2020</v>
      </c>
      <c r="AB36" s="668" t="str">
        <f>IF('Portail 3 SDL-LETTRES'!AB43="","",'Portail 3 SDL-LETTRES'!AB43)</f>
        <v>NON OUVERT EN 2019/2020</v>
      </c>
      <c r="AC36" s="669">
        <f>IF('Portail 3 SDL-LETTRES'!AC43="","",'Portail 3 SDL-LETTRES'!AC43)</f>
        <v>0</v>
      </c>
      <c r="AD36" s="149">
        <f>IF('Portail 3 SDL-LETTRES'!AD43="","",'Portail 3 SDL-LETTRES'!AD43)</f>
        <v>1</v>
      </c>
      <c r="AE36" s="33" t="str">
        <f>IF('Portail 3 SDL-LETTRES'!AE43="","",'Portail 3 SDL-LETTRES'!AE43)</f>
        <v>CT</v>
      </c>
      <c r="AF36" s="33" t="str">
        <f>IF('Portail 3 SDL-LETTRES'!AF43="","",'Portail 3 SDL-LETTRES'!AF43)</f>
        <v>écrit</v>
      </c>
      <c r="AG36" s="33" t="str">
        <f>IF('Portail 3 SDL-LETTRES'!AG43="","",'Portail 3 SDL-LETTRES'!AG43)</f>
        <v>3h00</v>
      </c>
      <c r="AH36" s="37">
        <f>IF('Portail 3 SDL-LETTRES'!AH43="","",'Portail 3 SDL-LETTRES'!AH43)</f>
        <v>1</v>
      </c>
      <c r="AI36" s="35" t="str">
        <f>IF('Portail 3 SDL-LETTRES'!AI43="","",'Portail 3 SDL-LETTRES'!AI43)</f>
        <v>CT</v>
      </c>
      <c r="AJ36" s="35" t="str">
        <f>IF('Portail 3 SDL-LETTRES'!AJ43="","",'Portail 3 SDL-LETTRES'!AJ43)</f>
        <v>écrit</v>
      </c>
      <c r="AK36" s="35" t="str">
        <f>IF('Portail 3 SDL-LETTRES'!AK43="","",'Portail 3 SDL-LETTRES'!AK43)</f>
        <v>3h00</v>
      </c>
      <c r="AL36" s="67" t="str">
        <f>IF('Portail 3 SDL-LETTRES'!AL43="","",'Portail 3 SDL-LETTRES'!AL43)</f>
        <v/>
      </c>
    </row>
    <row r="37" spans="1:38" ht="82.5" customHeight="1">
      <c r="A37" s="20" t="str">
        <f>IF('Portail 3 SDL-LETTRES'!A44="","",'Portail 3 SDL-LETTRES'!A44)</f>
        <v/>
      </c>
      <c r="B37" s="94" t="str">
        <f>IF('Portail 3 SDL-LETTRES'!B44="","",'Portail 3 SDL-LETTRES'!B44)</f>
        <v>LLA2G5B</v>
      </c>
      <c r="C37" s="22" t="str">
        <f>IF('Portail 3 SDL-LETTRES'!C44="","",'Portail 3 SDL-LETTRES'!C44)</f>
        <v>Introduction au cinéma</v>
      </c>
      <c r="D37" s="63" t="str">
        <f>IF('Portail 3 SDL-LETTRES'!D44="","",'Portail 3 SDL-LETTRES'!D44)</f>
        <v/>
      </c>
      <c r="E37" s="63" t="str">
        <f>IF('Portail 3 SDL-LETTRES'!E44="","",'Portail 3 SDL-LETTRES'!E44)</f>
        <v>CHOIX TRONC COMMUN</v>
      </c>
      <c r="F37" s="168" t="str">
        <f>IF('Portail 3 SDL-LETTRES'!F44="","",'Portail 3 SDL-LETTRES'!F44)</f>
        <v>Portails 3 (SDL-LETTRES majeure Lettres), 5 (LETTRES-LLCER majeure Lettres ) et 6 (HISTOIRE-LETTRES majeure Lettres)</v>
      </c>
      <c r="G37" s="63" t="str">
        <f>IF('Portail 3 SDL-LETTRES'!G44="","",'Portail 3 SDL-LETTRES'!G44)</f>
        <v>LETTRES</v>
      </c>
      <c r="H37" s="202" t="str">
        <f>IF('Portail 3 SDL-LETTRES'!H44="","",'Portail 3 SDL-LETTRES'!H44)</f>
        <v/>
      </c>
      <c r="I37" s="67">
        <v>3</v>
      </c>
      <c r="J37" s="67">
        <v>3</v>
      </c>
      <c r="K37" s="63" t="str">
        <f>IF('Portail 3 SDL-LETTRES'!K44="","",'Portail 3 SDL-LETTRES'!K44)</f>
        <v>BARUT Benoît</v>
      </c>
      <c r="L37" s="43" t="str">
        <f>IF('Portail 3 SDL-LETTRES'!L44="","",'Portail 3 SDL-LETTRES'!L44)</f>
        <v>09 et 18</v>
      </c>
      <c r="M37" s="67" t="str">
        <f>IF('Portail 3 SDL-LETTRES'!M44="","",'Portail 3 SDL-LETTRES'!M44)</f>
        <v/>
      </c>
      <c r="N37" s="67" t="str">
        <f>IF('Portail 3 SDL-LETTRES'!N44="","",'Portail 3 SDL-LETTRES'!N44)</f>
        <v/>
      </c>
      <c r="O37" s="129">
        <f>IF('Portail 3 SDL-LETTRES'!O44="","",'Portail 3 SDL-LETTRES'!O44)</f>
        <v>24</v>
      </c>
      <c r="P37" s="222" t="str">
        <f>IF('Portail 3 SDL-LETTRES'!P44="","",'Portail 3 SDL-LETTRES'!P44)</f>
        <v/>
      </c>
      <c r="Q37" s="429" t="str">
        <f>IF('Portail 3 SDL-LETTRES'!Q44="","",'Portail 3 SDL-LETTRES'!Q44)</f>
        <v>100% CC</v>
      </c>
      <c r="R37" s="430" t="str">
        <f>IF('Portail 3 SDL-LETTRES'!R44="","",'Portail 3 SDL-LETTRES'!R44)</f>
        <v>100% CT (dossier)</v>
      </c>
      <c r="S37" s="149">
        <f>IF('Portail 3 SDL-LETTRES'!S44="","",'Portail 3 SDL-LETTRES'!S44)</f>
        <v>1</v>
      </c>
      <c r="T37" s="33" t="str">
        <f>IF('Portail 3 SDL-LETTRES'!T44="","",'Portail 3 SDL-LETTRES'!T44)</f>
        <v>CC</v>
      </c>
      <c r="U37" s="33" t="str">
        <f>IF('Portail 3 SDL-LETTRES'!U44="","",'Portail 3 SDL-LETTRES'!U44)</f>
        <v/>
      </c>
      <c r="V37" s="33" t="str">
        <f>IF('Portail 3 SDL-LETTRES'!V44="","",'Portail 3 SDL-LETTRES'!V44)</f>
        <v/>
      </c>
      <c r="W37" s="34">
        <f>IF('Portail 3 SDL-LETTRES'!W44="","",'Portail 3 SDL-LETTRES'!W44)</f>
        <v>1</v>
      </c>
      <c r="X37" s="35" t="str">
        <f>IF('Portail 3 SDL-LETTRES'!X44="","",'Portail 3 SDL-LETTRES'!X44)</f>
        <v>CT</v>
      </c>
      <c r="Y37" s="35" t="str">
        <f>IF('Portail 3 SDL-LETTRES'!Y44="","",'Portail 3 SDL-LETTRES'!Y44)</f>
        <v>écrit</v>
      </c>
      <c r="Z37" s="35" t="str">
        <f>IF('Portail 3 SDL-LETTRES'!Z44="","",'Portail 3 SDL-LETTRES'!Z44)</f>
        <v>3h00</v>
      </c>
      <c r="AA37" s="665" t="str">
        <f>IF('Portail 3 SDL-LETTRES'!AA44="","",'Portail 3 SDL-LETTRES'!AA44)</f>
        <v>100% CT DM temps libre. Dépôt du sujet sur CELENE le 25/06/2020 ; retour des copies par mail (benoit.barut@univ-orleans.fr) jusqu'au 03/07/2020.</v>
      </c>
      <c r="AB37" s="665" t="str">
        <f>IF('Portail 3 SDL-LETTRES'!AB44="","",'Portail 3 SDL-LETTRES'!AB44)</f>
        <v>100% CT DM temps libre. Dépôt du sujet sur CELENE le 25/06/2020 ; retour des copies par mail (benoit.barut@univ-orleans.fr) jusqu'au 03/07/2020.</v>
      </c>
      <c r="AC37" s="666" t="str">
        <f>IF('Portail 3 SDL-LETTRES'!AC44="","",'Portail 3 SDL-LETTRES'!AC44)</f>
        <v/>
      </c>
      <c r="AD37" s="149">
        <f>IF('Portail 3 SDL-LETTRES'!AD44="","",'Portail 3 SDL-LETTRES'!AD44)</f>
        <v>1</v>
      </c>
      <c r="AE37" s="33" t="str">
        <f>IF('Portail 3 SDL-LETTRES'!AE44="","",'Portail 3 SDL-LETTRES'!AE44)</f>
        <v>CT</v>
      </c>
      <c r="AF37" s="33" t="str">
        <f>IF('Portail 3 SDL-LETTRES'!AF44="","",'Portail 3 SDL-LETTRES'!AF44)</f>
        <v>écrit</v>
      </c>
      <c r="AG37" s="33" t="str">
        <f>IF('Portail 3 SDL-LETTRES'!AG44="","",'Portail 3 SDL-LETTRES'!AG44)</f>
        <v>3h00</v>
      </c>
      <c r="AH37" s="37">
        <f>IF('Portail 3 SDL-LETTRES'!AH44="","",'Portail 3 SDL-LETTRES'!AH44)</f>
        <v>1</v>
      </c>
      <c r="AI37" s="35" t="str">
        <f>IF('Portail 3 SDL-LETTRES'!AI44="","",'Portail 3 SDL-LETTRES'!AI44)</f>
        <v>CT</v>
      </c>
      <c r="AJ37" s="35" t="str">
        <f>IF('Portail 3 SDL-LETTRES'!AJ44="","",'Portail 3 SDL-LETTRES'!AJ44)</f>
        <v>écrit</v>
      </c>
      <c r="AK37" s="35" t="str">
        <f>IF('Portail 3 SDL-LETTRES'!AK44="","",'Portail 3 SDL-LETTRES'!AK44)</f>
        <v>3h00</v>
      </c>
      <c r="AL37" s="67" t="str">
        <f>IF('Portail 3 SDL-LETTRES'!AL44="","",'Portail 3 SDL-LETTRES'!AL44)</f>
        <v/>
      </c>
    </row>
    <row r="38" spans="1:38">
      <c r="A38" s="61" t="str">
        <f>IF('Portail 3 SDL-LETTRES'!A45="","",'Portail 3 SDL-LETTRES'!A45)</f>
        <v/>
      </c>
      <c r="B38" s="61" t="str">
        <f>IF('Portail 3 SDL-LETTRES'!B45="","",'Portail 3 SDL-LETTRES'!B45)</f>
        <v/>
      </c>
      <c r="C38" s="219" t="str">
        <f>IF('Portail 3 SDL-LETTRES'!C45="","",'Portail 3 SDL-LETTRES'!C45)</f>
        <v/>
      </c>
      <c r="D38" s="220" t="str">
        <f>IF('Portail 3 SDL-LETTRES'!D45="","",'Portail 3 SDL-LETTRES'!D45)</f>
        <v/>
      </c>
      <c r="E38" s="200" t="str">
        <f>IF('Portail 3 SDL-LETTRES'!E45="","",'Portail 3 SDL-LETTRES'!E45)</f>
        <v/>
      </c>
      <c r="F38" s="221" t="str">
        <f>IF('Portail 3 SDL-LETTRES'!F45="","",'Portail 3 SDL-LETTRES'!F45)</f>
        <v/>
      </c>
      <c r="G38" s="200" t="str">
        <f>IF('Portail 3 SDL-LETTRES'!G45="","",'Portail 3 SDL-LETTRES'!G45)</f>
        <v/>
      </c>
      <c r="H38" s="130" t="str">
        <f>IF('Portail 3 SDL-LETTRES'!H45="","",'Portail 3 SDL-LETTRES'!H45)</f>
        <v/>
      </c>
      <c r="I38" s="70"/>
      <c r="J38" s="70"/>
      <c r="K38" s="70" t="str">
        <f>IF('Portail 3 SDL-LETTRES'!K45="","",'Portail 3 SDL-LETTRES'!K45)</f>
        <v/>
      </c>
      <c r="L38" s="70" t="str">
        <f>IF('Portail 3 SDL-LETTRES'!L45="","",'Portail 3 SDL-LETTRES'!L45)</f>
        <v/>
      </c>
      <c r="M38" s="70" t="str">
        <f>IF('Portail 3 SDL-LETTRES'!M45="","",'Portail 3 SDL-LETTRES'!M45)</f>
        <v/>
      </c>
      <c r="N38" s="70" t="str">
        <f>IF('Portail 3 SDL-LETTRES'!N45="","",'Portail 3 SDL-LETTRES'!N45)</f>
        <v/>
      </c>
      <c r="O38" s="70" t="str">
        <f>IF('Portail 3 SDL-LETTRES'!O45="","",'Portail 3 SDL-LETTRES'!O45)</f>
        <v/>
      </c>
      <c r="P38" s="222" t="str">
        <f>IF('Portail 3 SDL-LETTRES'!P45="","",'Portail 3 SDL-LETTRES'!P45)</f>
        <v/>
      </c>
      <c r="Q38" s="429" t="str">
        <f>IF('Portail 3 SDL-LETTRES'!Q45="","",'Portail 3 SDL-LETTRES'!Q45)</f>
        <v/>
      </c>
      <c r="R38" s="430" t="str">
        <f>IF('Portail 3 SDL-LETTRES'!R45="","",'Portail 3 SDL-LETTRES'!R45)</f>
        <v/>
      </c>
      <c r="S38" s="393" t="str">
        <f>IF('Portail 3 SDL-LETTRES'!S45="","",'Portail 3 SDL-LETTRES'!S45)</f>
        <v/>
      </c>
      <c r="T38" s="224" t="str">
        <f>IF('Portail 3 SDL-LETTRES'!T45="","",'Portail 3 SDL-LETTRES'!T45)</f>
        <v/>
      </c>
      <c r="U38" s="224" t="str">
        <f>IF('Portail 3 SDL-LETTRES'!U45="","",'Portail 3 SDL-LETTRES'!U45)</f>
        <v/>
      </c>
      <c r="V38" s="224" t="str">
        <f>IF('Portail 3 SDL-LETTRES'!V45="","",'Portail 3 SDL-LETTRES'!V45)</f>
        <v/>
      </c>
      <c r="W38" s="37" t="str">
        <f>IF('Portail 3 SDL-LETTRES'!W45="","",'Portail 3 SDL-LETTRES'!W45)</f>
        <v/>
      </c>
      <c r="X38" s="35" t="str">
        <f>IF('Portail 3 SDL-LETTRES'!X45="","",'Portail 3 SDL-LETTRES'!X45)</f>
        <v/>
      </c>
      <c r="Y38" s="35" t="str">
        <f>IF('Portail 3 SDL-LETTRES'!Y45="","",'Portail 3 SDL-LETTRES'!Y45)</f>
        <v/>
      </c>
      <c r="Z38" s="35" t="str">
        <f>IF('Portail 3 SDL-LETTRES'!Z45="","",'Portail 3 SDL-LETTRES'!Z45)</f>
        <v/>
      </c>
      <c r="AA38" s="224" t="str">
        <f>IF('Portail 3 SDL-LETTRES'!AA45="","",'Portail 3 SDL-LETTRES'!AA45)</f>
        <v/>
      </c>
      <c r="AB38" s="224" t="str">
        <f>IF('Portail 3 SDL-LETTRES'!AB45="","",'Portail 3 SDL-LETTRES'!AB45)</f>
        <v/>
      </c>
      <c r="AC38" s="224" t="str">
        <f>IF('Portail 3 SDL-LETTRES'!AC45="","",'Portail 3 SDL-LETTRES'!AC45)</f>
        <v/>
      </c>
      <c r="AD38" s="393" t="str">
        <f>IF('Portail 3 SDL-LETTRES'!AD45="","",'Portail 3 SDL-LETTRES'!AD45)</f>
        <v/>
      </c>
      <c r="AE38" s="224" t="str">
        <f>IF('Portail 3 SDL-LETTRES'!AE45="","",'Portail 3 SDL-LETTRES'!AE45)</f>
        <v/>
      </c>
      <c r="AF38" s="224" t="str">
        <f>IF('Portail 3 SDL-LETTRES'!AF45="","",'Portail 3 SDL-LETTRES'!AF45)</f>
        <v/>
      </c>
      <c r="AG38" s="224" t="str">
        <f>IF('Portail 3 SDL-LETTRES'!AG45="","",'Portail 3 SDL-LETTRES'!AG45)</f>
        <v/>
      </c>
      <c r="AH38" s="37" t="str">
        <f>IF('Portail 3 SDL-LETTRES'!AH45="","",'Portail 3 SDL-LETTRES'!AH45)</f>
        <v/>
      </c>
      <c r="AI38" s="35" t="str">
        <f>IF('Portail 3 SDL-LETTRES'!AI45="","",'Portail 3 SDL-LETTRES'!AI45)</f>
        <v/>
      </c>
      <c r="AJ38" s="35" t="str">
        <f>IF('Portail 3 SDL-LETTRES'!AJ45="","",'Portail 3 SDL-LETTRES'!AJ45)</f>
        <v/>
      </c>
      <c r="AK38" s="35" t="str">
        <f>IF('Portail 3 SDL-LETTRES'!AK45="","",'Portail 3 SDL-LETTRES'!AK45)</f>
        <v/>
      </c>
      <c r="AL38" s="70" t="str">
        <f>IF('Portail 3 SDL-LETTRES'!AL45="","",'Portail 3 SDL-LETTRES'!AL45)</f>
        <v/>
      </c>
    </row>
    <row r="39" spans="1:38" ht="82.5" customHeight="1">
      <c r="A39" s="20" t="str">
        <f>IF('Portail 3 SDL-LETTRES'!A46="","",'Portail 3 SDL-LETTRES'!A46)</f>
        <v/>
      </c>
      <c r="B39" s="94" t="str">
        <f>IF('Portail 3 SDL-LETTRES'!B46="","",'Portail 3 SDL-LETTRES'!B46)</f>
        <v>LLA2G60</v>
      </c>
      <c r="C39" s="22" t="str">
        <f>IF('Portail 3 SDL-LETTRES'!C46="","",'Portail 3 SDL-LETTRES'!C46)</f>
        <v>Analyse de l'image</v>
      </c>
      <c r="D39" s="63" t="str">
        <f>IF('Portail 3 SDL-LETTRES'!D46="","",'Portail 3 SDL-LETTRES'!D46)</f>
        <v/>
      </c>
      <c r="E39" s="63" t="str">
        <f>IF('Portail 3 SDL-LETTRES'!E46="","",'Portail 3 SDL-LETTRES'!E46)</f>
        <v>TRONC COMMUN</v>
      </c>
      <c r="F39" s="168" t="str">
        <f>IF('Portail 3 SDL-LETTRES'!F46="","",'Portail 3 SDL-LETTRES'!F46)</f>
        <v>Portails 3 (SDL-LETTRES majeure Lettres), 5 (LETTRES-LLCER majeure Lettres ) et 6 (HISTOIRE-LETTRES majeure Lettres)</v>
      </c>
      <c r="G39" s="63" t="str">
        <f>IF('Portail 3 SDL-LETTRES'!G46="","",'Portail 3 SDL-LETTRES'!G46)</f>
        <v>LETTRES</v>
      </c>
      <c r="H39" s="202" t="str">
        <f>IF('Portail 3 SDL-LETTRES'!H46="","",'Portail 3 SDL-LETTRES'!H46)</f>
        <v/>
      </c>
      <c r="I39" s="67">
        <v>2</v>
      </c>
      <c r="J39" s="67">
        <v>2</v>
      </c>
      <c r="K39" s="63" t="str">
        <f>IF('Portail 3 SDL-LETTRES'!K46="","",'Portail 3 SDL-LETTRES'!K46)</f>
        <v>BARUT Benoît</v>
      </c>
      <c r="L39" s="213" t="str">
        <f>IF('Portail 3 SDL-LETTRES'!L46="","",'Portail 3 SDL-LETTRES'!L46)</f>
        <v>09</v>
      </c>
      <c r="M39" s="67" t="str">
        <f>IF('Portail 3 SDL-LETTRES'!M46="","",'Portail 3 SDL-LETTRES'!M46)</f>
        <v/>
      </c>
      <c r="N39" s="67" t="str">
        <f>IF('Portail 3 SDL-LETTRES'!N46="","",'Portail 3 SDL-LETTRES'!N46)</f>
        <v/>
      </c>
      <c r="O39" s="129">
        <f>IF('Portail 3 SDL-LETTRES'!O46="","",'Portail 3 SDL-LETTRES'!O46)</f>
        <v>18</v>
      </c>
      <c r="P39" s="222" t="str">
        <f>IF('Portail 3 SDL-LETTRES'!P46="","",'Portail 3 SDL-LETTRES'!P46)</f>
        <v/>
      </c>
      <c r="Q39" s="429" t="str">
        <f>IF('Portail 3 SDL-LETTRES'!Q46="","",'Portail 3 SDL-LETTRES'!Q46)</f>
        <v>100% CC</v>
      </c>
      <c r="R39" s="430" t="str">
        <f>IF('Portail 3 SDL-LETTRES'!R46="","",'Portail 3 SDL-LETTRES'!R46)</f>
        <v>100% CT (dossier)</v>
      </c>
      <c r="S39" s="149">
        <f>IF('Portail 3 SDL-LETTRES'!S46="","",'Portail 3 SDL-LETTRES'!S46)</f>
        <v>1</v>
      </c>
      <c r="T39" s="33" t="str">
        <f>IF('Portail 3 SDL-LETTRES'!T46="","",'Portail 3 SDL-LETTRES'!T46)</f>
        <v>CC</v>
      </c>
      <c r="U39" s="33" t="str">
        <f>IF('Portail 3 SDL-LETTRES'!U46="","",'Portail 3 SDL-LETTRES'!U46)</f>
        <v/>
      </c>
      <c r="V39" s="33" t="str">
        <f>IF('Portail 3 SDL-LETTRES'!V46="","",'Portail 3 SDL-LETTRES'!V46)</f>
        <v/>
      </c>
      <c r="W39" s="34">
        <f>IF('Portail 3 SDL-LETTRES'!W46="","",'Portail 3 SDL-LETTRES'!W46)</f>
        <v>1</v>
      </c>
      <c r="X39" s="35" t="str">
        <f>IF('Portail 3 SDL-LETTRES'!X46="","",'Portail 3 SDL-LETTRES'!X46)</f>
        <v>CT</v>
      </c>
      <c r="Y39" s="35" t="str">
        <f>IF('Portail 3 SDL-LETTRES'!Y46="","",'Portail 3 SDL-LETTRES'!Y46)</f>
        <v>écrit</v>
      </c>
      <c r="Z39" s="35" t="str">
        <f>IF('Portail 3 SDL-LETTRES'!Z46="","",'Portail 3 SDL-LETTRES'!Z46)</f>
        <v>3h00</v>
      </c>
      <c r="AA39" s="665" t="str">
        <f>IF('Portail 3 SDL-LETTRES'!AA46="","",'Portail 3 SDL-LETTRES'!AA46)</f>
        <v>100% CT DM temps libre. Dépôt des sujets sur CELENE le 25/06/2020 ; retour des copies sur CELENE (devoir-pdf) jusqu'au 30/06/2020</v>
      </c>
      <c r="AB39" s="665" t="str">
        <f>IF('Portail 3 SDL-LETTRES'!AB46="","",'Portail 3 SDL-LETTRES'!AB46)</f>
        <v>100% CT DM temps libre. Dépôt des sujets sur CELENE le 25/06/2020 ; retour des copies sur CELENE (devoir-pdf) jusqu'au 30/06/2020</v>
      </c>
      <c r="AC39" s="666" t="str">
        <f>IF('Portail 3 SDL-LETTRES'!AC46="","",'Portail 3 SDL-LETTRES'!AC46)</f>
        <v/>
      </c>
      <c r="AD39" s="149">
        <f>IF('Portail 3 SDL-LETTRES'!AD46="","",'Portail 3 SDL-LETTRES'!AD46)</f>
        <v>1</v>
      </c>
      <c r="AE39" s="33" t="str">
        <f>IF('Portail 3 SDL-LETTRES'!AE46="","",'Portail 3 SDL-LETTRES'!AE46)</f>
        <v>CT</v>
      </c>
      <c r="AF39" s="33" t="str">
        <f>IF('Portail 3 SDL-LETTRES'!AF46="","",'Portail 3 SDL-LETTRES'!AF46)</f>
        <v>écrit</v>
      </c>
      <c r="AG39" s="33" t="str">
        <f>IF('Portail 3 SDL-LETTRES'!AG46="","",'Portail 3 SDL-LETTRES'!AG46)</f>
        <v>3h00</v>
      </c>
      <c r="AH39" s="37">
        <f>IF('Portail 3 SDL-LETTRES'!AH46="","",'Portail 3 SDL-LETTRES'!AH46)</f>
        <v>1</v>
      </c>
      <c r="AI39" s="35" t="str">
        <f>IF('Portail 3 SDL-LETTRES'!AI46="","",'Portail 3 SDL-LETTRES'!AI46)</f>
        <v>CT</v>
      </c>
      <c r="AJ39" s="35" t="str">
        <f>IF('Portail 3 SDL-LETTRES'!AJ46="","",'Portail 3 SDL-LETTRES'!AJ46)</f>
        <v>écrit</v>
      </c>
      <c r="AK39" s="35" t="str">
        <f>IF('Portail 3 SDL-LETTRES'!AK46="","",'Portail 3 SDL-LETTRES'!AK46)</f>
        <v>3h00</v>
      </c>
      <c r="AL39" s="67" t="str">
        <f>IF('Portail 3 SDL-LETTRES'!AL46="","",'Portail 3 SDL-LETTRES'!AL46)</f>
        <v/>
      </c>
    </row>
    <row r="40" spans="1:38" ht="82.5" customHeight="1">
      <c r="A40" s="20" t="str">
        <f>IF('Portail 3 SDL-LETTRES'!A47="","",'Portail 3 SDL-LETTRES'!A47)</f>
        <v/>
      </c>
      <c r="B40" s="94" t="str">
        <f>IF('Portail 3 SDL-LETTRES'!B47="","",'Portail 3 SDL-LETTRES'!B47)</f>
        <v>LLA2G70</v>
      </c>
      <c r="C40" s="22" t="str">
        <f>IF('Portail 3 SDL-LETTRES'!C47="","",'Portail 3 SDL-LETTRES'!C47)</f>
        <v>Langue française et projet Voltaire</v>
      </c>
      <c r="D40" s="63" t="str">
        <f>IF('Portail 3 SDL-LETTRES'!D47="","",'Portail 3 SDL-LETTRES'!D47)</f>
        <v>LOL1G42</v>
      </c>
      <c r="E40" s="63" t="str">
        <f>IF('Portail 3 SDL-LETTRES'!E47="","",'Portail 3 SDL-LETTRES'!E47)</f>
        <v>TRONC COMMUN</v>
      </c>
      <c r="F40" s="168" t="str">
        <f>IF('Portail 3 SDL-LETTRES'!F47="","",'Portail 3 SDL-LETTRES'!F47)</f>
        <v>Portails 3 (SDL-LETTRES majeure Lettres), 5 (LETTRES-LLCER majeure Lettres ) et 6 (HISTOIRE-LETTRES majeure Lettres)</v>
      </c>
      <c r="G40" s="63" t="str">
        <f>IF('Portail 3 SDL-LETTRES'!G47="","",'Portail 3 SDL-LETTRES'!G47)</f>
        <v>LETTRES</v>
      </c>
      <c r="H40" s="202" t="str">
        <f>IF('Portail 3 SDL-LETTRES'!H47="","",'Portail 3 SDL-LETTRES'!H47)</f>
        <v/>
      </c>
      <c r="I40" s="67">
        <v>1</v>
      </c>
      <c r="J40" s="67">
        <v>1</v>
      </c>
      <c r="K40" s="63" t="str">
        <f>IF('Portail 3 SDL-LETTRES'!K47="","",'Portail 3 SDL-LETTRES'!K47)</f>
        <v>BARUT Benoît</v>
      </c>
      <c r="L40" s="213" t="str">
        <f>IF('Portail 3 SDL-LETTRES'!L47="","",'Portail 3 SDL-LETTRES'!L47)</f>
        <v>09</v>
      </c>
      <c r="M40" s="67" t="str">
        <f>IF('Portail 3 SDL-LETTRES'!M47="","",'Portail 3 SDL-LETTRES'!M47)</f>
        <v/>
      </c>
      <c r="N40" s="67" t="str">
        <f>IF('Portail 3 SDL-LETTRES'!N47="","",'Portail 3 SDL-LETTRES'!N47)</f>
        <v/>
      </c>
      <c r="O40" s="129">
        <f>IF('Portail 3 SDL-LETTRES'!O47="","",'Portail 3 SDL-LETTRES'!O47)</f>
        <v>10</v>
      </c>
      <c r="P40" s="222" t="str">
        <f>IF('Portail 3 SDL-LETTRES'!P47="","",'Portail 3 SDL-LETTRES'!P47)</f>
        <v/>
      </c>
      <c r="Q40" s="429" t="str">
        <f>IF('Portail 3 SDL-LETTRES'!Q47="","",'Portail 3 SDL-LETTRES'!Q47)</f>
        <v>100% CC</v>
      </c>
      <c r="R40" s="430" t="str">
        <f>IF('Portail 3 SDL-LETTRES'!R47="","",'Portail 3 SDL-LETTRES'!R47)</f>
        <v>100% CT (dossier)</v>
      </c>
      <c r="S40" s="149">
        <f>IF('Portail 3 SDL-LETTRES'!S47="","",'Portail 3 SDL-LETTRES'!S47)</f>
        <v>1</v>
      </c>
      <c r="T40" s="33" t="str">
        <f>IF('Portail 3 SDL-LETTRES'!T47="","",'Portail 3 SDL-LETTRES'!T47)</f>
        <v>CC</v>
      </c>
      <c r="U40" s="33" t="str">
        <f>IF('Portail 3 SDL-LETTRES'!U47="","",'Portail 3 SDL-LETTRES'!U47)</f>
        <v/>
      </c>
      <c r="V40" s="33" t="str">
        <f>IF('Portail 3 SDL-LETTRES'!V47="","",'Portail 3 SDL-LETTRES'!V47)</f>
        <v/>
      </c>
      <c r="W40" s="34">
        <f>IF('Portail 3 SDL-LETTRES'!W47="","",'Portail 3 SDL-LETTRES'!W47)</f>
        <v>1</v>
      </c>
      <c r="X40" s="35" t="str">
        <f>IF('Portail 3 SDL-LETTRES'!X47="","",'Portail 3 SDL-LETTRES'!X47)</f>
        <v>CT</v>
      </c>
      <c r="Y40" s="35" t="str">
        <f>IF('Portail 3 SDL-LETTRES'!Y47="","",'Portail 3 SDL-LETTRES'!Y47)</f>
        <v xml:space="preserve">écrit </v>
      </c>
      <c r="Z40" s="35" t="str">
        <f>IF('Portail 3 SDL-LETTRES'!Z47="","",'Portail 3 SDL-LETTRES'!Z47)</f>
        <v>2h00</v>
      </c>
      <c r="AA40" s="665" t="str">
        <f>IF('Portail 3 SDL-LETTRES'!AA47="","",'Portail 3 SDL-LETTRES'!AA47)</f>
        <v>100% CT DM temps libre. Dépôt du sujet sur CELENE le 24/06/2020 ; retour des copies par mail (antonin.besson@univ-orleans.fr) jusqu'au 03/07/2020.</v>
      </c>
      <c r="AB40" s="665" t="str">
        <f>IF('Portail 3 SDL-LETTRES'!AB47="","",'Portail 3 SDL-LETTRES'!AB47)</f>
        <v>100% CT DM temps libre. Dépôt du sujet sur CELENE le 24/06/2020 ; retour des copies par mail (antonin.besson@univ-orleans.fr) jusqu'au 03/07/2020.</v>
      </c>
      <c r="AC40" s="666" t="str">
        <f>IF('Portail 3 SDL-LETTRES'!AC47="","",'Portail 3 SDL-LETTRES'!AC47)</f>
        <v/>
      </c>
      <c r="AD40" s="149">
        <f>IF('Portail 3 SDL-LETTRES'!AD47="","",'Portail 3 SDL-LETTRES'!AD47)</f>
        <v>1</v>
      </c>
      <c r="AE40" s="33" t="str">
        <f>IF('Portail 3 SDL-LETTRES'!AE47="","",'Portail 3 SDL-LETTRES'!AE47)</f>
        <v>CT</v>
      </c>
      <c r="AF40" s="33" t="str">
        <f>IF('Portail 3 SDL-LETTRES'!AF47="","",'Portail 3 SDL-LETTRES'!AF47)</f>
        <v>écrit</v>
      </c>
      <c r="AG40" s="33" t="str">
        <f>IF('Portail 3 SDL-LETTRES'!AG47="","",'Portail 3 SDL-LETTRES'!AG47)</f>
        <v>2h00</v>
      </c>
      <c r="AH40" s="37">
        <f>IF('Portail 3 SDL-LETTRES'!AH47="","",'Portail 3 SDL-LETTRES'!AH47)</f>
        <v>1</v>
      </c>
      <c r="AI40" s="35" t="str">
        <f>IF('Portail 3 SDL-LETTRES'!AI47="","",'Portail 3 SDL-LETTRES'!AI47)</f>
        <v>CT</v>
      </c>
      <c r="AJ40" s="35" t="str">
        <f>IF('Portail 3 SDL-LETTRES'!AJ47="","",'Portail 3 SDL-LETTRES'!AJ47)</f>
        <v>écrit</v>
      </c>
      <c r="AK40" s="35" t="str">
        <f>IF('Portail 3 SDL-LETTRES'!AK47="","",'Portail 3 SDL-LETTRES'!AK47)</f>
        <v>2h00</v>
      </c>
      <c r="AL40" s="67" t="str">
        <f>IF('Portail 3 SDL-LETTRES'!AL47="","",'Portail 3 SDL-LETTRES'!AL47)</f>
        <v/>
      </c>
    </row>
    <row r="41" spans="1:38" ht="82.5" customHeight="1">
      <c r="A41" s="20" t="str">
        <f>IF('Portail 5 LETTRES-LLCER'!A57="","",'Portail 5 LETTRES-LLCER'!A57)</f>
        <v/>
      </c>
      <c r="B41" s="21" t="str">
        <f>IF('Portail 5 LETTRES-LLCER'!B57="","",'Portail 5 LETTRES-LLCER'!B57)</f>
        <v>LLA2H70</v>
      </c>
      <c r="C41" s="22" t="str">
        <f>IF('Portail 5 LETTRES-LLCER'!C57="","",'Portail 5 LETTRES-LLCER'!C57)</f>
        <v>Introduction aux sciences du langage</v>
      </c>
      <c r="D41" s="63" t="str">
        <f>IF('Portail 5 LETTRES-LLCER'!D57="","",'Portail 5 LETTRES-LLCER'!D57)</f>
        <v/>
      </c>
      <c r="E41" s="63" t="str">
        <f>IF('Portail 5 LETTRES-LLCER'!E57="","",'Portail 5 LETTRES-LLCER'!E57)</f>
        <v>TRONC COMMUN</v>
      </c>
      <c r="F41" s="168" t="str">
        <f>IF('Portail 5 LETTRES-LLCER'!F57="","",'Portail 5 LETTRES-LLCER'!F57)</f>
        <v>Portails 5 (LETTRES-LLCER majeure LLCER) et 6 (HISTOIRE-LETTRES majeure LLCER)</v>
      </c>
      <c r="G41" s="63" t="str">
        <f>IF('Portail 5 LETTRES-LLCER'!G57="","",'Portail 5 LETTRES-LLCER'!G57)</f>
        <v>LLCER</v>
      </c>
      <c r="H41" s="66" t="str">
        <f>IF('Portail 5 LETTRES-LLCER'!H57="","",'Portail 5 LETTRES-LLCER'!H57)</f>
        <v/>
      </c>
      <c r="I41" s="67">
        <f>IF('Portail 5 LETTRES-LLCER'!I57="","",'Portail 5 LETTRES-LLCER'!I57)</f>
        <v>3</v>
      </c>
      <c r="J41" s="67">
        <f>IF('Portail 5 LETTRES-LLCER'!J57="","",'Portail 5 LETTRES-LLCER'!J57)</f>
        <v>3</v>
      </c>
      <c r="K41" s="67" t="str">
        <f>IF('Portail 5 LETTRES-LLCER'!K57="","",'Portail 5 LETTRES-LLCER'!K57)</f>
        <v>VERON Laélia</v>
      </c>
      <c r="L41" s="43" t="str">
        <f>IF('Portail 5 LETTRES-LLCER'!L57="","",'Portail 5 LETTRES-LLCER'!L57)</f>
        <v>07 et 09</v>
      </c>
      <c r="M41" s="67" t="str">
        <f>IF('Portail 5 LETTRES-LLCER'!M57="","",'Portail 5 LETTRES-LLCER'!M57)</f>
        <v/>
      </c>
      <c r="N41" s="67">
        <f>IF('Portail 5 LETTRES-LLCER'!N57="","",'Portail 5 LETTRES-LLCER'!N57)</f>
        <v>12</v>
      </c>
      <c r="O41" s="30">
        <f>IF('Portail 5 LETTRES-LLCER'!O57="","",'Portail 5 LETTRES-LLCER'!O57)</f>
        <v>12</v>
      </c>
      <c r="P41" s="30" t="str">
        <f>IF('Portail 5 LETTRES-LLCER'!P57="","",'Portail 5 LETTRES-LLCER'!P57)</f>
        <v/>
      </c>
      <c r="Q41" s="478" t="str">
        <f>IF('Portail 5 LETTRES-LLCER'!Q57="","",'Portail 5 LETTRES-LLCER'!Q57)</f>
        <v>100% CC</v>
      </c>
      <c r="R41" s="478" t="str">
        <f>IF('Portail 5 LETTRES-LLCER'!R57="","",'Portail 5 LETTRES-LLCER'!R57)</f>
        <v>100% CT (dossier)</v>
      </c>
      <c r="S41" s="280">
        <f>IF('Portail 5 LETTRES-LLCER'!S57="","",'Portail 5 LETTRES-LLCER'!S57)</f>
        <v>1</v>
      </c>
      <c r="T41" s="96" t="str">
        <f>IF('Portail 5 LETTRES-LLCER'!T57="","",'Portail 5 LETTRES-LLCER'!T57)</f>
        <v>CC</v>
      </c>
      <c r="U41" s="96" t="str">
        <f>IF('Portail 5 LETTRES-LLCER'!U57="","",'Portail 5 LETTRES-LLCER'!U57)</f>
        <v/>
      </c>
      <c r="V41" s="96" t="str">
        <f>IF('Portail 5 LETTRES-LLCER'!V57="","",'Portail 5 LETTRES-LLCER'!V57)</f>
        <v/>
      </c>
      <c r="W41" s="169">
        <f>IF('Portail 5 LETTRES-LLCER'!W57="","",'Portail 5 LETTRES-LLCER'!W57)</f>
        <v>1</v>
      </c>
      <c r="X41" s="97" t="str">
        <f>IF('Portail 5 LETTRES-LLCER'!X57="","",'Portail 5 LETTRES-LLCER'!X57)</f>
        <v>CT</v>
      </c>
      <c r="Y41" s="97" t="str">
        <f>IF('Portail 5 LETTRES-LLCER'!Y57="","",'Portail 5 LETTRES-LLCER'!Y57)</f>
        <v>écrit</v>
      </c>
      <c r="Z41" s="97" t="str">
        <f>IF('Portail 5 LETTRES-LLCER'!Z57="","",'Portail 5 LETTRES-LLCER'!Z57)</f>
        <v>2h00</v>
      </c>
      <c r="AA41" s="665" t="str">
        <f>IF('Portail 5 LETTRES-LLCER'!AA57="","",'Portail 5 LETTRES-LLCER'!AA57)</f>
        <v>100% CT DM temps libre. Dépôt des sujets sur CELENE le 15/06/2020 ; retour des copies sur CELENE jusqu'au 24/06/2020.</v>
      </c>
      <c r="AB41" s="665" t="str">
        <f>IF('Portail 5 LETTRES-LLCER'!AB57="","",'Portail 5 LETTRES-LLCER'!AB57)</f>
        <v>100% CT DM temps libre. Dépôt des sujets sur CELENE le 15/06/2020 ; retour des copies sur CELENE jusqu'au 24/06/2020.</v>
      </c>
      <c r="AC41" s="666" t="str">
        <f>IF('Portail 5 LETTRES-LLCER'!AC57="","",'Portail 5 LETTRES-LLCER'!AC57)</f>
        <v/>
      </c>
      <c r="AD41" s="32">
        <f>IF('Portail 5 LETTRES-LLCER'!AD57="","",'Portail 5 LETTRES-LLCER'!AD57)</f>
        <v>1</v>
      </c>
      <c r="AE41" s="96" t="str">
        <f>IF('Portail 5 LETTRES-LLCER'!AE57="","",'Portail 5 LETTRES-LLCER'!AE57)</f>
        <v>CT</v>
      </c>
      <c r="AF41" s="96" t="str">
        <f>IF('Portail 5 LETTRES-LLCER'!AF57="","",'Portail 5 LETTRES-LLCER'!AF57)</f>
        <v>écrit</v>
      </c>
      <c r="AG41" s="96" t="str">
        <f>IF('Portail 5 LETTRES-LLCER'!AG57="","",'Portail 5 LETTRES-LLCER'!AG57)</f>
        <v>2h00</v>
      </c>
      <c r="AH41" s="170">
        <f>IF('Portail 5 LETTRES-LLCER'!AH57="","",'Portail 5 LETTRES-LLCER'!AH57)</f>
        <v>1</v>
      </c>
      <c r="AI41" s="97" t="str">
        <f>IF('Portail 5 LETTRES-LLCER'!AI57="","",'Portail 5 LETTRES-LLCER'!AI57)</f>
        <v>CT</v>
      </c>
      <c r="AJ41" s="97" t="str">
        <f>IF('Portail 5 LETTRES-LLCER'!AJ57="","",'Portail 5 LETTRES-LLCER'!AJ57)</f>
        <v>écrit</v>
      </c>
      <c r="AK41" s="97" t="str">
        <f>IF('Portail 5 LETTRES-LLCER'!AK57="","",'Portail 5 LETTRES-LLCER'!AK57)</f>
        <v>2h00</v>
      </c>
      <c r="AL41" s="28" t="str">
        <f>IF('Portail 5 LETTRES-LLCER'!AL57="","",'Portail 5 LETTRES-LLCER'!AL57)</f>
        <v/>
      </c>
    </row>
    <row r="42" spans="1:38" ht="82.5" customHeight="1">
      <c r="A42" s="20" t="str">
        <f>IF('Portail 3 SDL-LETTRES'!A50="","",'Portail 3 SDL-LETTRES'!A50)</f>
        <v/>
      </c>
      <c r="B42" s="94" t="str">
        <f>IF('Portail 3 SDL-LETTRES'!B50="","",'Portail 3 SDL-LETTRES'!B50)</f>
        <v>LLA2L1C</v>
      </c>
      <c r="C42" s="22" t="str">
        <f>IF('Portail 3 SDL-LETTRES'!C50="","",'Portail 3 SDL-LETTRES'!C50)</f>
        <v>Liste de lecture S2 - Français</v>
      </c>
      <c r="D42" s="63" t="str">
        <f>IF('Portail 3 SDL-LETTRES'!D50="","",'Portail 3 SDL-LETTRES'!D50)</f>
        <v/>
      </c>
      <c r="E42" s="63" t="str">
        <f>IF('Portail 3 SDL-LETTRES'!E50="","",'Portail 3 SDL-LETTRES'!E50)</f>
        <v>TRONC COMMUN</v>
      </c>
      <c r="F42" s="168" t="str">
        <f>IF('Portail 3 SDL-LETTRES'!F50="","",'Portail 3 SDL-LETTRES'!F50)</f>
        <v>Portails 3 (SDL-LETTRES majeure Lettres) et 6 (HISTOIRE-LETTRES majeure Lettres)</v>
      </c>
      <c r="G42" s="63" t="str">
        <f>IF('Portail 3 SDL-LETTRES'!G50="","",'Portail 3 SDL-LETTRES'!G50)</f>
        <v>LETTRES</v>
      </c>
      <c r="H42" s="202" t="str">
        <f>IF('Portail 3 SDL-LETTRES'!H50="","",'Portail 3 SDL-LETTRES'!H50)</f>
        <v/>
      </c>
      <c r="I42" s="67">
        <f>IF('Portail 3 SDL-LETTRES'!I50="","",'Portail 3 SDL-LETTRES'!I50)</f>
        <v>1</v>
      </c>
      <c r="J42" s="67">
        <f>IF('Portail 3 SDL-LETTRES'!J50="","",'Portail 3 SDL-LETTRES'!J50)</f>
        <v>1</v>
      </c>
      <c r="K42" s="63" t="str">
        <f>IF('Portail 3 SDL-LETTRES'!K50="","",'Portail 3 SDL-LETTRES'!K50)</f>
        <v>HAROCHE Geneviève</v>
      </c>
      <c r="L42" s="213" t="str">
        <f>IF('Portail 3 SDL-LETTRES'!L50="","",'Portail 3 SDL-LETTRES'!L50)</f>
        <v>09</v>
      </c>
      <c r="M42" s="67" t="str">
        <f>IF('Portail 3 SDL-LETTRES'!M50="","",'Portail 3 SDL-LETTRES'!M50)</f>
        <v/>
      </c>
      <c r="N42" s="67">
        <f>IF('Portail 3 SDL-LETTRES'!N50="","",'Portail 3 SDL-LETTRES'!N50)</f>
        <v>4</v>
      </c>
      <c r="O42" s="129" t="str">
        <f>IF('Portail 3 SDL-LETTRES'!O50="","",'Portail 3 SDL-LETTRES'!O50)</f>
        <v/>
      </c>
      <c r="P42" s="222" t="str">
        <f>IF('Portail 3 SDL-LETTRES'!P50="","",'Portail 3 SDL-LETTRES'!P50)</f>
        <v/>
      </c>
      <c r="Q42" s="429" t="str">
        <f>IF('Portail 3 SDL-LETTRES'!Q50="","",'Portail 3 SDL-LETTRES'!Q50)</f>
        <v>100% CC</v>
      </c>
      <c r="R42" s="430" t="str">
        <f>IF('Portail 3 SDL-LETTRES'!R50="","",'Portail 3 SDL-LETTRES'!R50)</f>
        <v>100% CT (dossier)</v>
      </c>
      <c r="S42" s="149">
        <f>IF('Portail 3 SDL-LETTRES'!S50="","",'Portail 3 SDL-LETTRES'!S50)</f>
        <v>1</v>
      </c>
      <c r="T42" s="33" t="str">
        <f>IF('Portail 3 SDL-LETTRES'!T50="","",'Portail 3 SDL-LETTRES'!T50)</f>
        <v>CC</v>
      </c>
      <c r="U42" s="33" t="str">
        <f>IF('Portail 3 SDL-LETTRES'!U50="","",'Portail 3 SDL-LETTRES'!U50)</f>
        <v/>
      </c>
      <c r="V42" s="33" t="str">
        <f>IF('Portail 3 SDL-LETTRES'!V50="","",'Portail 3 SDL-LETTRES'!V50)</f>
        <v/>
      </c>
      <c r="W42" s="34">
        <f>IF('Portail 3 SDL-LETTRES'!W50="","",'Portail 3 SDL-LETTRES'!W50)</f>
        <v>1</v>
      </c>
      <c r="X42" s="35" t="str">
        <f>IF('Portail 3 SDL-LETTRES'!X50="","",'Portail 3 SDL-LETTRES'!X50)</f>
        <v>CT</v>
      </c>
      <c r="Y42" s="35" t="str">
        <f>IF('Portail 3 SDL-LETTRES'!Y50="","",'Portail 3 SDL-LETTRES'!Y50)</f>
        <v>écrit</v>
      </c>
      <c r="Z42" s="35" t="str">
        <f>IF('Portail 3 SDL-LETTRES'!Z50="","",'Portail 3 SDL-LETTRES'!Z50)</f>
        <v>1h00</v>
      </c>
      <c r="AA42" s="665" t="str">
        <f>IF('Portail 3 SDL-LETTRES'!AA50="","",'Portail 3 SDL-LETTRES'!AA50)</f>
        <v>100% CT écrit à distance 3h. Dépôt des sujets sur CELENE le 01/07/2020 ; retour des copies sur CELENE (devoir-pdf) le 01/07/2020.</v>
      </c>
      <c r="AB42" s="665" t="str">
        <f>IF('Portail 3 SDL-LETTRES'!AB50="","",'Portail 3 SDL-LETTRES'!AB50)</f>
        <v>100% CT écrit à distance 3h. Dépôt des sujets sur CELENE le 01/07/2020 ; retour des copies sur CELENE (devoir-pdf) le 01/07/2020.</v>
      </c>
      <c r="AC42" s="666" t="str">
        <f>IF('Portail 3 SDL-LETTRES'!AC50="","",'Portail 3 SDL-LETTRES'!AC50)</f>
        <v/>
      </c>
      <c r="AD42" s="149">
        <f>IF('Portail 3 SDL-LETTRES'!AD50="","",'Portail 3 SDL-LETTRES'!AD50)</f>
        <v>1</v>
      </c>
      <c r="AE42" s="33" t="str">
        <f>IF('Portail 3 SDL-LETTRES'!AE50="","",'Portail 3 SDL-LETTRES'!AE50)</f>
        <v>CT</v>
      </c>
      <c r="AF42" s="33" t="str">
        <f>IF('Portail 3 SDL-LETTRES'!AF50="","",'Portail 3 SDL-LETTRES'!AF50)</f>
        <v>écrit</v>
      </c>
      <c r="AG42" s="33" t="str">
        <f>IF('Portail 3 SDL-LETTRES'!AG50="","",'Portail 3 SDL-LETTRES'!AG50)</f>
        <v>1h00</v>
      </c>
      <c r="AH42" s="37">
        <f>IF('Portail 3 SDL-LETTRES'!AH50="","",'Portail 3 SDL-LETTRES'!AH50)</f>
        <v>1</v>
      </c>
      <c r="AI42" s="35" t="str">
        <f>IF('Portail 3 SDL-LETTRES'!AI50="","",'Portail 3 SDL-LETTRES'!AI50)</f>
        <v>CT</v>
      </c>
      <c r="AJ42" s="35" t="str">
        <f>IF('Portail 3 SDL-LETTRES'!AJ50="","",'Portail 3 SDL-LETTRES'!AJ50)</f>
        <v>écrit</v>
      </c>
      <c r="AK42" s="35" t="str">
        <f>IF('Portail 3 SDL-LETTRES'!AK50="","",'Portail 3 SDL-LETTRES'!AK50)</f>
        <v>1h00</v>
      </c>
      <c r="AL42" s="67" t="str">
        <f>IF('Portail 3 SDL-LETTRES'!AL50="","",'Portail 3 SDL-LETTRES'!AL50)</f>
        <v/>
      </c>
    </row>
    <row r="43" spans="1:38" ht="19.5" customHeight="1">
      <c r="A43" s="287"/>
      <c r="B43" s="150"/>
      <c r="C43" s="22"/>
      <c r="D43" s="63"/>
      <c r="E43" s="63"/>
      <c r="F43" s="168"/>
      <c r="G43" s="63"/>
      <c r="H43" s="288"/>
      <c r="I43" s="28"/>
      <c r="J43" s="28"/>
      <c r="K43" s="28"/>
      <c r="L43" s="29"/>
      <c r="M43" s="28"/>
      <c r="N43" s="28"/>
      <c r="O43" s="140"/>
      <c r="P43" s="141"/>
      <c r="Q43" s="474"/>
      <c r="R43" s="474"/>
      <c r="S43" s="415"/>
      <c r="T43" s="297"/>
      <c r="U43" s="297"/>
      <c r="V43" s="297"/>
      <c r="W43" s="298"/>
      <c r="X43" s="299"/>
      <c r="Y43" s="299"/>
      <c r="Z43" s="299"/>
      <c r="AA43" s="474"/>
      <c r="AB43" s="474"/>
      <c r="AC43" s="574"/>
      <c r="AD43" s="296"/>
      <c r="AE43" s="297"/>
      <c r="AF43" s="297"/>
      <c r="AG43" s="297"/>
      <c r="AH43" s="179"/>
      <c r="AI43" s="299"/>
      <c r="AJ43" s="299"/>
      <c r="AK43" s="299"/>
      <c r="AL43" s="28"/>
    </row>
    <row r="44" spans="1:38" ht="25.5" customHeight="1">
      <c r="A44" s="77" t="s">
        <v>951</v>
      </c>
      <c r="B44" s="281" t="s">
        <v>952</v>
      </c>
      <c r="C44" s="78" t="s">
        <v>953</v>
      </c>
      <c r="D44" s="79" t="s">
        <v>954</v>
      </c>
      <c r="E44" s="80"/>
      <c r="F44" s="80"/>
      <c r="G44" s="80"/>
      <c r="H44" s="80"/>
      <c r="I44" s="77">
        <f>+I$24+I45+I46+I47+I48</f>
        <v>30</v>
      </c>
      <c r="J44" s="77">
        <f>+J$24+J45+J46+J47+J48</f>
        <v>30</v>
      </c>
      <c r="K44" s="79"/>
      <c r="L44" s="79"/>
      <c r="M44" s="79"/>
      <c r="N44" s="82"/>
      <c r="O44" s="283"/>
      <c r="P44" s="81"/>
      <c r="Q44" s="476"/>
      <c r="R44" s="476"/>
      <c r="S44" s="414"/>
      <c r="T44" s="283"/>
      <c r="U44" s="283"/>
      <c r="V44" s="283"/>
      <c r="W44" s="283"/>
      <c r="X44" s="283"/>
      <c r="Y44" s="283"/>
      <c r="Z44" s="283"/>
      <c r="AA44" s="283"/>
      <c r="AB44" s="283"/>
      <c r="AC44" s="283"/>
      <c r="AD44" s="283"/>
      <c r="AE44" s="283"/>
      <c r="AF44" s="283"/>
      <c r="AG44" s="283"/>
      <c r="AH44" s="283"/>
      <c r="AI44" s="283"/>
      <c r="AJ44" s="283"/>
      <c r="AK44" s="283"/>
      <c r="AL44" s="300"/>
    </row>
    <row r="45" spans="1:38" ht="81.75" customHeight="1">
      <c r="A45" s="20"/>
      <c r="B45" s="21" t="s">
        <v>955</v>
      </c>
      <c r="C45" s="22" t="s">
        <v>956</v>
      </c>
      <c r="D45" s="63" t="s">
        <v>957</v>
      </c>
      <c r="E45" s="63" t="s">
        <v>37</v>
      </c>
      <c r="F45" s="168" t="s">
        <v>958</v>
      </c>
      <c r="G45" s="63" t="s">
        <v>906</v>
      </c>
      <c r="H45" s="66"/>
      <c r="I45" s="67">
        <v>6</v>
      </c>
      <c r="J45" s="67">
        <v>6</v>
      </c>
      <c r="K45" s="63" t="s">
        <v>959</v>
      </c>
      <c r="L45" s="213" t="s">
        <v>921</v>
      </c>
      <c r="M45" s="67"/>
      <c r="N45" s="67">
        <v>24</v>
      </c>
      <c r="O45" s="30">
        <v>24</v>
      </c>
      <c r="P45" s="31"/>
      <c r="Q45" s="493" t="s">
        <v>960</v>
      </c>
      <c r="R45" s="493" t="s">
        <v>961</v>
      </c>
      <c r="S45" s="280">
        <v>1</v>
      </c>
      <c r="T45" s="96" t="s">
        <v>55</v>
      </c>
      <c r="U45" s="96" t="s">
        <v>59</v>
      </c>
      <c r="V45" s="96"/>
      <c r="W45" s="169">
        <v>1</v>
      </c>
      <c r="X45" s="97" t="s">
        <v>58</v>
      </c>
      <c r="Y45" s="97" t="s">
        <v>59</v>
      </c>
      <c r="Z45" s="97" t="s">
        <v>915</v>
      </c>
      <c r="AA45" s="543" t="s">
        <v>962</v>
      </c>
      <c r="AB45" s="543" t="str">
        <f>+AA45</f>
        <v>100% CT= DM devoir maisondépôt sujet sur CELENE le 25/06/2020restitution avant le 03/07/2020</v>
      </c>
      <c r="AC45" s="543"/>
      <c r="AD45" s="32">
        <v>1</v>
      </c>
      <c r="AE45" s="96" t="s">
        <v>58</v>
      </c>
      <c r="AF45" s="96" t="s">
        <v>59</v>
      </c>
      <c r="AG45" s="96" t="s">
        <v>915</v>
      </c>
      <c r="AH45" s="170">
        <v>1</v>
      </c>
      <c r="AI45" s="97" t="s">
        <v>58</v>
      </c>
      <c r="AJ45" s="97" t="s">
        <v>59</v>
      </c>
      <c r="AK45" s="97" t="s">
        <v>915</v>
      </c>
      <c r="AL45" s="28"/>
    </row>
    <row r="46" spans="1:38" ht="81.75" customHeight="1">
      <c r="A46" s="20"/>
      <c r="B46" s="21" t="s">
        <v>963</v>
      </c>
      <c r="C46" s="22" t="s">
        <v>964</v>
      </c>
      <c r="D46" s="63" t="s">
        <v>965</v>
      </c>
      <c r="E46" s="63" t="s">
        <v>37</v>
      </c>
      <c r="F46" s="168" t="s">
        <v>926</v>
      </c>
      <c r="G46" s="63" t="s">
        <v>906</v>
      </c>
      <c r="H46" s="66"/>
      <c r="I46" s="67">
        <v>3</v>
      </c>
      <c r="J46" s="67">
        <v>3</v>
      </c>
      <c r="K46" s="67" t="s">
        <v>966</v>
      </c>
      <c r="L46" s="213" t="s">
        <v>928</v>
      </c>
      <c r="M46" s="67"/>
      <c r="N46" s="67">
        <v>24</v>
      </c>
      <c r="O46" s="30"/>
      <c r="P46" s="31"/>
      <c r="Q46" s="493" t="s">
        <v>960</v>
      </c>
      <c r="R46" s="493" t="s">
        <v>961</v>
      </c>
      <c r="S46" s="280">
        <v>1</v>
      </c>
      <c r="T46" s="96" t="s">
        <v>55</v>
      </c>
      <c r="U46" s="96" t="s">
        <v>59</v>
      </c>
      <c r="V46" s="113" t="s">
        <v>967</v>
      </c>
      <c r="W46" s="169">
        <v>1</v>
      </c>
      <c r="X46" s="97" t="s">
        <v>58</v>
      </c>
      <c r="Y46" s="97" t="s">
        <v>59</v>
      </c>
      <c r="Z46" s="97" t="s">
        <v>276</v>
      </c>
      <c r="AA46" s="543" t="s">
        <v>962</v>
      </c>
      <c r="AB46" s="543" t="str">
        <f t="shared" ref="AB46:AB48" si="1">+AA46</f>
        <v>100% CT= DM devoir maisondépôt sujet sur CELENE le 25/06/2020restitution avant le 03/07/2020</v>
      </c>
      <c r="AC46" s="575"/>
      <c r="AD46" s="32">
        <v>1</v>
      </c>
      <c r="AE46" s="96" t="s">
        <v>58</v>
      </c>
      <c r="AF46" s="96" t="s">
        <v>59</v>
      </c>
      <c r="AG46" s="96" t="s">
        <v>276</v>
      </c>
      <c r="AH46" s="170">
        <v>1</v>
      </c>
      <c r="AI46" s="97" t="s">
        <v>58</v>
      </c>
      <c r="AJ46" s="97" t="s">
        <v>59</v>
      </c>
      <c r="AK46" s="97" t="s">
        <v>276</v>
      </c>
      <c r="AL46" s="28"/>
    </row>
    <row r="47" spans="1:38" ht="81.75" customHeight="1">
      <c r="A47" s="20"/>
      <c r="B47" s="21" t="s">
        <v>968</v>
      </c>
      <c r="C47" s="22" t="s">
        <v>969</v>
      </c>
      <c r="D47" s="63" t="s">
        <v>970</v>
      </c>
      <c r="E47" s="63" t="s">
        <v>37</v>
      </c>
      <c r="F47" s="168"/>
      <c r="G47" s="63" t="s">
        <v>906</v>
      </c>
      <c r="H47" s="66"/>
      <c r="I47" s="67">
        <v>3</v>
      </c>
      <c r="J47" s="67">
        <v>3</v>
      </c>
      <c r="K47" s="67" t="s">
        <v>971</v>
      </c>
      <c r="L47" s="213" t="s">
        <v>921</v>
      </c>
      <c r="M47" s="67"/>
      <c r="N47" s="67"/>
      <c r="O47" s="30">
        <v>24</v>
      </c>
      <c r="P47" s="31"/>
      <c r="Q47" s="543" t="s">
        <v>972</v>
      </c>
      <c r="R47" s="543" t="s">
        <v>973</v>
      </c>
      <c r="S47" s="280">
        <v>1</v>
      </c>
      <c r="T47" s="96" t="s">
        <v>55</v>
      </c>
      <c r="U47" s="96" t="s">
        <v>56</v>
      </c>
      <c r="V47" s="96"/>
      <c r="W47" s="169">
        <v>1</v>
      </c>
      <c r="X47" s="97" t="s">
        <v>58</v>
      </c>
      <c r="Y47" s="97" t="s">
        <v>59</v>
      </c>
      <c r="Z47" s="97" t="s">
        <v>60</v>
      </c>
      <c r="AA47" s="543" t="s">
        <v>962</v>
      </c>
      <c r="AB47" s="543" t="str">
        <f t="shared" si="1"/>
        <v>100% CT= DM devoir maisondépôt sujet sur CELENE le 25/06/2020restitution avant le 03/07/2020</v>
      </c>
      <c r="AC47" s="575"/>
      <c r="AD47" s="32">
        <v>1</v>
      </c>
      <c r="AE47" s="96" t="s">
        <v>58</v>
      </c>
      <c r="AF47" s="96" t="s">
        <v>59</v>
      </c>
      <c r="AG47" s="96" t="s">
        <v>60</v>
      </c>
      <c r="AH47" s="170">
        <v>1</v>
      </c>
      <c r="AI47" s="97" t="s">
        <v>58</v>
      </c>
      <c r="AJ47" s="97" t="s">
        <v>59</v>
      </c>
      <c r="AK47" s="97" t="s">
        <v>60</v>
      </c>
      <c r="AL47" s="28"/>
    </row>
    <row r="48" spans="1:38" ht="81.75" customHeight="1">
      <c r="A48" s="20"/>
      <c r="B48" s="21" t="s">
        <v>974</v>
      </c>
      <c r="C48" s="22" t="s">
        <v>975</v>
      </c>
      <c r="D48" s="63"/>
      <c r="E48" s="63" t="s">
        <v>37</v>
      </c>
      <c r="F48" s="168" t="s">
        <v>976</v>
      </c>
      <c r="G48" s="63" t="s">
        <v>906</v>
      </c>
      <c r="H48" s="66"/>
      <c r="I48" s="67">
        <v>3</v>
      </c>
      <c r="J48" s="67">
        <v>3</v>
      </c>
      <c r="K48" s="301" t="s">
        <v>927</v>
      </c>
      <c r="L48" s="213" t="s">
        <v>977</v>
      </c>
      <c r="M48" s="67"/>
      <c r="N48" s="67">
        <v>24</v>
      </c>
      <c r="O48" s="30"/>
      <c r="P48" s="31"/>
      <c r="Q48" s="543" t="s">
        <v>960</v>
      </c>
      <c r="R48" s="543" t="s">
        <v>961</v>
      </c>
      <c r="S48" s="280">
        <v>1</v>
      </c>
      <c r="T48" s="96" t="s">
        <v>55</v>
      </c>
      <c r="U48" s="96" t="s">
        <v>59</v>
      </c>
      <c r="V48" s="96"/>
      <c r="W48" s="169">
        <v>1</v>
      </c>
      <c r="X48" s="97" t="s">
        <v>58</v>
      </c>
      <c r="Y48" s="97" t="s">
        <v>59</v>
      </c>
      <c r="Z48" s="97" t="s">
        <v>60</v>
      </c>
      <c r="AA48" s="543" t="s">
        <v>962</v>
      </c>
      <c r="AB48" s="543" t="str">
        <f t="shared" si="1"/>
        <v>100% CT= DM devoir maisondépôt sujet sur CELENE le 25/06/2020restitution avant le 03/07/2020</v>
      </c>
      <c r="AC48" s="575"/>
      <c r="AD48" s="32">
        <v>1</v>
      </c>
      <c r="AE48" s="96" t="s">
        <v>58</v>
      </c>
      <c r="AF48" s="96" t="s">
        <v>59</v>
      </c>
      <c r="AG48" s="96" t="s">
        <v>60</v>
      </c>
      <c r="AH48" s="170">
        <v>1</v>
      </c>
      <c r="AI48" s="97" t="s">
        <v>58</v>
      </c>
      <c r="AJ48" s="97" t="s">
        <v>59</v>
      </c>
      <c r="AK48" s="97" t="s">
        <v>60</v>
      </c>
      <c r="AL48" s="28"/>
    </row>
    <row r="49" spans="1:38">
      <c r="A49" s="121"/>
      <c r="B49" s="121"/>
      <c r="C49" s="206"/>
      <c r="D49" s="148"/>
      <c r="E49" s="148"/>
      <c r="F49" s="148"/>
      <c r="G49" s="148"/>
      <c r="H49" s="148"/>
      <c r="I49" s="148"/>
      <c r="J49" s="261"/>
      <c r="K49" s="148"/>
      <c r="L49" s="148"/>
      <c r="M49" s="148"/>
      <c r="N49" s="148"/>
      <c r="O49" s="148"/>
      <c r="P49" s="148"/>
      <c r="Q49" s="148"/>
      <c r="R49" s="148"/>
      <c r="S49" s="123"/>
      <c r="T49" s="123"/>
      <c r="U49" s="123"/>
      <c r="V49" s="123"/>
      <c r="W49" s="123"/>
      <c r="X49" s="123"/>
      <c r="Y49" s="123"/>
      <c r="Z49" s="123"/>
      <c r="AA49" s="148"/>
      <c r="AB49" s="148"/>
      <c r="AC49" s="148"/>
      <c r="AD49" s="123"/>
      <c r="AE49" s="123"/>
      <c r="AF49" s="123"/>
      <c r="AG49" s="123"/>
      <c r="AH49" s="123"/>
      <c r="AI49" s="123"/>
      <c r="AJ49" s="123"/>
      <c r="AK49" s="124"/>
      <c r="AL49" s="148"/>
    </row>
    <row r="83" spans="17:29">
      <c r="Q83" s="546"/>
      <c r="R83" s="546"/>
      <c r="AA83" s="546"/>
      <c r="AB83" s="546"/>
      <c r="AC83" s="546"/>
    </row>
  </sheetData>
  <mergeCells count="27">
    <mergeCell ref="AD1:AK1"/>
    <mergeCell ref="AL1:AL3"/>
    <mergeCell ref="N2:N3"/>
    <mergeCell ref="O2:O3"/>
    <mergeCell ref="P2:P3"/>
    <mergeCell ref="S2:V2"/>
    <mergeCell ref="W2:Z2"/>
    <mergeCell ref="AD2:AG2"/>
    <mergeCell ref="AH2:AK2"/>
    <mergeCell ref="AA1:AB2"/>
    <mergeCell ref="AC1:AC3"/>
    <mergeCell ref="K1:K3"/>
    <mergeCell ref="L1:L3"/>
    <mergeCell ref="M1:M3"/>
    <mergeCell ref="N1:P1"/>
    <mergeCell ref="S1:Z1"/>
    <mergeCell ref="Q1:R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T27 X27 AE27 AI27 T45:T48 X45:X48 AE45:AE48 AI45:AI48">
      <formula1>mod</formula1>
      <formula2>0</formula2>
    </dataValidation>
    <dataValidation type="list" allowBlank="1" showInputMessage="1" showErrorMessage="1" sqref="Y27 AF27 AJ27 U45:U46 Y45:Y48 AF45:AF48 AJ45:AJ48 U48">
      <formula1>nat</formula1>
      <formula2>0</formula2>
    </dataValidation>
    <dataValidation type="list" allowBlank="1" showInputMessage="1" showErrorMessage="1" sqref="Y12 U14:U16 Y14:Y16 U27 U47 AJ12:AJ16 AF12:AF16 U12">
      <formula1>natu</formula1>
      <formula2>0</formula2>
    </dataValidation>
    <dataValidation type="list" allowBlank="1" showInputMessage="1" showErrorMessage="1" sqref="T14:T16 X14:X16 AE14:AE16 AI14:AI16 AI12 AE12 X12 T12">
      <formula1>moda</formula1>
      <formula2>0</formula2>
    </dataValidation>
  </dataValidations>
  <pageMargins left="0.31496062992125984" right="0.31496062992125984" top="0.35433070866141736" bottom="0.35433070866141736" header="0.51181102362204722" footer="0.51181102362204722"/>
  <pageSetup paperSize="8" scale="50" firstPageNumber="0" fitToWidth="2" fitToHeight="3" orientation="landscape" r:id="rId1"/>
  <rowBreaks count="1" manualBreakCount="1">
    <brk id="43" max="35" man="1"/>
  </rowBreaks>
</worksheet>
</file>

<file path=xl/worksheets/sheet7.xml><?xml version="1.0" encoding="utf-8"?>
<worksheet xmlns="http://schemas.openxmlformats.org/spreadsheetml/2006/main" xmlns:r="http://schemas.openxmlformats.org/officeDocument/2006/relationships">
  <dimension ref="A1:AMP38"/>
  <sheetViews>
    <sheetView view="pageBreakPreview" zoomScale="65" zoomScaleNormal="75" zoomScaleSheetLayoutView="65" zoomScalePageLayoutView="75" workbookViewId="0">
      <pane xSplit="5" ySplit="3" topLeftCell="H7" activePane="bottomRight" state="frozen"/>
      <selection pane="topRight" activeCell="AA3" sqref="AA3"/>
      <selection pane="bottomLeft" activeCell="AA3" sqref="AA3"/>
      <selection pane="bottomRight" activeCell="Z3" sqref="Q1:Z1048576"/>
    </sheetView>
  </sheetViews>
  <sheetFormatPr baseColWidth="10" defaultColWidth="9.140625" defaultRowHeight="15"/>
  <cols>
    <col min="1" max="2" width="14" style="1" customWidth="1"/>
    <col min="3" max="3" width="44.42578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8" width="22.7109375" style="2" hidden="1" customWidth="1"/>
    <col min="19" max="19" width="15.5703125" style="1" hidden="1" customWidth="1"/>
    <col min="20" max="20" width="13.140625" style="1" hidden="1" customWidth="1"/>
    <col min="21" max="21" width="12.7109375" style="1" hidden="1" customWidth="1"/>
    <col min="22" max="26" width="11.5703125" style="1" hidden="1" customWidth="1"/>
    <col min="27" max="28" width="31.42578125" style="2" customWidth="1"/>
    <col min="29" max="29" width="22.7109375" style="2" customWidth="1"/>
    <col min="30" max="37" width="11.5703125" style="1" customWidth="1"/>
    <col min="38" max="38" width="20" style="2" customWidth="1"/>
    <col min="39" max="1030" width="11.42578125" style="3"/>
  </cols>
  <sheetData>
    <row r="1" spans="1:38" ht="108.75" customHeight="1">
      <c r="A1" s="733" t="s">
        <v>0</v>
      </c>
      <c r="B1" s="733" t="s">
        <v>1</v>
      </c>
      <c r="C1" s="733" t="s">
        <v>2</v>
      </c>
      <c r="D1" s="733" t="s">
        <v>3</v>
      </c>
      <c r="E1" s="733" t="s">
        <v>4</v>
      </c>
      <c r="F1" s="733" t="s">
        <v>5</v>
      </c>
      <c r="G1" s="733" t="s">
        <v>6</v>
      </c>
      <c r="H1" s="733" t="s">
        <v>7</v>
      </c>
      <c r="I1" s="733" t="s">
        <v>8</v>
      </c>
      <c r="J1" s="733" t="s">
        <v>9</v>
      </c>
      <c r="K1" s="733" t="s">
        <v>10</v>
      </c>
      <c r="L1" s="733" t="s">
        <v>11</v>
      </c>
      <c r="M1" s="746" t="s">
        <v>12</v>
      </c>
      <c r="N1" s="733" t="s">
        <v>13</v>
      </c>
      <c r="O1" s="733"/>
      <c r="P1" s="746"/>
      <c r="Q1" s="767" t="s">
        <v>14</v>
      </c>
      <c r="R1" s="768"/>
      <c r="S1" s="742" t="s">
        <v>15</v>
      </c>
      <c r="T1" s="742"/>
      <c r="U1" s="742"/>
      <c r="V1" s="742"/>
      <c r="W1" s="742"/>
      <c r="X1" s="742"/>
      <c r="Y1" s="742"/>
      <c r="Z1" s="749"/>
      <c r="AA1" s="729" t="s">
        <v>16</v>
      </c>
      <c r="AB1" s="730"/>
      <c r="AC1" s="771" t="s">
        <v>17</v>
      </c>
      <c r="AD1" s="742" t="s">
        <v>18</v>
      </c>
      <c r="AE1" s="743"/>
      <c r="AF1" s="743"/>
      <c r="AG1" s="743"/>
      <c r="AH1" s="743"/>
      <c r="AI1" s="743"/>
      <c r="AJ1" s="743"/>
      <c r="AK1" s="743"/>
      <c r="AL1" s="733" t="s">
        <v>19</v>
      </c>
    </row>
    <row r="2" spans="1:38" ht="108.75" customHeight="1">
      <c r="A2" s="733"/>
      <c r="B2" s="733"/>
      <c r="C2" s="733"/>
      <c r="D2" s="733"/>
      <c r="E2" s="733"/>
      <c r="F2" s="733"/>
      <c r="G2" s="733"/>
      <c r="H2" s="733"/>
      <c r="I2" s="733"/>
      <c r="J2" s="733"/>
      <c r="K2" s="733"/>
      <c r="L2" s="733"/>
      <c r="M2" s="733"/>
      <c r="N2" s="744" t="s">
        <v>20</v>
      </c>
      <c r="O2" s="744" t="s">
        <v>21</v>
      </c>
      <c r="P2" s="745" t="s">
        <v>22</v>
      </c>
      <c r="Q2" s="769"/>
      <c r="R2" s="770"/>
      <c r="S2" s="742" t="s">
        <v>23</v>
      </c>
      <c r="T2" s="743"/>
      <c r="U2" s="743"/>
      <c r="V2" s="743"/>
      <c r="W2" s="747" t="s">
        <v>24</v>
      </c>
      <c r="X2" s="747"/>
      <c r="Y2" s="747"/>
      <c r="Z2" s="748"/>
      <c r="AA2" s="731"/>
      <c r="AB2" s="732"/>
      <c r="AC2" s="772"/>
      <c r="AD2" s="742" t="s">
        <v>23</v>
      </c>
      <c r="AE2" s="743"/>
      <c r="AF2" s="743"/>
      <c r="AG2" s="743"/>
      <c r="AH2" s="747" t="s">
        <v>24</v>
      </c>
      <c r="AI2" s="747"/>
      <c r="AJ2" s="747"/>
      <c r="AK2" s="747"/>
      <c r="AL2" s="733"/>
    </row>
    <row r="3" spans="1:38" ht="44.25" customHeight="1">
      <c r="A3" s="733"/>
      <c r="B3" s="733"/>
      <c r="C3" s="733"/>
      <c r="D3" s="733"/>
      <c r="E3" s="733"/>
      <c r="F3" s="733"/>
      <c r="G3" s="733"/>
      <c r="H3" s="733"/>
      <c r="I3" s="733"/>
      <c r="J3" s="733"/>
      <c r="K3" s="733"/>
      <c r="L3" s="733"/>
      <c r="M3" s="733"/>
      <c r="N3" s="733"/>
      <c r="O3" s="733"/>
      <c r="P3" s="746"/>
      <c r="Q3" s="726" t="s">
        <v>23</v>
      </c>
      <c r="R3" s="727" t="s">
        <v>24</v>
      </c>
      <c r="S3" s="719" t="s">
        <v>25</v>
      </c>
      <c r="T3" s="720" t="s">
        <v>26</v>
      </c>
      <c r="U3" s="720" t="s">
        <v>27</v>
      </c>
      <c r="V3" s="720" t="s">
        <v>28</v>
      </c>
      <c r="W3" s="721" t="s">
        <v>25</v>
      </c>
      <c r="X3" s="721" t="s">
        <v>26</v>
      </c>
      <c r="Y3" s="721" t="s">
        <v>27</v>
      </c>
      <c r="Z3" s="722" t="s">
        <v>28</v>
      </c>
      <c r="AA3" s="676" t="s">
        <v>23</v>
      </c>
      <c r="AB3" s="677" t="s">
        <v>24</v>
      </c>
      <c r="AC3" s="773"/>
      <c r="AD3" s="719" t="s">
        <v>25</v>
      </c>
      <c r="AE3" s="720" t="s">
        <v>26</v>
      </c>
      <c r="AF3" s="720" t="s">
        <v>27</v>
      </c>
      <c r="AG3" s="720" t="s">
        <v>28</v>
      </c>
      <c r="AH3" s="721" t="s">
        <v>25</v>
      </c>
      <c r="AI3" s="721" t="s">
        <v>26</v>
      </c>
      <c r="AJ3" s="721" t="s">
        <v>27</v>
      </c>
      <c r="AK3" s="721" t="s">
        <v>28</v>
      </c>
      <c r="AL3" s="733"/>
    </row>
    <row r="4" spans="1:38" ht="37.5" customHeight="1">
      <c r="A4" s="4" t="s">
        <v>978</v>
      </c>
      <c r="B4" s="4" t="s">
        <v>979</v>
      </c>
      <c r="C4" s="10" t="s">
        <v>980</v>
      </c>
      <c r="D4" s="6"/>
      <c r="E4" s="7"/>
      <c r="F4" s="7"/>
      <c r="G4" s="7"/>
      <c r="H4" s="7"/>
      <c r="I4" s="6"/>
      <c r="J4" s="6"/>
      <c r="K4" s="6"/>
      <c r="L4" s="6"/>
      <c r="M4" s="6"/>
      <c r="N4" s="6"/>
      <c r="O4" s="6"/>
      <c r="P4" s="8"/>
      <c r="Q4" s="526"/>
      <c r="R4" s="527"/>
      <c r="S4" s="397"/>
      <c r="T4" s="9"/>
      <c r="U4" s="9"/>
      <c r="V4" s="9"/>
      <c r="W4" s="9"/>
      <c r="X4" s="9"/>
      <c r="Y4" s="9"/>
      <c r="Z4" s="9"/>
      <c r="AA4" s="678"/>
      <c r="AB4" s="679"/>
      <c r="AC4" s="619"/>
      <c r="AD4" s="397"/>
      <c r="AE4" s="9"/>
      <c r="AF4" s="9"/>
      <c r="AG4" s="9"/>
      <c r="AH4" s="9"/>
      <c r="AI4" s="9"/>
      <c r="AJ4" s="9"/>
      <c r="AK4" s="6"/>
      <c r="AL4" s="6"/>
    </row>
    <row r="5" spans="1:38" ht="31.5" customHeight="1">
      <c r="A5" s="4" t="s">
        <v>981</v>
      </c>
      <c r="B5" s="4" t="s">
        <v>982</v>
      </c>
      <c r="C5" s="5" t="s">
        <v>983</v>
      </c>
      <c r="D5" s="294" t="s">
        <v>984</v>
      </c>
      <c r="E5" s="7" t="s">
        <v>36</v>
      </c>
      <c r="F5" s="7"/>
      <c r="G5" s="7"/>
      <c r="H5" s="7"/>
      <c r="I5" s="7">
        <f>+I6+I7+I8+I9+I10+I11+I12+I13+I14</f>
        <v>30</v>
      </c>
      <c r="J5" s="7">
        <f>+J6+J7+J8+J9+J10+J11+J12+J13+J14</f>
        <v>30</v>
      </c>
      <c r="K5" s="6"/>
      <c r="L5" s="6"/>
      <c r="M5" s="6"/>
      <c r="N5" s="6"/>
      <c r="O5" s="6"/>
      <c r="P5" s="9"/>
      <c r="Q5" s="526"/>
      <c r="R5" s="527"/>
      <c r="S5" s="397"/>
      <c r="T5" s="9"/>
      <c r="U5" s="9"/>
      <c r="V5" s="9"/>
      <c r="W5" s="9"/>
      <c r="X5" s="9"/>
      <c r="Y5" s="9"/>
      <c r="Z5" s="9"/>
      <c r="AA5" s="678"/>
      <c r="AB5" s="679"/>
      <c r="AC5" s="619"/>
      <c r="AD5" s="397"/>
      <c r="AE5" s="9"/>
      <c r="AF5" s="9"/>
      <c r="AG5" s="9"/>
      <c r="AH5" s="9"/>
      <c r="AI5" s="9"/>
      <c r="AJ5" s="9"/>
      <c r="AK5" s="6"/>
      <c r="AL5" s="12"/>
    </row>
    <row r="6" spans="1:38" ht="87.75" customHeight="1">
      <c r="A6" s="20"/>
      <c r="B6" s="21" t="s">
        <v>985</v>
      </c>
      <c r="C6" s="277" t="s">
        <v>986</v>
      </c>
      <c r="D6" s="63" t="s">
        <v>987</v>
      </c>
      <c r="E6" s="63" t="s">
        <v>843</v>
      </c>
      <c r="F6" s="168" t="s">
        <v>988</v>
      </c>
      <c r="G6" s="63" t="s">
        <v>906</v>
      </c>
      <c r="H6" s="66"/>
      <c r="I6" s="67">
        <v>6</v>
      </c>
      <c r="J6" s="67">
        <v>6</v>
      </c>
      <c r="K6" s="67" t="s">
        <v>989</v>
      </c>
      <c r="L6" s="213" t="s">
        <v>921</v>
      </c>
      <c r="M6" s="67"/>
      <c r="N6" s="67">
        <v>24</v>
      </c>
      <c r="O6" s="129">
        <v>24</v>
      </c>
      <c r="P6" s="222"/>
      <c r="Q6" s="429"/>
      <c r="R6" s="430"/>
      <c r="S6" s="149">
        <v>1</v>
      </c>
      <c r="T6" s="33" t="s">
        <v>55</v>
      </c>
      <c r="U6" s="33" t="s">
        <v>56</v>
      </c>
      <c r="V6" s="33"/>
      <c r="W6" s="34">
        <v>1</v>
      </c>
      <c r="X6" s="35" t="s">
        <v>58</v>
      </c>
      <c r="Y6" s="35" t="s">
        <v>59</v>
      </c>
      <c r="Z6" s="582" t="s">
        <v>915</v>
      </c>
      <c r="AA6" s="556" t="s">
        <v>922</v>
      </c>
      <c r="AB6" s="660" t="str">
        <f>+AA6</f>
        <v>100% CT= DM sans durée, dépôt copie sur Celene au format PDF Compilatio, max 5 pages".  dépôt sujet sur CELENE le 15/06/2020restitution avant le 23/06/2020</v>
      </c>
      <c r="AC6" s="557">
        <v>135</v>
      </c>
      <c r="AD6" s="149">
        <v>1</v>
      </c>
      <c r="AE6" s="33" t="s">
        <v>58</v>
      </c>
      <c r="AF6" s="33" t="s">
        <v>59</v>
      </c>
      <c r="AG6" s="33" t="s">
        <v>915</v>
      </c>
      <c r="AH6" s="37">
        <v>1</v>
      </c>
      <c r="AI6" s="35" t="s">
        <v>58</v>
      </c>
      <c r="AJ6" s="35" t="s">
        <v>59</v>
      </c>
      <c r="AK6" s="35" t="s">
        <v>915</v>
      </c>
      <c r="AL6" s="68"/>
    </row>
    <row r="7" spans="1:38" ht="87.75" customHeight="1">
      <c r="A7" s="20"/>
      <c r="B7" s="21" t="s">
        <v>990</v>
      </c>
      <c r="C7" s="277" t="s">
        <v>991</v>
      </c>
      <c r="D7" s="63" t="s">
        <v>911</v>
      </c>
      <c r="E7" s="63" t="s">
        <v>843</v>
      </c>
      <c r="F7" s="168"/>
      <c r="G7" s="63" t="s">
        <v>906</v>
      </c>
      <c r="H7" s="66"/>
      <c r="I7" s="67">
        <v>3</v>
      </c>
      <c r="J7" s="67">
        <v>3</v>
      </c>
      <c r="K7" s="67" t="s">
        <v>992</v>
      </c>
      <c r="L7" s="213" t="s">
        <v>914</v>
      </c>
      <c r="M7" s="67"/>
      <c r="N7" s="67">
        <v>20</v>
      </c>
      <c r="O7" s="129"/>
      <c r="P7" s="222"/>
      <c r="Q7" s="429"/>
      <c r="R7" s="430"/>
      <c r="S7" s="149">
        <v>1</v>
      </c>
      <c r="T7" s="33" t="s">
        <v>55</v>
      </c>
      <c r="U7" s="33" t="s">
        <v>59</v>
      </c>
      <c r="V7" s="33"/>
      <c r="W7" s="34">
        <v>1</v>
      </c>
      <c r="X7" s="35" t="s">
        <v>58</v>
      </c>
      <c r="Y7" s="35" t="s">
        <v>59</v>
      </c>
      <c r="Z7" s="582" t="s">
        <v>276</v>
      </c>
      <c r="AA7" s="556" t="s">
        <v>916</v>
      </c>
      <c r="AB7" s="660" t="str">
        <f t="shared" ref="AB7:AB8" si="0">+AA7</f>
        <v>100% CT= DM devoir maison dépôt sujet sur CELENE le 15/06/2020restitution avant le 23/06/2020</v>
      </c>
      <c r="AC7" s="557">
        <v>63</v>
      </c>
      <c r="AD7" s="149">
        <v>1</v>
      </c>
      <c r="AE7" s="33" t="s">
        <v>58</v>
      </c>
      <c r="AF7" s="33" t="s">
        <v>59</v>
      </c>
      <c r="AG7" s="33" t="s">
        <v>276</v>
      </c>
      <c r="AH7" s="37">
        <v>1</v>
      </c>
      <c r="AI7" s="35" t="s">
        <v>58</v>
      </c>
      <c r="AJ7" s="35" t="s">
        <v>59</v>
      </c>
      <c r="AK7" s="35" t="s">
        <v>276</v>
      </c>
      <c r="AL7" s="68"/>
    </row>
    <row r="8" spans="1:38" ht="87.75" customHeight="1">
      <c r="A8" s="20" t="str">
        <f>IF('Portail 6 LETTRES-HISTOIRE'!A16="","",'Portail 6 LETTRES-HISTOIRE'!A16)</f>
        <v/>
      </c>
      <c r="B8" s="21" t="str">
        <f>IF('Portail 6 LETTRES-HISTOIRE'!B16="","",'Portail 6 LETTRES-HISTOIRE'!B16)</f>
        <v>LLA1E60</v>
      </c>
      <c r="C8" s="277" t="str">
        <f>IF('Portail 6 LETTRES-HISTOIRE'!C16="","",'Portail 6 LETTRES-HISTOIRE'!C16)</f>
        <v>Méthodologie du travail universitaire en Histoire</v>
      </c>
      <c r="D8" s="63" t="str">
        <f>IF('Portail 6 LETTRES-HISTOIRE'!D16="","",'Portail 6 LETTRES-HISTOIRE'!D16)</f>
        <v>DOL1DH14
LOL1D40
LOL1DH24
LOL1E31</v>
      </c>
      <c r="E8" s="63" t="str">
        <f>IF('Portail 6 LETTRES-HISTOIRE'!E16="","",'Portail 6 LETTRES-HISTOIRE'!E16)</f>
        <v>UE TRONC COMMUN</v>
      </c>
      <c r="F8" s="168" t="str">
        <f>IF('Portail 6 LETTRES-HISTOIRE'!F16="","",'Portail 6 LETTRES-HISTOIRE'!F16)</f>
        <v>Portails 6 (HISTOIRE-LETTRES), 7 (HISTOIRE-GEOGRAPHIE) et 8 (HISTOIRE-DROIT) et DEG</v>
      </c>
      <c r="G8" s="63" t="str">
        <f>IF('Portail 6 LETTRES-HISTOIRE'!G16="","",'Portail 6 LETTRES-HISTOIRE'!G16)</f>
        <v>HISTOIRE</v>
      </c>
      <c r="H8" s="66" t="str">
        <f>IF('Portail 6 LETTRES-HISTOIRE'!H16="","",'Portail 6 LETTRES-HISTOIRE'!H16)</f>
        <v/>
      </c>
      <c r="I8" s="67">
        <v>4</v>
      </c>
      <c r="J8" s="67">
        <v>4</v>
      </c>
      <c r="K8" s="67" t="str">
        <f>IF('Portail 6 LETTRES-HISTOIRE'!K16="","",'Portail 6 LETTRES-HISTOIRE'!K16)</f>
        <v>SPERONI Christophe</v>
      </c>
      <c r="L8" s="213" t="str">
        <f>IF('Portail 6 LETTRES-HISTOIRE'!L16="","",'Portail 6 LETTRES-HISTOIRE'!L16)</f>
        <v>21 et 22</v>
      </c>
      <c r="M8" s="67" t="str">
        <f>IF('Portail 6 LETTRES-HISTOIRE'!M16="","",'Portail 6 LETTRES-HISTOIRE'!M16)</f>
        <v/>
      </c>
      <c r="N8" s="67" t="str">
        <f>IF('Portail 6 LETTRES-HISTOIRE'!N16="","",'Portail 6 LETTRES-HISTOIRE'!N16)</f>
        <v/>
      </c>
      <c r="O8" s="129">
        <f>IF('Portail 6 LETTRES-HISTOIRE'!O16="","",'Portail 6 LETTRES-HISTOIRE'!O16)</f>
        <v>30</v>
      </c>
      <c r="P8" s="222" t="str">
        <f>IF('Portail 6 LETTRES-HISTOIRE'!P16="","",'Portail 6 LETTRES-HISTOIRE'!P16)</f>
        <v/>
      </c>
      <c r="Q8" s="429"/>
      <c r="R8" s="430"/>
      <c r="S8" s="149">
        <f>IF('Portail 6 LETTRES-HISTOIRE'!S16="","",'Portail 6 LETTRES-HISTOIRE'!S16)</f>
        <v>1</v>
      </c>
      <c r="T8" s="33" t="str">
        <f>IF('Portail 6 LETTRES-HISTOIRE'!T16="","",'Portail 6 LETTRES-HISTOIRE'!T16)</f>
        <v>CC</v>
      </c>
      <c r="U8" s="33" t="str">
        <f>IF('Portail 6 LETTRES-HISTOIRE'!U16="","",'Portail 6 LETTRES-HISTOIRE'!U16)</f>
        <v>écrit et oral</v>
      </c>
      <c r="V8" s="33" t="str">
        <f>IF('Portail 6 LETTRES-HISTOIRE'!V16="","",'Portail 6 LETTRES-HISTOIRE'!V16)</f>
        <v/>
      </c>
      <c r="W8" s="34">
        <v>1</v>
      </c>
      <c r="X8" s="35" t="str">
        <f>IF('Portail 6 LETTRES-HISTOIRE'!X16="","",'Portail 6 LETTRES-HISTOIRE'!X16)</f>
        <v>CT</v>
      </c>
      <c r="Y8" s="35" t="str">
        <f>IF('Portail 6 LETTRES-HISTOIRE'!Y16="","",'Portail 6 LETTRES-HISTOIRE'!Y16)</f>
        <v>écrit</v>
      </c>
      <c r="Z8" s="582" t="str">
        <f>IF('Portail 6 LETTRES-HISTOIRE'!Z16="","",'Portail 6 LETTRES-HISTOIRE'!Z16)</f>
        <v>3h00</v>
      </c>
      <c r="AA8" s="556" t="s">
        <v>916</v>
      </c>
      <c r="AB8" s="660" t="str">
        <f t="shared" si="0"/>
        <v>100% CT= DM devoir maison dépôt sujet sur CELENE le 15/06/2020restitution avant le 23/06/2020</v>
      </c>
      <c r="AC8" s="557">
        <v>162</v>
      </c>
      <c r="AD8" s="149">
        <v>1</v>
      </c>
      <c r="AE8" s="33" t="str">
        <f>IF('Portail 6 LETTRES-HISTOIRE'!AE16="","",'Portail 6 LETTRES-HISTOIRE'!AE16)</f>
        <v>CT</v>
      </c>
      <c r="AF8" s="33" t="str">
        <f>IF('Portail 6 LETTRES-HISTOIRE'!AF16="","",'Portail 6 LETTRES-HISTOIRE'!AF16)</f>
        <v>écrit</v>
      </c>
      <c r="AG8" s="33" t="str">
        <f>IF('Portail 6 LETTRES-HISTOIRE'!AG16="","",'Portail 6 LETTRES-HISTOIRE'!AG16)</f>
        <v>3h00</v>
      </c>
      <c r="AH8" s="37">
        <v>1</v>
      </c>
      <c r="AI8" s="35" t="str">
        <f>IF('Portail 6 LETTRES-HISTOIRE'!AI16="","",'Portail 6 LETTRES-HISTOIRE'!AI16)</f>
        <v>CT</v>
      </c>
      <c r="AJ8" s="35" t="str">
        <f>IF('Portail 6 LETTRES-HISTOIRE'!AJ16="","",'Portail 6 LETTRES-HISTOIRE'!AJ16)</f>
        <v>écrit</v>
      </c>
      <c r="AK8" s="35" t="str">
        <f>IF('Portail 6 LETTRES-HISTOIRE'!AK16="","",'Portail 6 LETTRES-HISTOIRE'!AK16)</f>
        <v>3h00</v>
      </c>
      <c r="AL8" s="68" t="str">
        <f>IF('Portail 6 LETTRES-HISTOIRE'!AL16="","",'Portail 6 LETTRES-HISTOIRE'!AL16)</f>
        <v/>
      </c>
    </row>
    <row r="9" spans="1:38" ht="72.75" customHeight="1">
      <c r="A9" s="20" t="str">
        <f>IF('Portail 6 LETTRES-HISTOIRE'!A11="","",'Portail 6 LETTRES-HISTOIRE'!A11)</f>
        <v/>
      </c>
      <c r="B9" s="21" t="str">
        <f>IF('Portail 6 LETTRES-HISTOIRE'!B11="","",'Portail 6 LETTRES-HISTOIRE'!B11)</f>
        <v>LLA1E70</v>
      </c>
      <c r="C9" s="22" t="str">
        <f>IF('Portail 6 LETTRES-HISTOIRE'!C11="","",'Portail 6 LETTRES-HISTOIRE'!C11)</f>
        <v>Atelier d'écriture universitaire S1</v>
      </c>
      <c r="D9" s="23" t="str">
        <f>IF('Portail 6 LETTRES-HISTOIRE'!D11="","",'Portail 6 LETTRES-HISTOIRE'!D11)</f>
        <v>LOL1D80
LOL1E60
LOL1E61</v>
      </c>
      <c r="E9" s="63" t="str">
        <f>IF('Portail 6 LETTRES-HISTOIRE'!E11="","",'Portail 6 LETTRES-HISTOIRE'!E11)</f>
        <v>CHOIX TRONC COMMUN</v>
      </c>
      <c r="F9" s="25" t="str">
        <f>IF('Portail 6 LETTRES-HISTOIRE'!F11="","",'Portail 6 LETTRES-HISTOIRE'!F11)</f>
        <v>Portails 5 (LETTRES-LLCER), 6 (HISTOIRE-LETTRES) et 7 (HISTOIRE-GEOGRAPHIE)</v>
      </c>
      <c r="G9" s="24" t="str">
        <f>IF('Portail 6 LETTRES-HISTOIRE'!G11="","",'Portail 6 LETTRES-HISTOIRE'!G11)</f>
        <v>HISTOIRE</v>
      </c>
      <c r="H9" s="26"/>
      <c r="I9" s="28">
        <v>2</v>
      </c>
      <c r="J9" s="28">
        <v>2</v>
      </c>
      <c r="K9" s="28" t="str">
        <f>IF('Portail 6 LETTRES-HISTOIRE'!K11="","",'Portail 6 LETTRES-HISTOIRE'!K11)</f>
        <v>MOREL Virginie</v>
      </c>
      <c r="L9" s="213" t="str">
        <f>IF('Portail 6 LETTRES-HISTOIRE'!L11="","",'Portail 6 LETTRES-HISTOIRE'!L11)</f>
        <v>09</v>
      </c>
      <c r="M9" s="28" t="str">
        <f>IF('Portail 6 LETTRES-HISTOIRE'!M11="","",'Portail 6 LETTRES-HISTOIRE'!M11)</f>
        <v/>
      </c>
      <c r="N9" s="28" t="str">
        <f>IF('Portail 6 LETTRES-HISTOIRE'!N11="","",'Portail 6 LETTRES-HISTOIRE'!N11)</f>
        <v/>
      </c>
      <c r="O9" s="30">
        <f>IF('Portail 6 LETTRES-HISTOIRE'!O11="","",'Portail 6 LETTRES-HISTOIRE'!O11)</f>
        <v>15</v>
      </c>
      <c r="P9" s="31" t="str">
        <f>IF('Portail 6 LETTRES-HISTOIRE'!P11="","",'Portail 6 LETTRES-HISTOIRE'!P11)</f>
        <v/>
      </c>
      <c r="Q9" s="474" t="str">
        <f>IF('Portail 6 LETTRES-HISTOIRE'!Q11="","",'Portail 6 LETTRES-HISTOIRE'!Q11)</f>
        <v/>
      </c>
      <c r="R9" s="474" t="str">
        <f>IF('Portail 6 LETTRES-HISTOIRE'!R11="","",'Portail 6 LETTRES-HISTOIRE'!R11)</f>
        <v/>
      </c>
      <c r="S9" s="280">
        <f>IF('Portail 6 LETTRES-HISTOIRE'!S11="","",'Portail 6 LETTRES-HISTOIRE'!S11)</f>
        <v>1</v>
      </c>
      <c r="T9" s="96" t="str">
        <f>IF('Portail 6 LETTRES-HISTOIRE'!T11="","",'Portail 6 LETTRES-HISTOIRE'!T11)</f>
        <v>CC</v>
      </c>
      <c r="U9" s="96" t="str">
        <f>IF('Portail 6 LETTRES-HISTOIRE'!U11="","",'Portail 6 LETTRES-HISTOIRE'!U11)</f>
        <v>écrit et oral</v>
      </c>
      <c r="V9" s="96" t="str">
        <f>IF('Portail 6 LETTRES-HISTOIRE'!V11="","",'Portail 6 LETTRES-HISTOIRE'!V11)</f>
        <v/>
      </c>
      <c r="W9" s="169">
        <f>IF('Portail 6 LETTRES-HISTOIRE'!W11="","",'Portail 6 LETTRES-HISTOIRE'!W11)</f>
        <v>1</v>
      </c>
      <c r="X9" s="97" t="str">
        <f>IF('Portail 6 LETTRES-HISTOIRE'!X11="","",'Portail 6 LETTRES-HISTOIRE'!X11)</f>
        <v>CT</v>
      </c>
      <c r="Y9" s="97" t="str">
        <f>IF('Portail 6 LETTRES-HISTOIRE'!Y11="","",'Portail 6 LETTRES-HISTOIRE'!Y11)</f>
        <v>écrit</v>
      </c>
      <c r="Z9" s="589" t="str">
        <f>IF('Portail 6 LETTRES-HISTOIRE'!Z11="","",'Portail 6 LETTRES-HISTOIRE'!Z11)</f>
        <v>2h00</v>
      </c>
      <c r="AA9" s="703" t="str">
        <f>IF('Portail 6 LETTRES-HISTOIRE'!AA11="","",'Portail 6 LETTRES-HISTOIRE'!AA11)</f>
        <v>100% CT Devoir maison sans temps  limite. Les échanges (sujet et copies) se feront par mail.</v>
      </c>
      <c r="AB9" s="704" t="str">
        <f>IF('Portail 6 LETTRES-HISTOIRE'!AB11="","",'Portail 6 LETTRES-HISTOIRE'!AB11)</f>
        <v>100% CT Devoir maison sans temps  limite. Les échanges (sujet et copies) se feront par mail.</v>
      </c>
      <c r="AC9" s="705">
        <f>IF('Portail 6 LETTRES-HISTOIRE'!AC11="","",'Portail 6 LETTRES-HISTOIRE'!AC11)</f>
        <v>37</v>
      </c>
      <c r="AD9" s="280">
        <f>IF('Portail 6 LETTRES-HISTOIRE'!AD11="","",'Portail 6 LETTRES-HISTOIRE'!AD11)</f>
        <v>1</v>
      </c>
      <c r="AE9" s="96" t="str">
        <f>IF('Portail 6 LETTRES-HISTOIRE'!AE11="","",'Portail 6 LETTRES-HISTOIRE'!AE11)</f>
        <v>CT</v>
      </c>
      <c r="AF9" s="96" t="str">
        <f>IF('Portail 6 LETTRES-HISTOIRE'!AF11="","",'Portail 6 LETTRES-HISTOIRE'!AF11)</f>
        <v>écrit</v>
      </c>
      <c r="AG9" s="96" t="str">
        <f>IF('Portail 6 LETTRES-HISTOIRE'!AG11="","",'Portail 6 LETTRES-HISTOIRE'!AG11)</f>
        <v>2h00</v>
      </c>
      <c r="AH9" s="170">
        <f>IF('Portail 6 LETTRES-HISTOIRE'!AH11="","",'Portail 6 LETTRES-HISTOIRE'!AH11)</f>
        <v>1</v>
      </c>
      <c r="AI9" s="97" t="str">
        <f>IF('Portail 6 LETTRES-HISTOIRE'!AI11="","",'Portail 6 LETTRES-HISTOIRE'!AI11)</f>
        <v>CT</v>
      </c>
      <c r="AJ9" s="97" t="str">
        <f>IF('Portail 6 LETTRES-HISTOIRE'!AJ11="","",'Portail 6 LETTRES-HISTOIRE'!AJ11)</f>
        <v>écrit</v>
      </c>
      <c r="AK9" s="97" t="str">
        <f>IF('Portail 6 LETTRES-HISTOIRE'!AK11="","",'Portail 6 LETTRES-HISTOIRE'!AK11)</f>
        <v>2h00</v>
      </c>
      <c r="AL9" s="28" t="str">
        <f>IF('Portail 6 LETTRES-HISTOIRE'!AL11="","",'Portail 6 LETTRES-HISTOIRE'!AL11)</f>
        <v/>
      </c>
    </row>
    <row r="10" spans="1:38" ht="44.25" customHeight="1">
      <c r="A10" s="20"/>
      <c r="B10" s="21" t="s">
        <v>993</v>
      </c>
      <c r="C10" s="277" t="s">
        <v>994</v>
      </c>
      <c r="D10" s="63" t="s">
        <v>995</v>
      </c>
      <c r="E10" s="63" t="s">
        <v>843</v>
      </c>
      <c r="F10" s="168"/>
      <c r="G10" s="63" t="s">
        <v>996</v>
      </c>
      <c r="H10" s="66"/>
      <c r="I10" s="67">
        <v>3</v>
      </c>
      <c r="J10" s="67">
        <v>3</v>
      </c>
      <c r="K10" s="67" t="s">
        <v>997</v>
      </c>
      <c r="L10" s="213" t="s">
        <v>998</v>
      </c>
      <c r="M10" s="67"/>
      <c r="N10" s="67">
        <v>20</v>
      </c>
      <c r="O10" s="129"/>
      <c r="P10" s="222"/>
      <c r="Q10" s="429"/>
      <c r="R10" s="430"/>
      <c r="S10" s="149">
        <v>1</v>
      </c>
      <c r="T10" s="33" t="s">
        <v>58</v>
      </c>
      <c r="U10" s="33" t="s">
        <v>999</v>
      </c>
      <c r="V10" s="33" t="s">
        <v>57</v>
      </c>
      <c r="W10" s="34">
        <v>1</v>
      </c>
      <c r="X10" s="35" t="s">
        <v>58</v>
      </c>
      <c r="Y10" s="35" t="s">
        <v>999</v>
      </c>
      <c r="Z10" s="582" t="s">
        <v>57</v>
      </c>
      <c r="AA10" s="556" t="s">
        <v>1000</v>
      </c>
      <c r="AB10" s="660" t="str">
        <f t="shared" ref="AB10:AB13" si="1">+AA10</f>
        <v>1 DM - envoi PDF par mail - 3 jours pour composer</v>
      </c>
      <c r="AC10" s="557">
        <v>65</v>
      </c>
      <c r="AD10" s="149">
        <v>1</v>
      </c>
      <c r="AE10" s="33" t="s">
        <v>58</v>
      </c>
      <c r="AF10" s="33" t="s">
        <v>999</v>
      </c>
      <c r="AG10" s="33" t="s">
        <v>57</v>
      </c>
      <c r="AH10" s="37">
        <v>1</v>
      </c>
      <c r="AI10" s="35" t="s">
        <v>58</v>
      </c>
      <c r="AJ10" s="35" t="s">
        <v>999</v>
      </c>
      <c r="AK10" s="35" t="s">
        <v>57</v>
      </c>
      <c r="AL10" s="68"/>
    </row>
    <row r="11" spans="1:38" ht="44.25" customHeight="1">
      <c r="A11" s="20"/>
      <c r="B11" s="21" t="s">
        <v>1001</v>
      </c>
      <c r="C11" s="277" t="s">
        <v>1002</v>
      </c>
      <c r="D11" s="63" t="s">
        <v>1003</v>
      </c>
      <c r="E11" s="63" t="s">
        <v>843</v>
      </c>
      <c r="F11" s="168"/>
      <c r="G11" s="63" t="s">
        <v>996</v>
      </c>
      <c r="H11" s="66"/>
      <c r="I11" s="67">
        <v>4</v>
      </c>
      <c r="J11" s="67">
        <v>4</v>
      </c>
      <c r="K11" s="67" t="s">
        <v>1004</v>
      </c>
      <c r="L11" s="213" t="s">
        <v>998</v>
      </c>
      <c r="M11" s="67"/>
      <c r="N11" s="67"/>
      <c r="O11" s="129">
        <v>30</v>
      </c>
      <c r="P11" s="222"/>
      <c r="Q11" s="429"/>
      <c r="R11" s="430"/>
      <c r="S11" s="149" t="s">
        <v>1005</v>
      </c>
      <c r="T11" s="33" t="s">
        <v>55</v>
      </c>
      <c r="U11" s="33" t="s">
        <v>999</v>
      </c>
      <c r="V11" s="33" t="s">
        <v>1006</v>
      </c>
      <c r="W11" s="34">
        <v>1</v>
      </c>
      <c r="X11" s="35" t="s">
        <v>58</v>
      </c>
      <c r="Y11" s="35" t="s">
        <v>999</v>
      </c>
      <c r="Z11" s="582" t="s">
        <v>60</v>
      </c>
      <c r="AA11" s="556" t="s">
        <v>1000</v>
      </c>
      <c r="AB11" s="660" t="str">
        <f t="shared" si="1"/>
        <v>1 DM - envoi PDF par mail - 3 jours pour composer</v>
      </c>
      <c r="AC11" s="557">
        <v>40</v>
      </c>
      <c r="AD11" s="149">
        <v>1</v>
      </c>
      <c r="AE11" s="33" t="s">
        <v>58</v>
      </c>
      <c r="AF11" s="33" t="s">
        <v>999</v>
      </c>
      <c r="AG11" s="33" t="s">
        <v>60</v>
      </c>
      <c r="AH11" s="37">
        <v>1</v>
      </c>
      <c r="AI11" s="35" t="s">
        <v>58</v>
      </c>
      <c r="AJ11" s="35" t="s">
        <v>999</v>
      </c>
      <c r="AK11" s="35" t="s">
        <v>60</v>
      </c>
      <c r="AL11" s="68"/>
    </row>
    <row r="12" spans="1:38" ht="44.25" customHeight="1">
      <c r="A12" s="20"/>
      <c r="B12" s="21" t="s">
        <v>1007</v>
      </c>
      <c r="C12" s="277" t="s">
        <v>1008</v>
      </c>
      <c r="D12" s="63" t="s">
        <v>1009</v>
      </c>
      <c r="E12" s="63" t="s">
        <v>843</v>
      </c>
      <c r="F12" s="168"/>
      <c r="G12" s="63" t="s">
        <v>996</v>
      </c>
      <c r="H12" s="66"/>
      <c r="I12" s="67">
        <v>3</v>
      </c>
      <c r="J12" s="67">
        <v>3</v>
      </c>
      <c r="K12" s="63" t="s">
        <v>1010</v>
      </c>
      <c r="L12" s="213" t="s">
        <v>998</v>
      </c>
      <c r="M12" s="67"/>
      <c r="N12" s="67">
        <v>20</v>
      </c>
      <c r="O12" s="129"/>
      <c r="P12" s="222"/>
      <c r="Q12" s="429"/>
      <c r="R12" s="430"/>
      <c r="S12" s="149">
        <v>1</v>
      </c>
      <c r="T12" s="33" t="s">
        <v>58</v>
      </c>
      <c r="U12" s="33" t="s">
        <v>999</v>
      </c>
      <c r="V12" s="33" t="s">
        <v>60</v>
      </c>
      <c r="W12" s="34">
        <v>1</v>
      </c>
      <c r="X12" s="35" t="s">
        <v>58</v>
      </c>
      <c r="Y12" s="35" t="s">
        <v>999</v>
      </c>
      <c r="Z12" s="582" t="s">
        <v>60</v>
      </c>
      <c r="AA12" s="556" t="s">
        <v>1000</v>
      </c>
      <c r="AB12" s="660" t="str">
        <f t="shared" si="1"/>
        <v>1 DM - envoi PDF par mail - 3 jours pour composer</v>
      </c>
      <c r="AC12" s="557">
        <v>69</v>
      </c>
      <c r="AD12" s="149">
        <v>1</v>
      </c>
      <c r="AE12" s="33" t="s">
        <v>58</v>
      </c>
      <c r="AF12" s="33" t="s">
        <v>999</v>
      </c>
      <c r="AG12" s="33" t="s">
        <v>60</v>
      </c>
      <c r="AH12" s="37">
        <v>1</v>
      </c>
      <c r="AI12" s="35" t="s">
        <v>58</v>
      </c>
      <c r="AJ12" s="35" t="s">
        <v>999</v>
      </c>
      <c r="AK12" s="35" t="s">
        <v>60</v>
      </c>
      <c r="AL12" s="68"/>
    </row>
    <row r="13" spans="1:38" ht="44.25" customHeight="1">
      <c r="A13" s="20"/>
      <c r="B13" s="21" t="s">
        <v>1011</v>
      </c>
      <c r="C13" s="277" t="s">
        <v>1012</v>
      </c>
      <c r="D13" s="63"/>
      <c r="E13" s="63" t="s">
        <v>843</v>
      </c>
      <c r="F13" s="168"/>
      <c r="G13" s="63" t="s">
        <v>996</v>
      </c>
      <c r="H13" s="66"/>
      <c r="I13" s="67">
        <v>3</v>
      </c>
      <c r="J13" s="67">
        <v>3</v>
      </c>
      <c r="K13" s="63" t="s">
        <v>1013</v>
      </c>
      <c r="L13" s="213" t="s">
        <v>998</v>
      </c>
      <c r="M13" s="67"/>
      <c r="N13" s="67">
        <v>20</v>
      </c>
      <c r="O13" s="129"/>
      <c r="P13" s="222"/>
      <c r="Q13" s="429"/>
      <c r="R13" s="430"/>
      <c r="S13" s="149">
        <v>1</v>
      </c>
      <c r="T13" s="33" t="s">
        <v>58</v>
      </c>
      <c r="U13" s="33" t="s">
        <v>999</v>
      </c>
      <c r="V13" s="33" t="s">
        <v>60</v>
      </c>
      <c r="W13" s="34">
        <v>1</v>
      </c>
      <c r="X13" s="35" t="s">
        <v>58</v>
      </c>
      <c r="Y13" s="35" t="s">
        <v>999</v>
      </c>
      <c r="Z13" s="582" t="s">
        <v>60</v>
      </c>
      <c r="AA13" s="556" t="s">
        <v>1000</v>
      </c>
      <c r="AB13" s="660" t="str">
        <f t="shared" si="1"/>
        <v>1 DM - envoi PDF par mail - 3 jours pour composer</v>
      </c>
      <c r="AC13" s="557">
        <v>56</v>
      </c>
      <c r="AD13" s="149">
        <v>1</v>
      </c>
      <c r="AE13" s="33" t="s">
        <v>58</v>
      </c>
      <c r="AF13" s="33" t="s">
        <v>999</v>
      </c>
      <c r="AG13" s="33" t="s">
        <v>60</v>
      </c>
      <c r="AH13" s="37">
        <v>1</v>
      </c>
      <c r="AI13" s="35" t="s">
        <v>58</v>
      </c>
      <c r="AJ13" s="35" t="s">
        <v>999</v>
      </c>
      <c r="AK13" s="35" t="s">
        <v>60</v>
      </c>
      <c r="AL13" s="68"/>
    </row>
    <row r="14" spans="1:38" s="93" customFormat="1" ht="51" customHeight="1">
      <c r="A14" s="83" t="str">
        <f>IF('Portail 3 SDL-LETTRES'!A16="","",'Portail 3 SDL-LETTRES'!A16)</f>
        <v>LCLA1LAN</v>
      </c>
      <c r="B14" s="83" t="str">
        <f>IF('Portail 3 SDL-LETTRES'!B16="","",'Portail 3 SDL-LETTRES'!B16)</f>
        <v>LLA1LAN1</v>
      </c>
      <c r="C14" s="84" t="str">
        <f>IF('Portail 3 SDL-LETTRES'!C16="","",'Portail 3 SDL-LETTRES'!C16)</f>
        <v>Choix Langue vivante S1</v>
      </c>
      <c r="D14" s="85" t="str">
        <f>IF('Portail 3 SDL-LETTRES'!D16="","",'Portail 3 SDL-LETTRES'!D16)</f>
        <v/>
      </c>
      <c r="E14" s="85" t="str">
        <f>IF('Portail 3 SDL-LETTRES'!E16="","",'Portail 3 SDL-LETTRES'!E16)</f>
        <v>OBLIG CHOIX</v>
      </c>
      <c r="F14" s="85" t="str">
        <f>IF('Portail 3 SDL-LETTRES'!F16="","",'Portail 3 SDL-LETTRES'!F16)</f>
        <v>Portails 1 (SDL-LLCER), 3 (SDL-LETTRES), 5 (LETTRES-LLCER ), 6 (HISTOIRE-LETTRES), 7 (HISTOIRE-GEO) et 8 (HISTOIRE-DROIT)</v>
      </c>
      <c r="G14" s="85" t="str">
        <f>IF('Portail 3 SDL-LETTRES'!G16="","",'Portail 3 SDL-LETTRES'!G16)</f>
        <v/>
      </c>
      <c r="H14" s="86" t="str">
        <f>IF('Portail 3 SDL-LETTRES'!H16="","",'Portail 3 SDL-LETTRES'!H16)</f>
        <v>1 UE / 2 ECTS</v>
      </c>
      <c r="I14" s="87">
        <f>IF('Portail 3 SDL-LETTRES'!I16="","",'Portail 3 SDL-LETTRES'!I16)</f>
        <v>2</v>
      </c>
      <c r="J14" s="86">
        <f>IF('Portail 3 SDL-LETTRES'!J16="","",'Portail 3 SDL-LETTRES'!J16)</f>
        <v>2</v>
      </c>
      <c r="K14" s="87" t="str">
        <f>IF('Portail 3 SDL-LETTRES'!K16="","",'Portail 3 SDL-LETTRES'!K16)</f>
        <v/>
      </c>
      <c r="L14" s="86" t="str">
        <f>IF('Portail 3 SDL-LETTRES'!L16="","",'Portail 3 SDL-LETTRES'!L16)</f>
        <v/>
      </c>
      <c r="M14" s="87" t="str">
        <f>IF('Portail 3 SDL-LETTRES'!M16="","",'Portail 3 SDL-LETTRES'!M16)</f>
        <v/>
      </c>
      <c r="N14" s="86" t="str">
        <f>IF('Portail 3 SDL-LETTRES'!N16="","",'Portail 3 SDL-LETTRES'!N16)</f>
        <v/>
      </c>
      <c r="O14" s="88" t="str">
        <f>IF('Portail 3 SDL-LETTRES'!O16="","",'Portail 3 SDL-LETTRES'!O16)</f>
        <v/>
      </c>
      <c r="P14" s="373" t="str">
        <f>IF('Portail 3 SDL-LETTRES'!P16="","",'Portail 3 SDL-LETTRES'!P16)</f>
        <v/>
      </c>
      <c r="Q14" s="437" t="str">
        <f>IF('Portail 3 SDL-LETTRES'!Q16="","",'Portail 3 SDL-LETTRES'!Q16)</f>
        <v/>
      </c>
      <c r="R14" s="438" t="str">
        <f>IF('Portail 3 SDL-LETTRES'!R16="","",'Portail 3 SDL-LETTRES'!R16)</f>
        <v/>
      </c>
      <c r="S14" s="378" t="str">
        <f>IF('Portail 3 SDL-LETTRES'!S16="","",'Portail 3 SDL-LETTRES'!S16)</f>
        <v/>
      </c>
      <c r="T14" s="88" t="str">
        <f>IF('Portail 3 SDL-LETTRES'!T16="","",'Portail 3 SDL-LETTRES'!T16)</f>
        <v/>
      </c>
      <c r="U14" s="88" t="str">
        <f>IF('Portail 3 SDL-LETTRES'!U16="","",'Portail 3 SDL-LETTRES'!U16)</f>
        <v/>
      </c>
      <c r="V14" s="88" t="str">
        <f>IF('Portail 3 SDL-LETTRES'!V16="","",'Portail 3 SDL-LETTRES'!V16)</f>
        <v/>
      </c>
      <c r="W14" s="89" t="str">
        <f>IF('Portail 3 SDL-LETTRES'!W16="","",'Portail 3 SDL-LETTRES'!W16)</f>
        <v/>
      </c>
      <c r="X14" s="90" t="str">
        <f>IF('Portail 3 SDL-LETTRES'!X16="","",'Portail 3 SDL-LETTRES'!X16)</f>
        <v/>
      </c>
      <c r="Y14" s="90" t="str">
        <f>IF('Portail 3 SDL-LETTRES'!Y16="","",'Portail 3 SDL-LETTRES'!Y16)</f>
        <v/>
      </c>
      <c r="Z14" s="585" t="str">
        <f>IF('Portail 3 SDL-LETTRES'!Z16="","",'Portail 3 SDL-LETTRES'!Z16)</f>
        <v/>
      </c>
      <c r="AA14" s="629" t="str">
        <f>IF('Portail 3 SDL-LETTRES'!AA16="","",'Portail 3 SDL-LETTRES'!AA16)</f>
        <v/>
      </c>
      <c r="AB14" s="558" t="str">
        <f>IF('Portail 3 SDL-LETTRES'!AB16="","",'Portail 3 SDL-LETTRES'!AB16)</f>
        <v/>
      </c>
      <c r="AC14" s="630" t="str">
        <f>IF('Portail 3 SDL-LETTRES'!AC16="","",'Portail 3 SDL-LETTRES'!AC16)</f>
        <v/>
      </c>
      <c r="AD14" s="89" t="str">
        <f>IF('Portail 3 SDL-LETTRES'!AD16="","",'Portail 3 SDL-LETTRES'!AD16)</f>
        <v/>
      </c>
      <c r="AE14" s="90" t="str">
        <f>IF('Portail 3 SDL-LETTRES'!AE16="","",'Portail 3 SDL-LETTRES'!AE16)</f>
        <v/>
      </c>
      <c r="AF14" s="90" t="str">
        <f>IF('Portail 3 SDL-LETTRES'!AF16="","",'Portail 3 SDL-LETTRES'!AF16)</f>
        <v/>
      </c>
      <c r="AG14" s="90" t="str">
        <f>IF('Portail 3 SDL-LETTRES'!AG16="","",'Portail 3 SDL-LETTRES'!AG16)</f>
        <v/>
      </c>
      <c r="AH14" s="91" t="str">
        <f>IF('Portail 3 SDL-LETTRES'!AH16="","",'Portail 3 SDL-LETTRES'!AH16)</f>
        <v/>
      </c>
      <c r="AI14" s="90" t="str">
        <f>IF('Portail 3 SDL-LETTRES'!AI16="","",'Portail 3 SDL-LETTRES'!AI16)</f>
        <v/>
      </c>
      <c r="AJ14" s="90" t="str">
        <f>IF('Portail 3 SDL-LETTRES'!AJ16="","",'Portail 3 SDL-LETTRES'!AJ16)</f>
        <v/>
      </c>
      <c r="AK14" s="90" t="str">
        <f>IF('Portail 3 SDL-LETTRES'!AK16="","",'Portail 3 SDL-LETTRES'!AK16)</f>
        <v/>
      </c>
      <c r="AL14" s="92" t="str">
        <f>IF('Portail 3 SDL-LETTRES'!AL16="","",'Portail 3 SDL-LETTRES'!AL16)</f>
        <v/>
      </c>
    </row>
    <row r="15" spans="1:38" ht="77.25" customHeight="1">
      <c r="A15" s="20" t="str">
        <f>IF('Portail 3 SDL-LETTRES'!A17="","",'Portail 3 SDL-LETTRES'!A17)</f>
        <v/>
      </c>
      <c r="B15" s="21" t="str">
        <f>IF('Portail 3 SDL-LETTRES'!B17="","",'Portail 3 SDL-LETTRES'!B17)</f>
        <v>LLA1ALL</v>
      </c>
      <c r="C15" s="22" t="str">
        <f>IF('Portail 3 SDL-LETTRES'!C17="","",'Portail 3 SDL-LETTRES'!C17)</f>
        <v>Allemand S1</v>
      </c>
      <c r="D15" s="23" t="str">
        <f>IF('Portail 3 SDL-LETTRES'!D17="","",'Portail 3 SDL-LETTRES'!D17)</f>
        <v>LOL1H4A
LOL1B6A
LOL1C7A</v>
      </c>
      <c r="E15" s="24" t="str">
        <f>IF('Portail 3 SDL-LETTRES'!E17="","",'Portail 3 SDL-LETTRES'!E17)</f>
        <v>CHOIX TRONC COMMUN</v>
      </c>
      <c r="F15" s="25" t="str">
        <f>IF('Portail 3 SDL-LETTRES'!F17="","",'Portail 3 SDL-LETTRES'!F17)</f>
        <v>Portails 1 (SDL-LLCER), 3 (SDL-LETTRES), 5 (LETTRES-LLCER ), 6 (HISTOIRE-LETTRES), 7 (HISTOIRE-GEO) et 8 (HISTOIRE-DROIT)</v>
      </c>
      <c r="G15" s="24" t="str">
        <f>IF('Portail 3 SDL-LETTRES'!G17="","",'Portail 3 SDL-LETTRES'!G17)</f>
        <v>LEA</v>
      </c>
      <c r="H15" s="210" t="str">
        <f>IF('Portail 3 SDL-LETTRES'!H17="","",'Portail 3 SDL-LETTRES'!H17)</f>
        <v/>
      </c>
      <c r="I15" s="28">
        <f>IF('Portail 3 SDL-LETTRES'!I17="","",'Portail 3 SDL-LETTRES'!I17)</f>
        <v>2</v>
      </c>
      <c r="J15" s="28">
        <f>IF('Portail 3 SDL-LETTRES'!J17="","",'Portail 3 SDL-LETTRES'!J17)</f>
        <v>2</v>
      </c>
      <c r="K15" s="28" t="str">
        <f>IF('Portail 3 SDL-LETTRES'!K17="","",'Portail 3 SDL-LETTRES'!K17)</f>
        <v>FLEURY Alain</v>
      </c>
      <c r="L15" s="29">
        <f>IF('Portail 3 SDL-LETTRES'!L17="","",'Portail 3 SDL-LETTRES'!L17)</f>
        <v>12</v>
      </c>
      <c r="M15" s="28" t="str">
        <f>IF('Portail 3 SDL-LETTRES'!M17="","",'Portail 3 SDL-LETTRES'!M17)</f>
        <v/>
      </c>
      <c r="N15" s="28" t="str">
        <f>IF('Portail 3 SDL-LETTRES'!N17="","",'Portail 3 SDL-LETTRES'!N17)</f>
        <v/>
      </c>
      <c r="O15" s="30">
        <f>IF('Portail 3 SDL-LETTRES'!O17="","",'Portail 3 SDL-LETTRES'!O17)</f>
        <v>18</v>
      </c>
      <c r="P15" s="31" t="str">
        <f>IF('Portail 3 SDL-LETTRES'!P17="","",'Portail 3 SDL-LETTRES'!P17)</f>
        <v/>
      </c>
      <c r="Q15" s="429" t="str">
        <f>IF('Portail 3 SDL-LETTRES'!Q17="","",'Portail 3 SDL-LETTRES'!Q17)</f>
        <v/>
      </c>
      <c r="R15" s="430" t="str">
        <f>IF('Portail 3 SDL-LETTRES'!R17="","",'Portail 3 SDL-LETTRES'!R17)</f>
        <v/>
      </c>
      <c r="S15" s="280">
        <f>IF('Portail 3 SDL-LETTRES'!S17="","",'Portail 3 SDL-LETTRES'!S17)</f>
        <v>1</v>
      </c>
      <c r="T15" s="33" t="str">
        <f>IF('Portail 3 SDL-LETTRES'!T17="","",'Portail 3 SDL-LETTRES'!T17)</f>
        <v>CC</v>
      </c>
      <c r="U15" s="33" t="str">
        <f>IF('Portail 3 SDL-LETTRES'!U17="","",'Portail 3 SDL-LETTRES'!U17)</f>
        <v>écrit et oral</v>
      </c>
      <c r="V15" s="33" t="str">
        <f>IF('Portail 3 SDL-LETTRES'!V17="","",'Portail 3 SDL-LETTRES'!V17)</f>
        <v>1h30</v>
      </c>
      <c r="W15" s="34">
        <f>IF('Portail 3 SDL-LETTRES'!W17="","",'Portail 3 SDL-LETTRES'!W17)</f>
        <v>1</v>
      </c>
      <c r="X15" s="35" t="str">
        <f>IF('Portail 3 SDL-LETTRES'!X17="","",'Portail 3 SDL-LETTRES'!X17)</f>
        <v>CT</v>
      </c>
      <c r="Y15" s="35" t="str">
        <f>IF('Portail 3 SDL-LETTRES'!Y17="","",'Portail 3 SDL-LETTRES'!Y17)</f>
        <v>écrit</v>
      </c>
      <c r="Z15" s="582" t="str">
        <f>IF('Portail 3 SDL-LETTRES'!Z17="","",'Portail 3 SDL-LETTRES'!Z17)</f>
        <v>2h00</v>
      </c>
      <c r="AA15" s="664" t="str">
        <f>IF('Portail 3 SDL-LETTRES'!AA17="","",'Portail 3 SDL-LETTRES'!AA17)</f>
        <v>oral 15 min par skype sur un sujet traité en cours.
mercredi 27 juin de 10h00 à 18h00. Contacter enseignant au préalable par téléphone</v>
      </c>
      <c r="AB15" s="665" t="str">
        <f>IF('Portail 3 SDL-LETTRES'!AB17="","",'Portail 3 SDL-LETTRES'!AB17)</f>
        <v>oral 15 min par skype sur un sujet traité en cours.mercredi 27 juin de 10h00 à 18h00. Contacter enseignant au préalable par téléphone</v>
      </c>
      <c r="AC15" s="716">
        <f>IF('Portail 3 SDL-LETTRES'!AC17="","",'Portail 3 SDL-LETTRES'!AC17)</f>
        <v>3</v>
      </c>
      <c r="AD15" s="149">
        <f>IF('Portail 3 SDL-LETTRES'!AD17="","",'Portail 3 SDL-LETTRES'!AD17)</f>
        <v>1</v>
      </c>
      <c r="AE15" s="33" t="str">
        <f>IF('Portail 3 SDL-LETTRES'!AE17="","",'Portail 3 SDL-LETTRES'!AE17)</f>
        <v>CT</v>
      </c>
      <c r="AF15" s="33" t="str">
        <f>IF('Portail 3 SDL-LETTRES'!AF17="","",'Portail 3 SDL-LETTRES'!AF17)</f>
        <v>oral</v>
      </c>
      <c r="AG15" s="33" t="str">
        <f>IF('Portail 3 SDL-LETTRES'!AG17="","",'Portail 3 SDL-LETTRES'!AG17)</f>
        <v>15 min.</v>
      </c>
      <c r="AH15" s="37">
        <f>IF('Portail 3 SDL-LETTRES'!AH17="","",'Portail 3 SDL-LETTRES'!AH17)</f>
        <v>1</v>
      </c>
      <c r="AI15" s="35" t="str">
        <f>IF('Portail 3 SDL-LETTRES'!AI17="","",'Portail 3 SDL-LETTRES'!AI17)</f>
        <v>CT</v>
      </c>
      <c r="AJ15" s="35" t="str">
        <f>IF('Portail 3 SDL-LETTRES'!AJ17="","",'Portail 3 SDL-LETTRES'!AJ17)</f>
        <v>oral</v>
      </c>
      <c r="AK15" s="35" t="str">
        <f>IF('Portail 3 SDL-LETTRES'!AK17="","",'Portail 3 SDL-LETTRES'!AK17)</f>
        <v>15 min.</v>
      </c>
      <c r="AL15" s="28" t="str">
        <f>IF('Portail 3 SDL-LETTRES'!AL17="","",'Portail 3 SDL-LETTRES'!AL17)</f>
        <v/>
      </c>
    </row>
    <row r="16" spans="1:38" ht="77.25" customHeight="1">
      <c r="A16" s="20" t="str">
        <f>IF('Portail 3 SDL-LETTRES'!A18="","",'Portail 3 SDL-LETTRES'!A18)</f>
        <v/>
      </c>
      <c r="B16" s="21" t="str">
        <f>IF('Portail 3 SDL-LETTRES'!B18="","",'Portail 3 SDL-LETTRES'!B18)</f>
        <v>LLA1ANG</v>
      </c>
      <c r="C16" s="22" t="str">
        <f>IF('Portail 3 SDL-LETTRES'!C18="","",'Portail 3 SDL-LETTRES'!C18)</f>
        <v>Anglais S1</v>
      </c>
      <c r="D16" s="23" t="str">
        <f>IF('Portail 3 SDL-LETTRES'!D18="","",'Portail 3 SDL-LETTRES'!D18)</f>
        <v>LOL1D7B
LOL1H4B
LOL1G7B</v>
      </c>
      <c r="E16" s="24" t="str">
        <f>IF('Portail 3 SDL-LETTRES'!E18="","",'Portail 3 SDL-LETTRES'!E18)</f>
        <v>CHOIX TRONC COMMUN</v>
      </c>
      <c r="F16" s="25" t="str">
        <f>IF('Portail 3 SDL-LETTRES'!F18="","",'Portail 3 SDL-LETTRES'!F18)</f>
        <v>Portails 3 (SDL-LETTRES), 5 (LETTRES-LLCER ), 6 (HISTOIRE-LETTRES), 7 (HISTOIRE-GEO) et 8 (HISTOIRE-DROIT)</v>
      </c>
      <c r="G16" s="24" t="str">
        <f>IF('Portail 3 SDL-LETTRES'!G18="","",'Portail 3 SDL-LETTRES'!G18)</f>
        <v>LLCER</v>
      </c>
      <c r="H16" s="210" t="str">
        <f>IF('Portail 3 SDL-LETTRES'!H18="","",'Portail 3 SDL-LETTRES'!H18)</f>
        <v/>
      </c>
      <c r="I16" s="28">
        <f>IF('Portail 3 SDL-LETTRES'!I18="","",'Portail 3 SDL-LETTRES'!I18)</f>
        <v>2</v>
      </c>
      <c r="J16" s="28">
        <f>IF('Portail 3 SDL-LETTRES'!J18="","",'Portail 3 SDL-LETTRES'!J18)</f>
        <v>2</v>
      </c>
      <c r="K16" s="210" t="str">
        <f>IF('Portail 3 SDL-LETTRES'!K18="","",'Portail 3 SDL-LETTRES'!K18)</f>
        <v>SOTTEAU Emilie</v>
      </c>
      <c r="L16" s="29" t="str">
        <f>IF('Portail 3 SDL-LETTRES'!L18="","",'Portail 3 SDL-LETTRES'!L18)</f>
        <v>11</v>
      </c>
      <c r="M16" s="28" t="str">
        <f>IF('Portail 3 SDL-LETTRES'!M18="","",'Portail 3 SDL-LETTRES'!M18)</f>
        <v/>
      </c>
      <c r="N16" s="28" t="str">
        <f>IF('Portail 3 SDL-LETTRES'!N18="","",'Portail 3 SDL-LETTRES'!N18)</f>
        <v/>
      </c>
      <c r="O16" s="30">
        <f>IF('Portail 3 SDL-LETTRES'!O18="","",'Portail 3 SDL-LETTRES'!O18)</f>
        <v>18</v>
      </c>
      <c r="P16" s="31" t="str">
        <f>IF('Portail 3 SDL-LETTRES'!P18="","",'Portail 3 SDL-LETTRES'!P18)</f>
        <v/>
      </c>
      <c r="Q16" s="429" t="str">
        <f>IF('Portail 3 SDL-LETTRES'!Q18="","",'Portail 3 SDL-LETTRES'!Q18)</f>
        <v/>
      </c>
      <c r="R16" s="430" t="str">
        <f>IF('Portail 3 SDL-LETTRES'!R18="","",'Portail 3 SDL-LETTRES'!R18)</f>
        <v/>
      </c>
      <c r="S16" s="280">
        <f>IF('Portail 3 SDL-LETTRES'!S18="","",'Portail 3 SDL-LETTRES'!S18)</f>
        <v>1</v>
      </c>
      <c r="T16" s="33" t="str">
        <f>IF('Portail 3 SDL-LETTRES'!T18="","",'Portail 3 SDL-LETTRES'!T18)</f>
        <v>CC</v>
      </c>
      <c r="U16" s="33" t="str">
        <f>IF('Portail 3 SDL-LETTRES'!U18="","",'Portail 3 SDL-LETTRES'!U18)</f>
        <v/>
      </c>
      <c r="V16" s="33" t="str">
        <f>IF('Portail 3 SDL-LETTRES'!V18="","",'Portail 3 SDL-LETTRES'!V18)</f>
        <v/>
      </c>
      <c r="W16" s="34">
        <f>IF('Portail 3 SDL-LETTRES'!W18="","",'Portail 3 SDL-LETTRES'!W18)</f>
        <v>1</v>
      </c>
      <c r="X16" s="35" t="str">
        <f>IF('Portail 3 SDL-LETTRES'!X18="","",'Portail 3 SDL-LETTRES'!X18)</f>
        <v>CT</v>
      </c>
      <c r="Y16" s="35" t="str">
        <f>IF('Portail 3 SDL-LETTRES'!Y18="","",'Portail 3 SDL-LETTRES'!Y18)</f>
        <v>écrit</v>
      </c>
      <c r="Z16" s="582" t="str">
        <f>IF('Portail 3 SDL-LETTRES'!Z18="","",'Portail 3 SDL-LETTRES'!Z18)</f>
        <v>2h00</v>
      </c>
      <c r="AA16" s="665" t="str">
        <f>IF('Portail 3 SDL-LETTRES'!AA18="","",'Portail 3 SDL-LETTRES'!AA18)</f>
        <v>DM sans temps limité, 
dépôt sujet sur CELENE le 15/06,
copie à rendre au plus tard le 22/06 sur mon adresse email emiliejanton@yahoo.fr</v>
      </c>
      <c r="AB16" s="665" t="str">
        <f>IF('Portail 3 SDL-LETTRES'!AB18="","",'Portail 3 SDL-LETTRES'!AB18)</f>
        <v>DM sans temps limité, dépôt sujet sur CELENE le 15/06,copie à rendre au plus tard le 22/06 sur mon adresse email emiliejanton@yahoo.fr</v>
      </c>
      <c r="AC16" s="666">
        <f>IF('Portail 3 SDL-LETTRES'!AC18="","",'Portail 3 SDL-LETTRES'!AC18)</f>
        <v>124</v>
      </c>
      <c r="AD16" s="149">
        <f>IF('Portail 3 SDL-LETTRES'!AD18="","",'Portail 3 SDL-LETTRES'!AD18)</f>
        <v>1</v>
      </c>
      <c r="AE16" s="33" t="str">
        <f>IF('Portail 3 SDL-LETTRES'!AE18="","",'Portail 3 SDL-LETTRES'!AE18)</f>
        <v>CT</v>
      </c>
      <c r="AF16" s="33" t="str">
        <f>IF('Portail 3 SDL-LETTRES'!AF18="","",'Portail 3 SDL-LETTRES'!AF18)</f>
        <v>écrit</v>
      </c>
      <c r="AG16" s="33" t="str">
        <f>IF('Portail 3 SDL-LETTRES'!AG18="","",'Portail 3 SDL-LETTRES'!AG18)</f>
        <v>2h00</v>
      </c>
      <c r="AH16" s="37">
        <f>IF('Portail 3 SDL-LETTRES'!AH18="","",'Portail 3 SDL-LETTRES'!AH18)</f>
        <v>1</v>
      </c>
      <c r="AI16" s="35" t="str">
        <f>IF('Portail 3 SDL-LETTRES'!AI18="","",'Portail 3 SDL-LETTRES'!AI18)</f>
        <v>CT</v>
      </c>
      <c r="AJ16" s="35" t="str">
        <f>IF('Portail 3 SDL-LETTRES'!AJ18="","",'Portail 3 SDL-LETTRES'!AJ18)</f>
        <v>écrit</v>
      </c>
      <c r="AK16" s="35" t="str">
        <f>IF('Portail 3 SDL-LETTRES'!AK18="","",'Portail 3 SDL-LETTRES'!AK18)</f>
        <v>2h00</v>
      </c>
      <c r="AL16" s="28" t="str">
        <f>IF('Portail 3 SDL-LETTRES'!AL18="","",'Portail 3 SDL-LETTRES'!AL18)</f>
        <v/>
      </c>
    </row>
    <row r="17" spans="1:38" ht="77.25" customHeight="1">
      <c r="A17" s="20" t="str">
        <f>IF('Portail 3 SDL-LETTRES'!A19="","",'Portail 3 SDL-LETTRES'!A19)</f>
        <v/>
      </c>
      <c r="B17" s="21" t="str">
        <f>IF('Portail 3 SDL-LETTRES'!B19="","",'Portail 3 SDL-LETTRES'!B19)</f>
        <v>LLA1ESP</v>
      </c>
      <c r="C17" s="22" t="str">
        <f>IF('Portail 3 SDL-LETTRES'!C19="","",'Portail 3 SDL-LETTRES'!C19)</f>
        <v>Espagnol S1</v>
      </c>
      <c r="D17" s="23" t="str">
        <f>IF('Portail 3 SDL-LETTRES'!D19="","",'Portail 3 SDL-LETTRES'!D19)</f>
        <v>LOL1D7C
LOL1E4F
LOL1H4C
LOL1G7C</v>
      </c>
      <c r="E17" s="24" t="str">
        <f>IF('Portail 3 SDL-LETTRES'!E19="","",'Portail 3 SDL-LETTRES'!E19)</f>
        <v>CHOIX TRONC COMMUN</v>
      </c>
      <c r="F17" s="25" t="str">
        <f>IF('Portail 3 SDL-LETTRES'!F19="","",'Portail 3 SDL-LETTRES'!F19)</f>
        <v>Portails 3 (SDL-LETTRES), 5 (LETTRES-LLCER ), 6 (HISTOIRE-LETTRES), 7 (HISTOIRE-GEO) et 8 (HISTOIRE-DROIT)</v>
      </c>
      <c r="G17" s="24" t="str">
        <f>IF('Portail 3 SDL-LETTRES'!G19="","",'Portail 3 SDL-LETTRES'!G19)</f>
        <v>LLCER</v>
      </c>
      <c r="H17" s="210" t="str">
        <f>IF('Portail 3 SDL-LETTRES'!H19="","",'Portail 3 SDL-LETTRES'!H19)</f>
        <v/>
      </c>
      <c r="I17" s="28">
        <f>IF('Portail 3 SDL-LETTRES'!I19="","",'Portail 3 SDL-LETTRES'!I19)</f>
        <v>2</v>
      </c>
      <c r="J17" s="28">
        <f>IF('Portail 3 SDL-LETTRES'!J19="","",'Portail 3 SDL-LETTRES'!J19)</f>
        <v>2</v>
      </c>
      <c r="K17" s="210" t="str">
        <f>IF('Portail 3 SDL-LETTRES'!K19="","",'Portail 3 SDL-LETTRES'!K19)</f>
        <v>FASQUEL Samuel</v>
      </c>
      <c r="L17" s="29" t="str">
        <f>IF('Portail 3 SDL-LETTRES'!L19="","",'Portail 3 SDL-LETTRES'!L19)</f>
        <v>14</v>
      </c>
      <c r="M17" s="28" t="str">
        <f>IF('Portail 3 SDL-LETTRES'!M19="","",'Portail 3 SDL-LETTRES'!M19)</f>
        <v/>
      </c>
      <c r="N17" s="28" t="str">
        <f>IF('Portail 3 SDL-LETTRES'!N19="","",'Portail 3 SDL-LETTRES'!N19)</f>
        <v/>
      </c>
      <c r="O17" s="30">
        <f>IF('Portail 3 SDL-LETTRES'!O19="","",'Portail 3 SDL-LETTRES'!O19)</f>
        <v>18</v>
      </c>
      <c r="P17" s="31" t="str">
        <f>IF('Portail 3 SDL-LETTRES'!P19="","",'Portail 3 SDL-LETTRES'!P19)</f>
        <v/>
      </c>
      <c r="Q17" s="429" t="str">
        <f>IF('Portail 3 SDL-LETTRES'!Q19="","",'Portail 3 SDL-LETTRES'!Q19)</f>
        <v/>
      </c>
      <c r="R17" s="430" t="str">
        <f>IF('Portail 3 SDL-LETTRES'!R19="","",'Portail 3 SDL-LETTRES'!R19)</f>
        <v/>
      </c>
      <c r="S17" s="280">
        <f>IF('Portail 3 SDL-LETTRES'!S19="","",'Portail 3 SDL-LETTRES'!S19)</f>
        <v>1</v>
      </c>
      <c r="T17" s="33" t="str">
        <f>IF('Portail 3 SDL-LETTRES'!T19="","",'Portail 3 SDL-LETTRES'!T19)</f>
        <v>CC</v>
      </c>
      <c r="U17" s="33" t="str">
        <f>IF('Portail 3 SDL-LETTRES'!U19="","",'Portail 3 SDL-LETTRES'!U19)</f>
        <v/>
      </c>
      <c r="V17" s="33" t="str">
        <f>IF('Portail 3 SDL-LETTRES'!V19="","",'Portail 3 SDL-LETTRES'!V19)</f>
        <v/>
      </c>
      <c r="W17" s="34">
        <f>IF('Portail 3 SDL-LETTRES'!W19="","",'Portail 3 SDL-LETTRES'!W19)</f>
        <v>1</v>
      </c>
      <c r="X17" s="35" t="str">
        <f>IF('Portail 3 SDL-LETTRES'!X19="","",'Portail 3 SDL-LETTRES'!X19)</f>
        <v>CT</v>
      </c>
      <c r="Y17" s="35" t="str">
        <f>IF('Portail 3 SDL-LETTRES'!Y19="","",'Portail 3 SDL-LETTRES'!Y19)</f>
        <v>écrit</v>
      </c>
      <c r="Z17" s="582" t="str">
        <f>IF('Portail 3 SDL-LETTRES'!Z19="","",'Portail 3 SDL-LETTRES'!Z19)</f>
        <v>2h00</v>
      </c>
      <c r="AA17" s="664" t="str">
        <f>IF('Portail 3 SDL-LETTRES'!AA19="","",'Portail 3 SDL-LETTRES'!AA19)</f>
        <v>Oral par Skype, WhatsApp ou appel téléphonique dans une date à convenir avec votre enseignant référent.</v>
      </c>
      <c r="AB17" s="665" t="str">
        <f>IF('Portail 3 SDL-LETTRES'!AB19="","",'Portail 3 SDL-LETTRES'!AB19)</f>
        <v>Oral par Skype, WhatsApp ou appel téléphonique dans une date à convenir avec votre enseignant référent.</v>
      </c>
      <c r="AC17" s="716">
        <f>IF('Portail 3 SDL-LETTRES'!AC19="","",'Portail 3 SDL-LETTRES'!AC19)</f>
        <v>34</v>
      </c>
      <c r="AD17" s="149">
        <f>IF('Portail 3 SDL-LETTRES'!AD19="","",'Portail 3 SDL-LETTRES'!AD19)</f>
        <v>1</v>
      </c>
      <c r="AE17" s="33" t="str">
        <f>IF('Portail 3 SDL-LETTRES'!AE19="","",'Portail 3 SDL-LETTRES'!AE19)</f>
        <v>CT</v>
      </c>
      <c r="AF17" s="33" t="str">
        <f>IF('Portail 3 SDL-LETTRES'!AF19="","",'Portail 3 SDL-LETTRES'!AF19)</f>
        <v>écrit</v>
      </c>
      <c r="AG17" s="33" t="str">
        <f>IF('Portail 3 SDL-LETTRES'!AG19="","",'Portail 3 SDL-LETTRES'!AG19)</f>
        <v>2h00</v>
      </c>
      <c r="AH17" s="37">
        <f>IF('Portail 3 SDL-LETTRES'!AH19="","",'Portail 3 SDL-LETTRES'!AH19)</f>
        <v>1</v>
      </c>
      <c r="AI17" s="35" t="str">
        <f>IF('Portail 3 SDL-LETTRES'!AI19="","",'Portail 3 SDL-LETTRES'!AI19)</f>
        <v>CT</v>
      </c>
      <c r="AJ17" s="35" t="str">
        <f>IF('Portail 3 SDL-LETTRES'!AJ19="","",'Portail 3 SDL-LETTRES'!AJ19)</f>
        <v>écrit</v>
      </c>
      <c r="AK17" s="35" t="str">
        <f>IF('Portail 3 SDL-LETTRES'!AK19="","",'Portail 3 SDL-LETTRES'!AK19)</f>
        <v>2h00</v>
      </c>
      <c r="AL17" s="28" t="str">
        <f>IF('Portail 3 SDL-LETTRES'!AL19="","",'Portail 3 SDL-LETTRES'!AL19)</f>
        <v/>
      </c>
    </row>
    <row r="18" spans="1:38">
      <c r="A18" s="63"/>
      <c r="B18" s="63"/>
      <c r="C18" s="118"/>
      <c r="D18" s="118"/>
      <c r="E18" s="118"/>
      <c r="F18" s="118"/>
      <c r="G18" s="118"/>
      <c r="H18" s="118"/>
      <c r="I18" s="118"/>
      <c r="J18" s="118"/>
      <c r="K18" s="118"/>
      <c r="L18" s="118"/>
      <c r="M18" s="118"/>
      <c r="N18" s="118"/>
      <c r="O18" s="118"/>
      <c r="P18" s="271"/>
      <c r="Q18" s="537"/>
      <c r="R18" s="538"/>
      <c r="AA18" s="643"/>
      <c r="AB18" s="555"/>
      <c r="AC18" s="644"/>
      <c r="AD18" s="404"/>
      <c r="AE18" s="63"/>
      <c r="AF18" s="63"/>
      <c r="AG18" s="63"/>
      <c r="AH18" s="63"/>
      <c r="AI18" s="63"/>
      <c r="AJ18" s="63"/>
      <c r="AK18" s="63"/>
      <c r="AL18" s="118"/>
    </row>
    <row r="19" spans="1:38">
      <c r="A19" s="121"/>
      <c r="B19" s="121"/>
      <c r="C19" s="144"/>
      <c r="D19" s="145"/>
      <c r="E19" s="145"/>
      <c r="F19" s="145"/>
      <c r="G19" s="145"/>
      <c r="H19" s="146" t="s">
        <v>1014</v>
      </c>
      <c r="I19" s="147"/>
      <c r="J19" s="147"/>
      <c r="K19" s="147"/>
      <c r="L19" s="147"/>
      <c r="M19" s="147"/>
      <c r="N19" s="145"/>
      <c r="O19" s="145"/>
      <c r="P19" s="145"/>
      <c r="Q19" s="528"/>
      <c r="R19" s="529"/>
      <c r="S19" s="175"/>
      <c r="T19" s="175"/>
      <c r="U19" s="175"/>
      <c r="V19" s="175"/>
      <c r="W19" s="175"/>
      <c r="X19" s="175"/>
      <c r="Y19" s="175"/>
      <c r="Z19" s="175"/>
      <c r="AA19" s="683"/>
      <c r="AB19" s="570"/>
      <c r="AC19" s="684"/>
      <c r="AD19" s="124"/>
      <c r="AE19" s="551"/>
      <c r="AF19" s="551"/>
      <c r="AG19" s="551"/>
      <c r="AH19" s="551"/>
      <c r="AI19" s="551"/>
      <c r="AJ19" s="551"/>
      <c r="AK19" s="551"/>
      <c r="AL19" s="147"/>
    </row>
    <row r="20" spans="1:38" ht="36.75" customHeight="1">
      <c r="A20" s="7" t="s">
        <v>1015</v>
      </c>
      <c r="B20" s="7" t="s">
        <v>1016</v>
      </c>
      <c r="C20" s="10" t="s">
        <v>1017</v>
      </c>
      <c r="D20" s="294" t="s">
        <v>1018</v>
      </c>
      <c r="E20" s="7" t="s">
        <v>36</v>
      </c>
      <c r="F20" s="7"/>
      <c r="G20" s="7"/>
      <c r="H20" s="7"/>
      <c r="I20" s="6"/>
      <c r="J20" s="6"/>
      <c r="K20" s="6"/>
      <c r="L20" s="6"/>
      <c r="M20" s="6"/>
      <c r="N20" s="6"/>
      <c r="O20" s="6"/>
      <c r="P20" s="9"/>
      <c r="Q20" s="526"/>
      <c r="R20" s="527"/>
      <c r="S20" s="397"/>
      <c r="T20" s="9"/>
      <c r="U20" s="9"/>
      <c r="V20" s="9"/>
      <c r="W20" s="9"/>
      <c r="X20" s="9"/>
      <c r="Y20" s="9"/>
      <c r="Z20" s="9"/>
      <c r="AA20" s="678"/>
      <c r="AB20" s="679"/>
      <c r="AC20" s="619"/>
      <c r="AD20" s="397"/>
      <c r="AE20" s="9"/>
      <c r="AF20" s="9"/>
      <c r="AG20" s="9"/>
      <c r="AH20" s="9"/>
      <c r="AI20" s="9"/>
      <c r="AJ20" s="9"/>
      <c r="AK20" s="6"/>
      <c r="AL20" s="6"/>
    </row>
    <row r="21" spans="1:38" ht="34.5" customHeight="1">
      <c r="A21" s="13"/>
      <c r="B21" s="13"/>
      <c r="C21" s="15" t="s">
        <v>1019</v>
      </c>
      <c r="D21" s="16"/>
      <c r="E21" s="13"/>
      <c r="F21" s="13"/>
      <c r="G21" s="13"/>
      <c r="H21" s="13"/>
      <c r="I21" s="13">
        <f>+I22+I23+I24</f>
        <v>14</v>
      </c>
      <c r="J21" s="13">
        <f>+J22+J23+J24</f>
        <v>14</v>
      </c>
      <c r="K21" s="16"/>
      <c r="L21" s="16"/>
      <c r="M21" s="16"/>
      <c r="N21" s="16"/>
      <c r="O21" s="16"/>
      <c r="P21" s="227"/>
      <c r="Q21" s="427"/>
      <c r="R21" s="428"/>
      <c r="S21" s="398"/>
      <c r="T21" s="16"/>
      <c r="U21" s="16"/>
      <c r="V21" s="16"/>
      <c r="W21" s="16"/>
      <c r="X21" s="16"/>
      <c r="Y21" s="16"/>
      <c r="Z21" s="227"/>
      <c r="AA21" s="620"/>
      <c r="AB21" s="561"/>
      <c r="AC21" s="621"/>
      <c r="AD21" s="398"/>
      <c r="AE21" s="16"/>
      <c r="AF21" s="16"/>
      <c r="AG21" s="16"/>
      <c r="AH21" s="16"/>
      <c r="AI21" s="16"/>
      <c r="AJ21" s="16"/>
      <c r="AK21" s="16"/>
      <c r="AL21" s="16"/>
    </row>
    <row r="22" spans="1:38" ht="89.25" customHeight="1">
      <c r="A22" s="20" t="str">
        <f>IF('Portail 6 LETTRES-HISTOIRE'!A45="","",'Portail 6 LETTRES-HISTOIRE'!A45)</f>
        <v/>
      </c>
      <c r="B22" s="21" t="str">
        <f>IF('Portail 6 LETTRES-HISTOIRE'!B45="","",'Portail 6 LETTRES-HISTOIRE'!B45)</f>
        <v>LLA2E20</v>
      </c>
      <c r="C22" s="22" t="str">
        <f>IF('Portail 6 LETTRES-HISTOIRE'!C45="","",'Portail 6 LETTRES-HISTOIRE'!C45)</f>
        <v>Approche de l'histoire contemporaine</v>
      </c>
      <c r="D22" s="23" t="str">
        <f>IF('Portail 6 LETTRES-HISTOIRE'!D45="","",'Portail 6 LETTRES-HISTOIRE'!D45)</f>
        <v>LOL2E21</v>
      </c>
      <c r="E22" s="63" t="str">
        <f>IF('Portail 6 LETTRES-HISTOIRE'!E45="","",'Portail 6 LETTRES-HISTOIRE'!E45)</f>
        <v>TRONC COMMUN</v>
      </c>
      <c r="F22" s="25" t="str">
        <f>IF('Portail 6 LETTRES-HISTOIRE'!F45="","",'Portail 6 LETTRES-HISTOIRE'!F45)</f>
        <v>Portails 6 (HISTOIRE-LETTRES), 7 (HISTOIRE-GEOGRAPHIE) et 8 (HISTOIRE-DROIT = CM uniquement)</v>
      </c>
      <c r="G22" s="24" t="str">
        <f>IF('Portail 6 LETTRES-HISTOIRE'!G45="","",'Portail 6 LETTRES-HISTOIRE'!G45)</f>
        <v>HISTOIRE</v>
      </c>
      <c r="H22" s="26" t="str">
        <f>IF('Portail 6 LETTRES-HISTOIRE'!H45="","",'Portail 6 LETTRES-HISTOIRE'!H45)</f>
        <v/>
      </c>
      <c r="I22" s="28">
        <f>IF('Portail 6 LETTRES-HISTOIRE'!I45="","",'Portail 6 LETTRES-HISTOIRE'!I45)</f>
        <v>6</v>
      </c>
      <c r="J22" s="28">
        <f>IF('Portail 6 LETTRES-HISTOIRE'!J45="","",'Portail 6 LETTRES-HISTOIRE'!J45)</f>
        <v>6</v>
      </c>
      <c r="K22" s="28" t="str">
        <f>IF('Portail 6 LETTRES-HISTOIRE'!K45="","",'Portail 6 LETTRES-HISTOIRE'!K45)</f>
        <v>LEGOY Corinne</v>
      </c>
      <c r="L22" s="213" t="str">
        <f>IF('Portail 6 LETTRES-HISTOIRE'!L45="","",'Portail 6 LETTRES-HISTOIRE'!L45)</f>
        <v>22</v>
      </c>
      <c r="M22" s="28" t="str">
        <f>IF('Portail 6 LETTRES-HISTOIRE'!M45="","",'Portail 6 LETTRES-HISTOIRE'!M45)</f>
        <v/>
      </c>
      <c r="N22" s="28">
        <f>IF('Portail 6 LETTRES-HISTOIRE'!N45="","",'Portail 6 LETTRES-HISTOIRE'!N45)</f>
        <v>24</v>
      </c>
      <c r="O22" s="30">
        <f>IF('Portail 6 LETTRES-HISTOIRE'!O45="","",'Portail 6 LETTRES-HISTOIRE'!O45)</f>
        <v>24</v>
      </c>
      <c r="P22" s="31" t="str">
        <f>IF('Portail 6 LETTRES-HISTOIRE'!P45="","",'Portail 6 LETTRES-HISTOIRE'!P45)</f>
        <v/>
      </c>
      <c r="Q22" s="539" t="str">
        <f>IF('Portail 6 LETTRES-HISTOIRE'!Q45="","",'Portail 6 LETTRES-HISTOIRE'!Q45)</f>
        <v>100% CC= DM devoir maison
dépôt sujet sur CELENE le 27/04/2020
restitution avant le 06/05/2020</v>
      </c>
      <c r="R22" s="540" t="str">
        <f>IF('Portail 6 LETTRES-HISTOIRE'!R45="","",'Portail 6 LETTRES-HISTOIRE'!R45)</f>
        <v>100% CT = DM devoir maison
dépôt sujet sur CELENE le 27/04/2020
restitution avant le 06/05/2020</v>
      </c>
      <c r="S22" s="280">
        <f>IF('Portail 6 LETTRES-HISTOIRE'!S45="","",'Portail 6 LETTRES-HISTOIRE'!S45)</f>
        <v>1</v>
      </c>
      <c r="T22" s="96" t="str">
        <f>IF('Portail 6 LETTRES-HISTOIRE'!T45="","",'Portail 6 LETTRES-HISTOIRE'!T45)</f>
        <v>CC</v>
      </c>
      <c r="U22" s="96" t="str">
        <f>IF('Portail 6 LETTRES-HISTOIRE'!U45="","",'Portail 6 LETTRES-HISTOIRE'!U45)</f>
        <v>écrit</v>
      </c>
      <c r="V22" s="96" t="str">
        <f>IF('Portail 6 LETTRES-HISTOIRE'!V45="","",'Portail 6 LETTRES-HISTOIRE'!V45)</f>
        <v/>
      </c>
      <c r="W22" s="169">
        <f>IF('Portail 6 LETTRES-HISTOIRE'!W45="","",'Portail 6 LETTRES-HISTOIRE'!W45)</f>
        <v>1</v>
      </c>
      <c r="X22" s="97" t="str">
        <f>IF('Portail 6 LETTRES-HISTOIRE'!X45="","",'Portail 6 LETTRES-HISTOIRE'!X45)</f>
        <v>CT</v>
      </c>
      <c r="Y22" s="97" t="str">
        <f>IF('Portail 6 LETTRES-HISTOIRE'!Y45="","",'Portail 6 LETTRES-HISTOIRE'!Y45)</f>
        <v>écrit</v>
      </c>
      <c r="Z22" s="589" t="str">
        <f>IF('Portail 6 LETTRES-HISTOIRE'!Z45="","",'Portail 6 LETTRES-HISTOIRE'!Z45)</f>
        <v>4h00</v>
      </c>
      <c r="AA22" s="703" t="str">
        <f>IF('Portail 6 LETTRES-HISTOIRE'!AA45="","",'Portail 6 LETTRES-HISTOIRE'!AA45)</f>
        <v>100% CT= DM devoir maison
dépôt sujet sur CELENE le 25/06/2020
restitution avant le 03/07/2020</v>
      </c>
      <c r="AB22" s="665" t="str">
        <f>IF('Portail 6 LETTRES-HISTOIRE'!AB45="","",'Portail 6 LETTRES-HISTOIRE'!AB45)</f>
        <v>100% CT= DM devoir maisondépôt sujet sur CELENE le 25/06/2020restitution avant le 03/07/2020</v>
      </c>
      <c r="AC22" s="716" t="str">
        <f>IF('Portail 6 LETTRES-HISTOIRE'!AC45="","",'Portail 6 LETTRES-HISTOIRE'!AC45)</f>
        <v/>
      </c>
      <c r="AD22" s="280">
        <f>IF('Portail 6 LETTRES-HISTOIRE'!AD45="","",'Portail 6 LETTRES-HISTOIRE'!AD45)</f>
        <v>1</v>
      </c>
      <c r="AE22" s="96" t="str">
        <f>IF('Portail 6 LETTRES-HISTOIRE'!AE45="","",'Portail 6 LETTRES-HISTOIRE'!AE45)</f>
        <v>CT</v>
      </c>
      <c r="AF22" s="96" t="str">
        <f>IF('Portail 6 LETTRES-HISTOIRE'!AF45="","",'Portail 6 LETTRES-HISTOIRE'!AF45)</f>
        <v>écrit</v>
      </c>
      <c r="AG22" s="96" t="str">
        <f>IF('Portail 6 LETTRES-HISTOIRE'!AG45="","",'Portail 6 LETTRES-HISTOIRE'!AG45)</f>
        <v>4h00</v>
      </c>
      <c r="AH22" s="170">
        <f>IF('Portail 6 LETTRES-HISTOIRE'!AH45="","",'Portail 6 LETTRES-HISTOIRE'!AH45)</f>
        <v>1</v>
      </c>
      <c r="AI22" s="97" t="str">
        <f>IF('Portail 6 LETTRES-HISTOIRE'!AI45="","",'Portail 6 LETTRES-HISTOIRE'!AI45)</f>
        <v>CT</v>
      </c>
      <c r="AJ22" s="97" t="str">
        <f>IF('Portail 6 LETTRES-HISTOIRE'!AJ45="","",'Portail 6 LETTRES-HISTOIRE'!AJ45)</f>
        <v>écrit</v>
      </c>
      <c r="AK22" s="97" t="str">
        <f>IF('Portail 6 LETTRES-HISTOIRE'!AK45="","",'Portail 6 LETTRES-HISTOIRE'!AK45)</f>
        <v>4h00</v>
      </c>
      <c r="AL22" s="28" t="str">
        <f>IF('Portail 6 LETTRES-HISTOIRE'!AL45="","",'Portail 6 LETTRES-HISTOIRE'!AL45)</f>
        <v/>
      </c>
    </row>
    <row r="23" spans="1:38" ht="57" customHeight="1">
      <c r="A23" s="20"/>
      <c r="B23" s="21" t="s">
        <v>1020</v>
      </c>
      <c r="C23" s="22" t="s">
        <v>1021</v>
      </c>
      <c r="D23" s="23" t="s">
        <v>1022</v>
      </c>
      <c r="E23" s="63" t="s">
        <v>843</v>
      </c>
      <c r="F23" s="25"/>
      <c r="G23" s="24" t="s">
        <v>996</v>
      </c>
      <c r="H23" s="26"/>
      <c r="I23" s="28">
        <v>6</v>
      </c>
      <c r="J23" s="28">
        <v>6</v>
      </c>
      <c r="K23" s="28" t="s">
        <v>1023</v>
      </c>
      <c r="L23" s="213" t="s">
        <v>998</v>
      </c>
      <c r="M23" s="28"/>
      <c r="N23" s="28">
        <v>24</v>
      </c>
      <c r="O23" s="30">
        <v>21</v>
      </c>
      <c r="P23" s="31"/>
      <c r="Q23" s="453" t="s">
        <v>1024</v>
      </c>
      <c r="R23" s="457" t="s">
        <v>1025</v>
      </c>
      <c r="S23" s="280" t="s">
        <v>1026</v>
      </c>
      <c r="T23" s="41" t="s">
        <v>1027</v>
      </c>
      <c r="U23" s="96" t="s">
        <v>999</v>
      </c>
      <c r="V23" s="96" t="s">
        <v>1028</v>
      </c>
      <c r="W23" s="169">
        <v>1</v>
      </c>
      <c r="X23" s="97" t="s">
        <v>58</v>
      </c>
      <c r="Y23" s="97" t="s">
        <v>999</v>
      </c>
      <c r="Z23" s="589" t="s">
        <v>276</v>
      </c>
      <c r="AA23" s="556" t="s">
        <v>1000</v>
      </c>
      <c r="AB23" s="685" t="str">
        <f>+AA23</f>
        <v>1 DM - envoi PDF par mail - 3 jours pour composer</v>
      </c>
      <c r="AC23" s="647"/>
      <c r="AD23" s="280">
        <v>1</v>
      </c>
      <c r="AE23" s="96" t="s">
        <v>58</v>
      </c>
      <c r="AF23" s="96" t="s">
        <v>999</v>
      </c>
      <c r="AG23" s="96" t="s">
        <v>276</v>
      </c>
      <c r="AH23" s="170">
        <v>1</v>
      </c>
      <c r="AI23" s="97" t="s">
        <v>58</v>
      </c>
      <c r="AJ23" s="97" t="s">
        <v>999</v>
      </c>
      <c r="AK23" s="97" t="s">
        <v>276</v>
      </c>
      <c r="AL23" s="28"/>
    </row>
    <row r="24" spans="1:38" s="93" customFormat="1" ht="70.5" customHeight="1">
      <c r="A24" s="83" t="str">
        <f>IF('Portail 6 LETTRES-HISTOIRE'!A28="","",'Portail 6 LETTRES-HISTOIRE'!A28)</f>
        <v>LCLA2LA1</v>
      </c>
      <c r="B24" s="83" t="str">
        <f>IF('Portail 6 LETTRES-HISTOIRE'!B28="","",'Portail 6 LETTRES-HISTOIRE'!B28)</f>
        <v>LLA2LAN1</v>
      </c>
      <c r="C24" s="84" t="str">
        <f>IF('Portail 6 LETTRES-HISTOIRE'!C28="","",'Portail 6 LETTRES-HISTOIRE'!C28)</f>
        <v>Choix Langue vivante S2</v>
      </c>
      <c r="D24" s="83" t="str">
        <f>IF('Portail 6 LETTRES-HISTOIRE'!D28="","",'Portail 6 LETTRES-HISTOIRE'!D28)</f>
        <v/>
      </c>
      <c r="E24" s="83" t="str">
        <f>IF('Portail 6 LETTRES-HISTOIRE'!E28="","",'Portail 6 LETTRES-HISTOIRE'!E28)</f>
        <v>OBLIG CHOIX</v>
      </c>
      <c r="F24" s="83" t="str">
        <f>IF('Portail 6 LETTRES-HISTOIRE'!F28="","",'Portail 6 LETTRES-HISTOIRE'!F28)</f>
        <v>Portails 1 (SDL-LLCER), 3 (SDL-LETTRES), 5 (LETTRES-LLCER ), 6 (HISTOIRE-LETTRES), 7 (HISTOIRE-GEO) et 8 (HISTOIRE-DROIT)</v>
      </c>
      <c r="G24" s="83" t="str">
        <f>IF('Portail 6 LETTRES-HISTOIRE'!G28="","",'Portail 6 LETTRES-HISTOIRE'!G28)</f>
        <v/>
      </c>
      <c r="H24" s="83" t="str">
        <f>IF('Portail 6 LETTRES-HISTOIRE'!H28="","",'Portail 6 LETTRES-HISTOIRE'!H28)</f>
        <v>1 UE / 2 ECTS</v>
      </c>
      <c r="I24" s="83">
        <f>IF('Portail 6 LETTRES-HISTOIRE'!I28="","",'Portail 6 LETTRES-HISTOIRE'!I28)</f>
        <v>2</v>
      </c>
      <c r="J24" s="83">
        <f>IF('Portail 6 LETTRES-HISTOIRE'!J28="","",'Portail 6 LETTRES-HISTOIRE'!J28)</f>
        <v>2</v>
      </c>
      <c r="K24" s="83" t="str">
        <f>IF('Portail 6 LETTRES-HISTOIRE'!K28="","",'Portail 6 LETTRES-HISTOIRE'!K28)</f>
        <v/>
      </c>
      <c r="L24" s="83" t="str">
        <f>IF('Portail 6 LETTRES-HISTOIRE'!L28="","",'Portail 6 LETTRES-HISTOIRE'!L28)</f>
        <v/>
      </c>
      <c r="M24" s="83" t="str">
        <f>IF('Portail 6 LETTRES-HISTOIRE'!M28="","",'Portail 6 LETTRES-HISTOIRE'!M28)</f>
        <v/>
      </c>
      <c r="N24" s="83" t="str">
        <f>IF('Portail 6 LETTRES-HISTOIRE'!N28="","",'Portail 6 LETTRES-HISTOIRE'!N28)</f>
        <v/>
      </c>
      <c r="O24" s="83" t="str">
        <f>IF('Portail 6 LETTRES-HISTOIRE'!O28="","",'Portail 6 LETTRES-HISTOIRE'!O28)</f>
        <v/>
      </c>
      <c r="P24" s="408" t="str">
        <f>IF('Portail 6 LETTRES-HISTOIRE'!P28="","",'Portail 6 LETTRES-HISTOIRE'!P28)</f>
        <v/>
      </c>
      <c r="Q24" s="462"/>
      <c r="R24" s="463"/>
      <c r="S24" s="412" t="str">
        <f>IF('Portail 6 LETTRES-HISTOIRE'!S28="","",'Portail 6 LETTRES-HISTOIRE'!S28)</f>
        <v/>
      </c>
      <c r="T24" s="83" t="str">
        <f>IF('Portail 6 LETTRES-HISTOIRE'!T28="","",'Portail 6 LETTRES-HISTOIRE'!T28)</f>
        <v/>
      </c>
      <c r="U24" s="83" t="str">
        <f>IF('Portail 6 LETTRES-HISTOIRE'!U28="","",'Portail 6 LETTRES-HISTOIRE'!U28)</f>
        <v/>
      </c>
      <c r="V24" s="83" t="str">
        <f>IF('Portail 6 LETTRES-HISTOIRE'!V28="","",'Portail 6 LETTRES-HISTOIRE'!V28)</f>
        <v/>
      </c>
      <c r="W24" s="83" t="str">
        <f>IF('Portail 6 LETTRES-HISTOIRE'!W28="","",'Portail 6 LETTRES-HISTOIRE'!W28)</f>
        <v/>
      </c>
      <c r="X24" s="83" t="str">
        <f>IF('Portail 6 LETTRES-HISTOIRE'!X28="","",'Portail 6 LETTRES-HISTOIRE'!X28)</f>
        <v/>
      </c>
      <c r="Y24" s="83" t="str">
        <f>IF('Portail 6 LETTRES-HISTOIRE'!Y28="","",'Portail 6 LETTRES-HISTOIRE'!Y28)</f>
        <v/>
      </c>
      <c r="Z24" s="408" t="str">
        <f>IF('Portail 6 LETTRES-HISTOIRE'!Z28="","",'Portail 6 LETTRES-HISTOIRE'!Z28)</f>
        <v/>
      </c>
      <c r="AA24" s="680" t="str">
        <f>IF('Portail 6 LETTRES-HISTOIRE'!AA28="","",'Portail 6 LETTRES-HISTOIRE'!AA28)</f>
        <v/>
      </c>
      <c r="AB24" s="681" t="str">
        <f>IF('Portail 6 LETTRES-HISTOIRE'!AB28="","",'Portail 6 LETTRES-HISTOIRE'!AB28)</f>
        <v/>
      </c>
      <c r="AC24" s="682"/>
      <c r="AD24" s="412" t="str">
        <f>IF('Portail 6 LETTRES-HISTOIRE'!AD28="","",'Portail 6 LETTRES-HISTOIRE'!AD28)</f>
        <v/>
      </c>
      <c r="AE24" s="83" t="str">
        <f>IF('Portail 6 LETTRES-HISTOIRE'!AE28="","",'Portail 6 LETTRES-HISTOIRE'!AE28)</f>
        <v/>
      </c>
      <c r="AF24" s="83" t="str">
        <f>IF('Portail 6 LETTRES-HISTOIRE'!AF28="","",'Portail 6 LETTRES-HISTOIRE'!AF28)</f>
        <v/>
      </c>
      <c r="AG24" s="83" t="str">
        <f>IF('Portail 6 LETTRES-HISTOIRE'!AG28="","",'Portail 6 LETTRES-HISTOIRE'!AG28)</f>
        <v/>
      </c>
      <c r="AH24" s="83" t="str">
        <f>IF('Portail 6 LETTRES-HISTOIRE'!AH28="","",'Portail 6 LETTRES-HISTOIRE'!AH28)</f>
        <v/>
      </c>
      <c r="AI24" s="83" t="str">
        <f>IF('Portail 6 LETTRES-HISTOIRE'!AI28="","",'Portail 6 LETTRES-HISTOIRE'!AI28)</f>
        <v/>
      </c>
      <c r="AJ24" s="83" t="str">
        <f>IF('Portail 6 LETTRES-HISTOIRE'!AJ28="","",'Portail 6 LETTRES-HISTOIRE'!AJ28)</f>
        <v/>
      </c>
      <c r="AK24" s="83" t="str">
        <f>IF('Portail 6 LETTRES-HISTOIRE'!AK28="","",'Portail 6 LETTRES-HISTOIRE'!AK28)</f>
        <v/>
      </c>
      <c r="AL24" s="83" t="str">
        <f>IF('Portail 6 LETTRES-HISTOIRE'!AL28="","",'Portail 6 LETTRES-HISTOIRE'!AL28)</f>
        <v/>
      </c>
    </row>
    <row r="25" spans="1:38" ht="100.5" customHeight="1">
      <c r="A25" s="20" t="str">
        <f>IF('Portail 6 LETTRES-HISTOIRE'!A29="","",'Portail 6 LETTRES-HISTOIRE'!A29)</f>
        <v/>
      </c>
      <c r="B25" s="21" t="str">
        <f>IF('Portail 6 LETTRES-HISTOIRE'!B29="","",'Portail 6 LETTRES-HISTOIRE'!B29)</f>
        <v>LLA2ALL</v>
      </c>
      <c r="C25" s="22" t="str">
        <f>IF('Portail 6 LETTRES-HISTOIRE'!C29="","",'Portail 6 LETTRES-HISTOIRE'!C29)</f>
        <v>Allemand S2</v>
      </c>
      <c r="D25" s="23" t="str">
        <f>IF('Portail 6 LETTRES-HISTOIRE'!D29="","",'Portail 6 LETTRES-HISTOIRE'!D29)</f>
        <v>LOL2B8A
LOL2C7A
LOL2D7A
LOL2DH2A
LOL2E4A
LOL2G8A
LOL2H4A</v>
      </c>
      <c r="E25" s="63" t="str">
        <f>IF('Portail 6 LETTRES-HISTOIRE'!E29="","",'Portail 6 LETTRES-HISTOIRE'!E29)</f>
        <v>CHOIX TRONC COMMUN</v>
      </c>
      <c r="F25" s="25" t="str">
        <f>IF('Portail 6 LETTRES-HISTOIRE'!F29="","",'Portail 6 LETTRES-HISTOIRE'!F29)</f>
        <v>Portails 1 (SDL-LLCER), 3 (SDL-LETTRES), 5 (LETTRES-LLCER ), 6 (HISTOIRE-LETTRES), 7 (HISTOIRE-GEO) et 8 (HISTOIRE-DROIT)</v>
      </c>
      <c r="G25" s="24" t="str">
        <f>IF('Portail 6 LETTRES-HISTOIRE'!G29="","",'Portail 6 LETTRES-HISTOIRE'!G29)</f>
        <v>LEA</v>
      </c>
      <c r="H25" s="26" t="str">
        <f>IF('Portail 6 LETTRES-HISTOIRE'!H29="","",'Portail 6 LETTRES-HISTOIRE'!H29)</f>
        <v/>
      </c>
      <c r="I25" s="28">
        <f>IF('Portail 6 LETTRES-HISTOIRE'!I29="","",'Portail 6 LETTRES-HISTOIRE'!I29)</f>
        <v>2</v>
      </c>
      <c r="J25" s="28">
        <f>IF('Portail 6 LETTRES-HISTOIRE'!J29="","",'Portail 6 LETTRES-HISTOIRE'!J29)</f>
        <v>2</v>
      </c>
      <c r="K25" s="28" t="str">
        <f>IF('Portail 6 LETTRES-HISTOIRE'!K29="","",'Portail 6 LETTRES-HISTOIRE'!K29)</f>
        <v>FLEURY Alain</v>
      </c>
      <c r="L25" s="213">
        <f>IF('Portail 6 LETTRES-HISTOIRE'!L29="","",'Portail 6 LETTRES-HISTOIRE'!L29)</f>
        <v>12</v>
      </c>
      <c r="M25" s="28" t="str">
        <f>IF('Portail 6 LETTRES-HISTOIRE'!M29="","",'Portail 6 LETTRES-HISTOIRE'!M29)</f>
        <v/>
      </c>
      <c r="N25" s="28" t="str">
        <f>IF('Portail 6 LETTRES-HISTOIRE'!N29="","",'Portail 6 LETTRES-HISTOIRE'!N29)</f>
        <v/>
      </c>
      <c r="O25" s="30">
        <f>IF('Portail 6 LETTRES-HISTOIRE'!O29="","",'Portail 6 LETTRES-HISTOIRE'!O29)</f>
        <v>18</v>
      </c>
      <c r="P25" s="31" t="str">
        <f>IF('Portail 6 LETTRES-HISTOIRE'!P29="","",'Portail 6 LETTRES-HISTOIRE'!P29)</f>
        <v/>
      </c>
      <c r="Q25" s="453" t="str">
        <f>IF('Portail 6 LETTRES-HISTOIRE'!Q29="","",'Portail 6 LETTRES-HISTOIRE'!Q29)</f>
        <v>100% CC DONT DEVOIR MAISON</v>
      </c>
      <c r="R25" s="457" t="str">
        <f>IF('Portail 6 LETTRES-HISTOIRE'!R29="","",'Portail 6 LETTRES-HISTOIRE'!R29)</f>
        <v>100% CT DEVOIR MAISON</v>
      </c>
      <c r="S25" s="280">
        <f>IF('Portail 6 LETTRES-HISTOIRE'!S29="","",'Portail 6 LETTRES-HISTOIRE'!S29)</f>
        <v>1</v>
      </c>
      <c r="T25" s="96" t="str">
        <f>IF('Portail 6 LETTRES-HISTOIRE'!T29="","",'Portail 6 LETTRES-HISTOIRE'!T29)</f>
        <v>CC</v>
      </c>
      <c r="U25" s="231" t="str">
        <f>IF('Portail 6 LETTRES-HISTOIRE'!U29="","",'Portail 6 LETTRES-HISTOIRE'!U29)</f>
        <v>écrit et oral</v>
      </c>
      <c r="V25" s="96" t="str">
        <f>IF('Portail 6 LETTRES-HISTOIRE'!V29="","",'Portail 6 LETTRES-HISTOIRE'!V29)</f>
        <v>1h30</v>
      </c>
      <c r="W25" s="169">
        <f>IF('Portail 6 LETTRES-HISTOIRE'!W29="","",'Portail 6 LETTRES-HISTOIRE'!W29)</f>
        <v>1</v>
      </c>
      <c r="X25" s="97" t="str">
        <f>IF('Portail 6 LETTRES-HISTOIRE'!X29="","",'Portail 6 LETTRES-HISTOIRE'!X29)</f>
        <v>CT</v>
      </c>
      <c r="Y25" s="97" t="str">
        <f>IF('Portail 6 LETTRES-HISTOIRE'!Y29="","",'Portail 6 LETTRES-HISTOIRE'!Y29)</f>
        <v>écrit</v>
      </c>
      <c r="Z25" s="590" t="str">
        <f>IF('Portail 6 LETTRES-HISTOIRE'!Z29="","",'Portail 6 LETTRES-HISTOIRE'!Z29)</f>
        <v>1h30</v>
      </c>
      <c r="AA25" s="703" t="str">
        <f>IF('Portail 6 LETTRES-HISTOIRE'!AA29="","",'Portail 6 LETTRES-HISTOIRE'!AA29)</f>
        <v>DM - 1h30 
Transmission sujet (PDF - jour J) et remise copie (PDF - J+2) par mail. Délai = 48h</v>
      </c>
      <c r="AB25" s="665" t="str">
        <f>IF('Portail 6 LETTRES-HISTOIRE'!AB29="","",'Portail 6 LETTRES-HISTOIRE'!AB29)</f>
        <v>DM - 1h30 Transmission sujet (PDF - jour J) et remise copie (PDF - J+2) par mail. Délai = 48h</v>
      </c>
      <c r="AC25" s="716" t="str">
        <f>IF('Portail 6 LETTRES-HISTOIRE'!AC29="","",'Portail 6 LETTRES-HISTOIRE'!AC29)</f>
        <v/>
      </c>
      <c r="AD25" s="280">
        <f>IF('Portail 6 LETTRES-HISTOIRE'!AD29="","",'Portail 6 LETTRES-HISTOIRE'!AD29)</f>
        <v>1</v>
      </c>
      <c r="AE25" s="96" t="str">
        <f>IF('Portail 6 LETTRES-HISTOIRE'!AE29="","",'Portail 6 LETTRES-HISTOIRE'!AE29)</f>
        <v>CT</v>
      </c>
      <c r="AF25" s="41" t="str">
        <f>IF('Portail 6 LETTRES-HISTOIRE'!AF29="","",'Portail 6 LETTRES-HISTOIRE'!AF29)</f>
        <v>écrit</v>
      </c>
      <c r="AG25" s="41" t="str">
        <f>IF('Portail 6 LETTRES-HISTOIRE'!AG29="","",'Portail 6 LETTRES-HISTOIRE'!AG29)</f>
        <v>1h30</v>
      </c>
      <c r="AH25" s="170">
        <f>IF('Portail 6 LETTRES-HISTOIRE'!AH29="","",'Portail 6 LETTRES-HISTOIRE'!AH29)</f>
        <v>1</v>
      </c>
      <c r="AI25" s="97" t="str">
        <f>IF('Portail 6 LETTRES-HISTOIRE'!AI29="","",'Portail 6 LETTRES-HISTOIRE'!AI29)</f>
        <v>CT</v>
      </c>
      <c r="AJ25" s="41" t="str">
        <f>IF('Portail 6 LETTRES-HISTOIRE'!AJ29="","",'Portail 6 LETTRES-HISTOIRE'!AJ29)</f>
        <v>écrit</v>
      </c>
      <c r="AK25" s="41" t="str">
        <f>IF('Portail 6 LETTRES-HISTOIRE'!AK29="","",'Portail 6 LETTRES-HISTOIRE'!AK29)</f>
        <v>1h30</v>
      </c>
      <c r="AL25" s="28" t="str">
        <f>IF('Portail 6 LETTRES-HISTOIRE'!AL29="","",'Portail 6 LETTRES-HISTOIRE'!AL29)</f>
        <v/>
      </c>
    </row>
    <row r="26" spans="1:38" ht="100.5" customHeight="1">
      <c r="A26" s="20" t="str">
        <f>IF('Portail 6 LETTRES-HISTOIRE'!A30="","",'Portail 6 LETTRES-HISTOIRE'!A30)</f>
        <v/>
      </c>
      <c r="B26" s="21" t="str">
        <f>IF('Portail 6 LETTRES-HISTOIRE'!B30="","",'Portail 6 LETTRES-HISTOIRE'!B30)</f>
        <v>LLA2ANG</v>
      </c>
      <c r="C26" s="22" t="str">
        <f>IF('Portail 6 LETTRES-HISTOIRE'!C30="","",'Portail 6 LETTRES-HISTOIRE'!C30)</f>
        <v>Anglais S2</v>
      </c>
      <c r="D26" s="23" t="str">
        <f>IF('Portail 6 LETTRES-HISTOIRE'!D30="","",'Portail 6 LETTRES-HISTOIRE'!D30)</f>
        <v>LOL2C7B
LOL2D7B
LOL2DH2B
LOL2E4B
LOL2G8B
LOL2H4B</v>
      </c>
      <c r="E26" s="63" t="str">
        <f>IF('Portail 6 LETTRES-HISTOIRE'!E30="","",'Portail 6 LETTRES-HISTOIRE'!E30)</f>
        <v>CHOIX TRONC COMMUN</v>
      </c>
      <c r="F26" s="25" t="str">
        <f>IF('Portail 6 LETTRES-HISTOIRE'!F30="","",'Portail 6 LETTRES-HISTOIRE'!F30)</f>
        <v>Portails 3 (SDL-LETTRES), 6 (HISTOIRE-LETTRES), 7 (HISTOIRE-GEO) et 8 (HISTOIRE-DROIT)</v>
      </c>
      <c r="G26" s="24" t="str">
        <f>IF('Portail 6 LETTRES-HISTOIRE'!G30="","",'Portail 6 LETTRES-HISTOIRE'!G30)</f>
        <v>LLCER</v>
      </c>
      <c r="H26" s="26" t="str">
        <f>IF('Portail 6 LETTRES-HISTOIRE'!H30="","",'Portail 6 LETTRES-HISTOIRE'!H30)</f>
        <v/>
      </c>
      <c r="I26" s="28">
        <f>IF('Portail 6 LETTRES-HISTOIRE'!I30="","",'Portail 6 LETTRES-HISTOIRE'!I30)</f>
        <v>2</v>
      </c>
      <c r="J26" s="28">
        <f>IF('Portail 6 LETTRES-HISTOIRE'!J30="","",'Portail 6 LETTRES-HISTOIRE'!J30)</f>
        <v>2</v>
      </c>
      <c r="K26" s="28" t="str">
        <f>IF('Portail 6 LETTRES-HISTOIRE'!K30="","",'Portail 6 LETTRES-HISTOIRE'!K30)</f>
        <v>SOTTEAU Emilie</v>
      </c>
      <c r="L26" s="213" t="str">
        <f>IF('Portail 6 LETTRES-HISTOIRE'!L30="","",'Portail 6 LETTRES-HISTOIRE'!L30)</f>
        <v>11</v>
      </c>
      <c r="M26" s="28" t="str">
        <f>IF('Portail 6 LETTRES-HISTOIRE'!M30="","",'Portail 6 LETTRES-HISTOIRE'!M30)</f>
        <v/>
      </c>
      <c r="N26" s="28" t="str">
        <f>IF('Portail 6 LETTRES-HISTOIRE'!N30="","",'Portail 6 LETTRES-HISTOIRE'!N30)</f>
        <v/>
      </c>
      <c r="O26" s="30">
        <f>IF('Portail 6 LETTRES-HISTOIRE'!O30="","",'Portail 6 LETTRES-HISTOIRE'!O30)</f>
        <v>18</v>
      </c>
      <c r="P26" s="31" t="str">
        <f>IF('Portail 6 LETTRES-HISTOIRE'!P30="","",'Portail 6 LETTRES-HISTOIRE'!P30)</f>
        <v/>
      </c>
      <c r="Q26" s="453" t="str">
        <f>IF('Portail 6 LETTRES-HISTOIRE'!Q30="","",'Portail 6 LETTRES-HISTOIRE'!Q30)</f>
        <v>100 % CC</v>
      </c>
      <c r="R26" s="540" t="str">
        <f>IF('Portail 6 LETTRES-HISTOIRE'!R30="","",'Portail 6 LETTRES-HISTOIRE'!R30)</f>
        <v>100% CT DEVOIR MAISON</v>
      </c>
      <c r="S26" s="280">
        <f>IF('Portail 6 LETTRES-HISTOIRE'!S30="","",'Portail 6 LETTRES-HISTOIRE'!S30)</f>
        <v>1</v>
      </c>
      <c r="T26" s="96" t="str">
        <f>IF('Portail 6 LETTRES-HISTOIRE'!T30="","",'Portail 6 LETTRES-HISTOIRE'!T30)</f>
        <v>CC</v>
      </c>
      <c r="U26" s="96" t="str">
        <f>IF('Portail 6 LETTRES-HISTOIRE'!U30="","",'Portail 6 LETTRES-HISTOIRE'!U30)</f>
        <v/>
      </c>
      <c r="V26" s="96" t="str">
        <f>IF('Portail 6 LETTRES-HISTOIRE'!V30="","",'Portail 6 LETTRES-HISTOIRE'!V30)</f>
        <v/>
      </c>
      <c r="W26" s="169">
        <f>IF('Portail 6 LETTRES-HISTOIRE'!W30="","",'Portail 6 LETTRES-HISTOIRE'!W30)</f>
        <v>1</v>
      </c>
      <c r="X26" s="97" t="str">
        <f>IF('Portail 6 LETTRES-HISTOIRE'!X30="","",'Portail 6 LETTRES-HISTOIRE'!X30)</f>
        <v>CT</v>
      </c>
      <c r="Y26" s="97" t="str">
        <f>IF('Portail 6 LETTRES-HISTOIRE'!Y30="","",'Portail 6 LETTRES-HISTOIRE'!Y30)</f>
        <v>écrit</v>
      </c>
      <c r="Z26" s="589" t="str">
        <f>IF('Portail 6 LETTRES-HISTOIRE'!Z30="","",'Portail 6 LETTRES-HISTOIRE'!Z30)</f>
        <v>2h00</v>
      </c>
      <c r="AA26" s="703" t="str">
        <f>IF('Portail 6 LETTRES-HISTOIRE'!AA30="","",'Portail 6 LETTRES-HISTOIRE'!AA30)</f>
        <v>DM sans temps limité, 
dépôt sujet sur CELENE le 22/06,
copie à rendre au plus tard le 29/06 sur mon adresse email emiliejanton@yahoo.fr</v>
      </c>
      <c r="AB26" s="665" t="str">
        <f>IF('Portail 6 LETTRES-HISTOIRE'!AB30="","",'Portail 6 LETTRES-HISTOIRE'!AB30)</f>
        <v>DM sans temps limité, dépôt sujet sur CELENE le 15/06,copie à rendre au plus tard le 22/06 sur mon adresse email emiliejanton@yahoo.fr</v>
      </c>
      <c r="AC26" s="716" t="str">
        <f>IF('Portail 6 LETTRES-HISTOIRE'!AC30="","",'Portail 6 LETTRES-HISTOIRE'!AC30)</f>
        <v/>
      </c>
      <c r="AD26" s="280">
        <f>IF('Portail 6 LETTRES-HISTOIRE'!AD30="","",'Portail 6 LETTRES-HISTOIRE'!AD30)</f>
        <v>1</v>
      </c>
      <c r="AE26" s="96" t="str">
        <f>IF('Portail 6 LETTRES-HISTOIRE'!AE30="","",'Portail 6 LETTRES-HISTOIRE'!AE30)</f>
        <v>CT</v>
      </c>
      <c r="AF26" s="96" t="str">
        <f>IF('Portail 6 LETTRES-HISTOIRE'!AF30="","",'Portail 6 LETTRES-HISTOIRE'!AF30)</f>
        <v>écrit</v>
      </c>
      <c r="AG26" s="96" t="str">
        <f>IF('Portail 6 LETTRES-HISTOIRE'!AG30="","",'Portail 6 LETTRES-HISTOIRE'!AG30)</f>
        <v>2h00</v>
      </c>
      <c r="AH26" s="170">
        <f>IF('Portail 6 LETTRES-HISTOIRE'!AH30="","",'Portail 6 LETTRES-HISTOIRE'!AH30)</f>
        <v>1</v>
      </c>
      <c r="AI26" s="97" t="str">
        <f>IF('Portail 6 LETTRES-HISTOIRE'!AI30="","",'Portail 6 LETTRES-HISTOIRE'!AI30)</f>
        <v>CT</v>
      </c>
      <c r="AJ26" s="97" t="str">
        <f>IF('Portail 6 LETTRES-HISTOIRE'!AJ30="","",'Portail 6 LETTRES-HISTOIRE'!AJ30)</f>
        <v>écrit</v>
      </c>
      <c r="AK26" s="97" t="str">
        <f>IF('Portail 6 LETTRES-HISTOIRE'!AK30="","",'Portail 6 LETTRES-HISTOIRE'!AK30)</f>
        <v>2h00</v>
      </c>
      <c r="AL26" s="28" t="str">
        <f>IF('Portail 6 LETTRES-HISTOIRE'!AL30="","",'Portail 6 LETTRES-HISTOIRE'!AL30)</f>
        <v/>
      </c>
    </row>
    <row r="27" spans="1:38" ht="100.5" customHeight="1">
      <c r="A27" s="20" t="str">
        <f>IF('Portail 6 LETTRES-HISTOIRE'!A31="","",'Portail 6 LETTRES-HISTOIRE'!A31)</f>
        <v/>
      </c>
      <c r="B27" s="21" t="str">
        <f>IF('Portail 6 LETTRES-HISTOIRE'!B31="","",'Portail 6 LETTRES-HISTOIRE'!B31)</f>
        <v>LLA2ESP</v>
      </c>
      <c r="C27" s="22" t="str">
        <f>IF('Portail 6 LETTRES-HISTOIRE'!C31="","",'Portail 6 LETTRES-HISTOIRE'!C31)</f>
        <v>Espagnol S2</v>
      </c>
      <c r="D27" s="23" t="str">
        <f>IF('Portail 6 LETTRES-HISTOIRE'!D31="","",'Portail 6 LETTRES-HISTOIRE'!D31)</f>
        <v>LOL2D7C
LOL2DH2C
LOL2E4C
LOL2G8C
LOL2H4C</v>
      </c>
      <c r="E27" s="63" t="str">
        <f>IF('Portail 6 LETTRES-HISTOIRE'!E31="","",'Portail 6 LETTRES-HISTOIRE'!E31)</f>
        <v>CHOIX TRONC COMMUN</v>
      </c>
      <c r="F27" s="25" t="str">
        <f>IF('Portail 6 LETTRES-HISTOIRE'!F31="","",'Portail 6 LETTRES-HISTOIRE'!F31)</f>
        <v>Portails 3 (SDL-LETTRES), 6 (HISTOIRE-LETTRES), 7 (HISTOIRE-GEO) et 8 (HISTOIRE-DROIT)</v>
      </c>
      <c r="G27" s="24" t="str">
        <f>IF('Portail 6 LETTRES-HISTOIRE'!G31="","",'Portail 6 LETTRES-HISTOIRE'!G31)</f>
        <v>LLCER</v>
      </c>
      <c r="H27" s="26" t="str">
        <f>IF('Portail 6 LETTRES-HISTOIRE'!H31="","",'Portail 6 LETTRES-HISTOIRE'!H31)</f>
        <v/>
      </c>
      <c r="I27" s="28">
        <f>IF('Portail 6 LETTRES-HISTOIRE'!I31="","",'Portail 6 LETTRES-HISTOIRE'!I31)</f>
        <v>2</v>
      </c>
      <c r="J27" s="28">
        <f>IF('Portail 6 LETTRES-HISTOIRE'!J31="","",'Portail 6 LETTRES-HISTOIRE'!J31)</f>
        <v>2</v>
      </c>
      <c r="K27" s="28" t="str">
        <f>IF('Portail 6 LETTRES-HISTOIRE'!K31="","",'Portail 6 LETTRES-HISTOIRE'!K31)</f>
        <v>FASQUEL Samuel</v>
      </c>
      <c r="L27" s="213" t="str">
        <f>IF('Portail 6 LETTRES-HISTOIRE'!L31="","",'Portail 6 LETTRES-HISTOIRE'!L31)</f>
        <v>14</v>
      </c>
      <c r="M27" s="28" t="str">
        <f>IF('Portail 6 LETTRES-HISTOIRE'!M31="","",'Portail 6 LETTRES-HISTOIRE'!M31)</f>
        <v/>
      </c>
      <c r="N27" s="28" t="str">
        <f>IF('Portail 6 LETTRES-HISTOIRE'!N31="","",'Portail 6 LETTRES-HISTOIRE'!N31)</f>
        <v/>
      </c>
      <c r="O27" s="30">
        <f>IF('Portail 6 LETTRES-HISTOIRE'!O31="","",'Portail 6 LETTRES-HISTOIRE'!O31)</f>
        <v>18</v>
      </c>
      <c r="P27" s="31" t="str">
        <f>IF('Portail 6 LETTRES-HISTOIRE'!P31="","",'Portail 6 LETTRES-HISTOIRE'!P31)</f>
        <v/>
      </c>
      <c r="Q27" s="453" t="str">
        <f>IF('Portail 6 LETTRES-HISTOIRE'!Q31="","",'Portail 6 LETTRES-HISTOIRE'!Q31)</f>
        <v>100% CC DEVOIR MAISON pour les gpes dont nbre notes CC insuffisant au 16/03</v>
      </c>
      <c r="R27" s="457" t="str">
        <f>IF('Portail 6 LETTRES-HISTOIRE'!R31="","",'Portail 6 LETTRES-HISTOIRE'!R31)</f>
        <v>100% CT / Ecrit à distance en temps limité</v>
      </c>
      <c r="S27" s="280">
        <f>IF('Portail 6 LETTRES-HISTOIRE'!S31="","",'Portail 6 LETTRES-HISTOIRE'!S31)</f>
        <v>1</v>
      </c>
      <c r="T27" s="96" t="str">
        <f>IF('Portail 6 LETTRES-HISTOIRE'!T31="","",'Portail 6 LETTRES-HISTOIRE'!T31)</f>
        <v>CC</v>
      </c>
      <c r="U27" s="96" t="str">
        <f>IF('Portail 6 LETTRES-HISTOIRE'!U31="","",'Portail 6 LETTRES-HISTOIRE'!U31)</f>
        <v/>
      </c>
      <c r="V27" s="96" t="str">
        <f>IF('Portail 6 LETTRES-HISTOIRE'!V31="","",'Portail 6 LETTRES-HISTOIRE'!V31)</f>
        <v/>
      </c>
      <c r="W27" s="169">
        <f>IF('Portail 6 LETTRES-HISTOIRE'!W31="","",'Portail 6 LETTRES-HISTOIRE'!W31)</f>
        <v>1</v>
      </c>
      <c r="X27" s="97" t="str">
        <f>IF('Portail 6 LETTRES-HISTOIRE'!X31="","",'Portail 6 LETTRES-HISTOIRE'!X31)</f>
        <v>CT</v>
      </c>
      <c r="Y27" s="97" t="str">
        <f>IF('Portail 6 LETTRES-HISTOIRE'!Y31="","",'Portail 6 LETTRES-HISTOIRE'!Y31)</f>
        <v>écrit</v>
      </c>
      <c r="Z27" s="589" t="str">
        <f>IF('Portail 6 LETTRES-HISTOIRE'!Z31="","",'Portail 6 LETTRES-HISTOIRE'!Z31)</f>
        <v>2h00</v>
      </c>
      <c r="AA27" s="703" t="str">
        <f>IF('Portail 6 LETTRES-HISTOIRE'!AA31="","",'Portail 6 LETTRES-HISTOIRE'!AA31)</f>
        <v>Oral par Skype, WhatsApp ou appel téléphonique dans une date à convenir avec votre enseignant référent.</v>
      </c>
      <c r="AB27" s="665" t="str">
        <f>IF('Portail 6 LETTRES-HISTOIRE'!AB31="","",'Portail 6 LETTRES-HISTOIRE'!AB31)</f>
        <v>Oral par Skype, WhatsApp ou appel téléphonique dans une date à convenir avec votre enseignant référent.</v>
      </c>
      <c r="AC27" s="716" t="str">
        <f>IF('Portail 6 LETTRES-HISTOIRE'!AC31="","",'Portail 6 LETTRES-HISTOIRE'!AC31)</f>
        <v/>
      </c>
      <c r="AD27" s="280">
        <f>IF('Portail 6 LETTRES-HISTOIRE'!AD31="","",'Portail 6 LETTRES-HISTOIRE'!AD31)</f>
        <v>1</v>
      </c>
      <c r="AE27" s="96" t="str">
        <f>IF('Portail 6 LETTRES-HISTOIRE'!AE31="","",'Portail 6 LETTRES-HISTOIRE'!AE31)</f>
        <v>CT</v>
      </c>
      <c r="AF27" s="96" t="str">
        <f>IF('Portail 6 LETTRES-HISTOIRE'!AF31="","",'Portail 6 LETTRES-HISTOIRE'!AF31)</f>
        <v>écrit</v>
      </c>
      <c r="AG27" s="96" t="str">
        <f>IF('Portail 6 LETTRES-HISTOIRE'!AG31="","",'Portail 6 LETTRES-HISTOIRE'!AG31)</f>
        <v>2h00</v>
      </c>
      <c r="AH27" s="170">
        <f>IF('Portail 6 LETTRES-HISTOIRE'!AH31="","",'Portail 6 LETTRES-HISTOIRE'!AH31)</f>
        <v>1</v>
      </c>
      <c r="AI27" s="97" t="str">
        <f>IF('Portail 6 LETTRES-HISTOIRE'!AI31="","",'Portail 6 LETTRES-HISTOIRE'!AI31)</f>
        <v>CT</v>
      </c>
      <c r="AJ27" s="97" t="str">
        <f>IF('Portail 6 LETTRES-HISTOIRE'!AJ31="","",'Portail 6 LETTRES-HISTOIRE'!AJ31)</f>
        <v>écrit</v>
      </c>
      <c r="AK27" s="97" t="str">
        <f>IF('Portail 6 LETTRES-HISTOIRE'!AK31="","",'Portail 6 LETTRES-HISTOIRE'!AK31)</f>
        <v>2h00</v>
      </c>
      <c r="AL27" s="28" t="str">
        <f>IF('Portail 6 LETTRES-HISTOIRE'!AL31="","",'Portail 6 LETTRES-HISTOIRE'!AL31)</f>
        <v/>
      </c>
    </row>
    <row r="28" spans="1:38" ht="25.5">
      <c r="A28" s="77" t="s">
        <v>1029</v>
      </c>
      <c r="B28" s="77" t="s">
        <v>1030</v>
      </c>
      <c r="C28" s="282" t="s">
        <v>1031</v>
      </c>
      <c r="D28" s="283" t="s">
        <v>954</v>
      </c>
      <c r="E28" s="77" t="s">
        <v>42</v>
      </c>
      <c r="F28" s="77"/>
      <c r="G28" s="77"/>
      <c r="H28" s="77"/>
      <c r="I28" s="77">
        <f>+I$21+I29+I30+I31+I32</f>
        <v>30</v>
      </c>
      <c r="J28" s="77">
        <f>+J$21+J29+J30+J31+J32</f>
        <v>30</v>
      </c>
      <c r="K28" s="283"/>
      <c r="L28" s="283"/>
      <c r="M28" s="283"/>
      <c r="N28" s="283"/>
      <c r="O28" s="283"/>
      <c r="P28" s="81"/>
      <c r="Q28" s="435"/>
      <c r="R28" s="436"/>
      <c r="S28" s="414"/>
      <c r="T28" s="283"/>
      <c r="U28" s="283"/>
      <c r="V28" s="283"/>
      <c r="W28" s="283"/>
      <c r="X28" s="283"/>
      <c r="Y28" s="283"/>
      <c r="Z28" s="81"/>
      <c r="AA28" s="686"/>
      <c r="AB28" s="687"/>
      <c r="AC28" s="670"/>
      <c r="AD28" s="414"/>
      <c r="AE28" s="283"/>
      <c r="AF28" s="283"/>
      <c r="AG28" s="283"/>
      <c r="AH28" s="283"/>
      <c r="AI28" s="283"/>
      <c r="AJ28" s="283"/>
      <c r="AK28" s="283"/>
      <c r="AL28" s="283"/>
    </row>
    <row r="29" spans="1:38" ht="60" customHeight="1">
      <c r="A29" s="20" t="str">
        <f>IF('Portail 6 LETTRES-HISTOIRE'!A27="","",'Portail 6 LETTRES-HISTOIRE'!A27)</f>
        <v/>
      </c>
      <c r="B29" s="94" t="str">
        <f>IF('Portail 6 LETTRES-HISTOIRE'!B27="","",'Portail 6 LETTRES-HISTOIRE'!B27)</f>
        <v>LLA2E10</v>
      </c>
      <c r="C29" s="22" t="str">
        <f>IF('Portail 6 LETTRES-HISTOIRE'!C27="","",'Portail 6 LETTRES-HISTOIRE'!C27)</f>
        <v>Approches de l'histoire médiévale</v>
      </c>
      <c r="D29" s="63" t="str">
        <f>IF('Portail 6 LETTRES-HISTOIRE'!D27="","",'Portail 6 LETTRES-HISTOIRE'!D27)</f>
        <v>DOL2DH13
LOL2DH23
LOL2E10</v>
      </c>
      <c r="E29" s="63" t="str">
        <f>IF('Portail 6 LETTRES-HISTOIRE'!E27="","",'Portail 6 LETTRES-HISTOIRE'!E27)</f>
        <v>BLOC</v>
      </c>
      <c r="F29" s="168" t="str">
        <f>IF('Portail 6 LETTRES-HISTOIRE'!F27="","",'Portail 6 LETTRES-HISTOIRE'!F27)</f>
        <v>Portails 6 (HISTOIRE-LETTRES), 7 (HISTOIRE-GEOGRAPHIE) et 8 (HISTOIRE-DROIT) et DEG</v>
      </c>
      <c r="G29" s="63" t="str">
        <f>IF('Portail 6 LETTRES-HISTOIRE'!G27="","",'Portail 6 LETTRES-HISTOIRE'!G27)</f>
        <v>HISTOIRE</v>
      </c>
      <c r="H29" s="66"/>
      <c r="I29" s="67">
        <v>6</v>
      </c>
      <c r="J29" s="67">
        <v>6</v>
      </c>
      <c r="K29" s="67" t="str">
        <f>IF('Portail 6 LETTRES-HISTOIRE'!K27="","",'Portail 6 LETTRES-HISTOIRE'!K27)</f>
        <v>SENSEBY Chantal</v>
      </c>
      <c r="L29" s="213" t="str">
        <f>IF('Portail 6 LETTRES-HISTOIRE'!L27="","",'Portail 6 LETTRES-HISTOIRE'!L27)</f>
        <v>21</v>
      </c>
      <c r="M29" s="67" t="str">
        <f>IF('Portail 6 LETTRES-HISTOIRE'!M27="","",'Portail 6 LETTRES-HISTOIRE'!M27)</f>
        <v/>
      </c>
      <c r="N29" s="67">
        <f>IF('Portail 6 LETTRES-HISTOIRE'!N27="","",'Portail 6 LETTRES-HISTOIRE'!N27)</f>
        <v>24</v>
      </c>
      <c r="O29" s="129">
        <f>IF('Portail 6 LETTRES-HISTOIRE'!O27="","",'Portail 6 LETTRES-HISTOIRE'!O27)</f>
        <v>24</v>
      </c>
      <c r="P29" s="222" t="str">
        <f>IF('Portail 6 LETTRES-HISTOIRE'!P27="","",'Portail 6 LETTRES-HISTOIRE'!P27)</f>
        <v/>
      </c>
      <c r="Q29" s="431" t="str">
        <f>IF('Portail 6 LETTRES-HISTOIRE'!Q27="","",'Portail 6 LETTRES-HISTOIRE'!Q27)</f>
        <v>100% CC = épreuve en ligne en temps limité
le 28/04/2020 - 4h00</v>
      </c>
      <c r="R29" s="432" t="str">
        <f>IF('Portail 6 LETTRES-HISTOIRE'!R27="","",'Portail 6 LETTRES-HISTOIRE'!R27)</f>
        <v>100% CT = épreuve en ligne en temps limité
le 28/04/2020 - 4h00</v>
      </c>
      <c r="S29" s="149">
        <f>IF('Portail 6 LETTRES-HISTOIRE'!S27="","",'Portail 6 LETTRES-HISTOIRE'!S27)</f>
        <v>1</v>
      </c>
      <c r="T29" s="33" t="str">
        <f>IF('Portail 6 LETTRES-HISTOIRE'!T27="","",'Portail 6 LETTRES-HISTOIRE'!T27)</f>
        <v>CC</v>
      </c>
      <c r="U29" s="33" t="str">
        <f>IF('Portail 6 LETTRES-HISTOIRE'!U27="","",'Portail 6 LETTRES-HISTOIRE'!U27)</f>
        <v>écrit et oral</v>
      </c>
      <c r="V29" s="33" t="str">
        <f>IF('Portail 6 LETTRES-HISTOIRE'!V27="","",'Portail 6 LETTRES-HISTOIRE'!V27)</f>
        <v>dernier CC=4h00</v>
      </c>
      <c r="W29" s="34">
        <f>IF('Portail 6 LETTRES-HISTOIRE'!W27="","",'Portail 6 LETTRES-HISTOIRE'!W27)</f>
        <v>1</v>
      </c>
      <c r="X29" s="35" t="str">
        <f>IF('Portail 6 LETTRES-HISTOIRE'!X27="","",'Portail 6 LETTRES-HISTOIRE'!X27)</f>
        <v>CT</v>
      </c>
      <c r="Y29" s="35" t="str">
        <f>IF('Portail 6 LETTRES-HISTOIRE'!Y27="","",'Portail 6 LETTRES-HISTOIRE'!Y27)</f>
        <v>écrit</v>
      </c>
      <c r="Z29" s="582" t="str">
        <f>IF('Portail 6 LETTRES-HISTOIRE'!Z27="","",'Portail 6 LETTRES-HISTOIRE'!Z27)</f>
        <v>4h00</v>
      </c>
      <c r="AA29" s="703" t="str">
        <f>IF('Portail 6 LETTRES-HISTOIRE'!AA27="","",'Portail 6 LETTRES-HISTOIRE'!AA27)</f>
        <v>100% CT = épreuve en ligne en temps limité
le 26/06/2020 - 8h30 à 12h30</v>
      </c>
      <c r="AB29" s="665" t="str">
        <f>IF('Portail 6 LETTRES-HISTOIRE'!AB27="","",'Portail 6 LETTRES-HISTOIRE'!AB27)</f>
        <v>100% CT = épreuve en ligne en temps limité
le 26/06/2020 - 8h30 à 12h30</v>
      </c>
      <c r="AC29" s="716" t="str">
        <f>IF('Portail 6 LETTRES-HISTOIRE'!AC27="","",'Portail 6 LETTRES-HISTOIRE'!AC27)</f>
        <v/>
      </c>
      <c r="AD29" s="149">
        <f>IF('Portail 6 LETTRES-HISTOIRE'!AD27="","",'Portail 6 LETTRES-HISTOIRE'!AD27)</f>
        <v>1</v>
      </c>
      <c r="AE29" s="33" t="str">
        <f>IF('Portail 6 LETTRES-HISTOIRE'!AE27="","",'Portail 6 LETTRES-HISTOIRE'!AE27)</f>
        <v>CT</v>
      </c>
      <c r="AF29" s="33" t="str">
        <f>IF('Portail 6 LETTRES-HISTOIRE'!AF27="","",'Portail 6 LETTRES-HISTOIRE'!AF27)</f>
        <v>écrit</v>
      </c>
      <c r="AG29" s="33" t="str">
        <f>IF('Portail 6 LETTRES-HISTOIRE'!AG27="","",'Portail 6 LETTRES-HISTOIRE'!AG27)</f>
        <v>4h00</v>
      </c>
      <c r="AH29" s="37">
        <f>IF('Portail 6 LETTRES-HISTOIRE'!AH27="","",'Portail 6 LETTRES-HISTOIRE'!AH27)</f>
        <v>1</v>
      </c>
      <c r="AI29" s="35" t="str">
        <f>IF('Portail 6 LETTRES-HISTOIRE'!AI27="","",'Portail 6 LETTRES-HISTOIRE'!AI27)</f>
        <v>CT</v>
      </c>
      <c r="AJ29" s="35" t="str">
        <f>IF('Portail 6 LETTRES-HISTOIRE'!AJ27="","",'Portail 6 LETTRES-HISTOIRE'!AJ27)</f>
        <v>écrit</v>
      </c>
      <c r="AK29" s="35" t="str">
        <f>IF('Portail 6 LETTRES-HISTOIRE'!AK27="","",'Portail 6 LETTRES-HISTOIRE'!AK27)</f>
        <v>4h00</v>
      </c>
      <c r="AL29" s="67" t="str">
        <f>IF('Portail 6 LETTRES-HISTOIRE'!AL27="","",'Portail 6 LETTRES-HISTOIRE'!AL27)</f>
        <v/>
      </c>
    </row>
    <row r="30" spans="1:38" ht="63.75">
      <c r="A30" s="20" t="str">
        <f>IF('Portail 6 LETTRES-HISTOIRE'!A46="","",'Portail 6 LETTRES-HISTOIRE'!A46)</f>
        <v/>
      </c>
      <c r="B30" s="94" t="str">
        <f>IF('Portail 6 LETTRES-HISTOIRE'!B46="","",'Portail 6 LETTRES-HISTOIRE'!B46)</f>
        <v>LLA2E30</v>
      </c>
      <c r="C30" s="22" t="str">
        <f>IF('Portail 6 LETTRES-HISTOIRE'!C46="","",'Portail 6 LETTRES-HISTOIRE'!C46)</f>
        <v>Fondamentaux de l'histoire des religions 1</v>
      </c>
      <c r="D30" s="63" t="str">
        <f>IF('Portail 6 LETTRES-HISTOIRE'!D46="","",'Portail 6 LETTRES-HISTOIRE'!D46)</f>
        <v>DOL2DH31
LOL2DH25
LOL2E31</v>
      </c>
      <c r="E30" s="63" t="str">
        <f>IF('Portail 6 LETTRES-HISTOIRE'!E46="","",'Portail 6 LETTRES-HISTOIRE'!E46)</f>
        <v>TRONC COMMUN</v>
      </c>
      <c r="F30" s="168" t="str">
        <f>IF('Portail 6 LETTRES-HISTOIRE'!F46="","",'Portail 6 LETTRES-HISTOIRE'!F46)</f>
        <v>Portails 6 (HISTOIRE-LETTRES), 7 (HISTOIRE-GEOGRAPHIE) et 8 (HISTOIRE-DROIT) et DEG</v>
      </c>
      <c r="G30" s="63" t="str">
        <f>IF('Portail 6 LETTRES-HISTOIRE'!G46="","",'Portail 6 LETTRES-HISTOIRE'!G46)</f>
        <v>HISTOIRE</v>
      </c>
      <c r="H30" s="66" t="str">
        <f>IF('Portail 6 LETTRES-HISTOIRE'!H46="","",'Portail 6 LETTRES-HISTOIRE'!H46)</f>
        <v/>
      </c>
      <c r="I30" s="67">
        <f>IF('Portail 6 LETTRES-HISTOIRE'!I46="","",'Portail 6 LETTRES-HISTOIRE'!I46)</f>
        <v>3</v>
      </c>
      <c r="J30" s="67">
        <f>IF('Portail 6 LETTRES-HISTOIRE'!J46="","",'Portail 6 LETTRES-HISTOIRE'!J46)</f>
        <v>3</v>
      </c>
      <c r="K30" s="67" t="str">
        <f>IF('Portail 6 LETTRES-HISTOIRE'!K46="","",'Portail 6 LETTRES-HISTOIRE'!K46)</f>
        <v>RENOUX Christian</v>
      </c>
      <c r="L30" s="213" t="str">
        <f>IF('Portail 6 LETTRES-HISTOIRE'!L46="","",'Portail 6 LETTRES-HISTOIRE'!L46)</f>
        <v>21 et 22</v>
      </c>
      <c r="M30" s="67" t="str">
        <f>IF('Portail 6 LETTRES-HISTOIRE'!M46="","",'Portail 6 LETTRES-HISTOIRE'!M46)</f>
        <v/>
      </c>
      <c r="N30" s="67">
        <f>IF('Portail 6 LETTRES-HISTOIRE'!N46="","",'Portail 6 LETTRES-HISTOIRE'!N46)</f>
        <v>24</v>
      </c>
      <c r="O30" s="129" t="str">
        <f>IF('Portail 6 LETTRES-HISTOIRE'!O46="","",'Portail 6 LETTRES-HISTOIRE'!O46)</f>
        <v/>
      </c>
      <c r="P30" s="222" t="str">
        <f>IF('Portail 6 LETTRES-HISTOIRE'!P46="","",'Portail 6 LETTRES-HISTOIRE'!P46)</f>
        <v/>
      </c>
      <c r="Q30" s="431" t="str">
        <f>IF('Portail 6 LETTRES-HISTOIRE'!Q46="","",'Portail 6 LETTRES-HISTOIRE'!Q46)</f>
        <v>100% CC= DM devoir maison
dépôt sujet sur CELENE le 27/04/2020
restitution avant le 06/05/2020</v>
      </c>
      <c r="R30" s="432" t="str">
        <f>IF('Portail 6 LETTRES-HISTOIRE'!R46="","",'Portail 6 LETTRES-HISTOIRE'!R46)</f>
        <v>100% CT = DM devoir maison
dépôt sujet sur CELENE le 27/04/2020
restitution avant le 06/05/2020</v>
      </c>
      <c r="S30" s="149">
        <f>IF('Portail 6 LETTRES-HISTOIRE'!S46="","",'Portail 6 LETTRES-HISTOIRE'!S46)</f>
        <v>1</v>
      </c>
      <c r="T30" s="33" t="str">
        <f>IF('Portail 6 LETTRES-HISTOIRE'!T46="","",'Portail 6 LETTRES-HISTOIRE'!T46)</f>
        <v>CC</v>
      </c>
      <c r="U30" s="33" t="str">
        <f>IF('Portail 6 LETTRES-HISTOIRE'!U46="","",'Portail 6 LETTRES-HISTOIRE'!U46)</f>
        <v>écrit</v>
      </c>
      <c r="V30" s="113" t="str">
        <f>IF('Portail 6 LETTRES-HISTOIRE'!V46="","",'Portail 6 LETTRES-HISTOIRE'!V46)</f>
        <v>dernier CC=3h00</v>
      </c>
      <c r="W30" s="34">
        <f>IF('Portail 6 LETTRES-HISTOIRE'!W46="","",'Portail 6 LETTRES-HISTOIRE'!W46)</f>
        <v>1</v>
      </c>
      <c r="X30" s="35" t="str">
        <f>IF('Portail 6 LETTRES-HISTOIRE'!X46="","",'Portail 6 LETTRES-HISTOIRE'!X46)</f>
        <v>CT</v>
      </c>
      <c r="Y30" s="35" t="str">
        <f>IF('Portail 6 LETTRES-HISTOIRE'!Y46="","",'Portail 6 LETTRES-HISTOIRE'!Y46)</f>
        <v>écrit</v>
      </c>
      <c r="Z30" s="582" t="str">
        <f>IF('Portail 6 LETTRES-HISTOIRE'!Z46="","",'Portail 6 LETTRES-HISTOIRE'!Z46)</f>
        <v>3h00</v>
      </c>
      <c r="AA30" s="703" t="str">
        <f>IF('Portail 6 LETTRES-HISTOIRE'!AA46="","",'Portail 6 LETTRES-HISTOIRE'!AA46)</f>
        <v>100% CT= DM devoir maison
dépôt sujet sur CELENE le 25/06/2020
restitution avant le 03/07/2020</v>
      </c>
      <c r="AB30" s="665" t="str">
        <f>IF('Portail 6 LETTRES-HISTOIRE'!AB46="","",'Portail 6 LETTRES-HISTOIRE'!AB46)</f>
        <v>100% CT= DM devoir maisondépôt sujet sur CELENE le 25/06/2020restitution avant le 03/07/2020</v>
      </c>
      <c r="AC30" s="716" t="str">
        <f>IF('Portail 6 LETTRES-HISTOIRE'!AC46="","",'Portail 6 LETTRES-HISTOIRE'!AC46)</f>
        <v/>
      </c>
      <c r="AD30" s="149">
        <f>IF('Portail 6 LETTRES-HISTOIRE'!AD46="","",'Portail 6 LETTRES-HISTOIRE'!AD46)</f>
        <v>1</v>
      </c>
      <c r="AE30" s="33" t="str">
        <f>IF('Portail 6 LETTRES-HISTOIRE'!AE46="","",'Portail 6 LETTRES-HISTOIRE'!AE46)</f>
        <v>CT</v>
      </c>
      <c r="AF30" s="33" t="str">
        <f>IF('Portail 6 LETTRES-HISTOIRE'!AF46="","",'Portail 6 LETTRES-HISTOIRE'!AF46)</f>
        <v>écrit</v>
      </c>
      <c r="AG30" s="33" t="str">
        <f>IF('Portail 6 LETTRES-HISTOIRE'!AG46="","",'Portail 6 LETTRES-HISTOIRE'!AG46)</f>
        <v>3h00</v>
      </c>
      <c r="AH30" s="37">
        <f>IF('Portail 6 LETTRES-HISTOIRE'!AH46="","",'Portail 6 LETTRES-HISTOIRE'!AH46)</f>
        <v>1</v>
      </c>
      <c r="AI30" s="35" t="str">
        <f>IF('Portail 6 LETTRES-HISTOIRE'!AI46="","",'Portail 6 LETTRES-HISTOIRE'!AI46)</f>
        <v>CT</v>
      </c>
      <c r="AJ30" s="35" t="str">
        <f>IF('Portail 6 LETTRES-HISTOIRE'!AJ46="","",'Portail 6 LETTRES-HISTOIRE'!AJ46)</f>
        <v>écrit</v>
      </c>
      <c r="AK30" s="35" t="str">
        <f>IF('Portail 6 LETTRES-HISTOIRE'!AK46="","",'Portail 6 LETTRES-HISTOIRE'!AK46)</f>
        <v>3h00</v>
      </c>
      <c r="AL30" s="67" t="str">
        <f>IF('Portail 6 LETTRES-HISTOIRE'!AL46="","",'Portail 6 LETTRES-HISTOIRE'!AL46)</f>
        <v/>
      </c>
    </row>
    <row r="31" spans="1:38" ht="63.75">
      <c r="A31" s="142" t="str">
        <f>IF('Portail 6 LETTRES-HISTOIRE'!A48="","",'Portail 6 LETTRES-HISTOIRE'!A48)</f>
        <v/>
      </c>
      <c r="B31" s="212" t="str">
        <f>IF('Portail 6 LETTRES-HISTOIRE'!B48="","",'Portail 6 LETTRES-HISTOIRE'!B48)</f>
        <v>LLA2E50</v>
      </c>
      <c r="C31" s="95" t="str">
        <f>IF('Portail 6 LETTRES-HISTOIRE'!C48="","",'Portail 6 LETTRES-HISTOIRE'!C48)</f>
        <v>Introduction aux Sciences Humaines et Sociales</v>
      </c>
      <c r="D31" s="23" t="str">
        <f>IF('Portail 6 LETTRES-HISTOIRE'!D48="","",'Portail 6 LETTRES-HISTOIRE'!D48)</f>
        <v/>
      </c>
      <c r="E31" s="24" t="str">
        <f>IF('Portail 6 LETTRES-HISTOIRE'!E48="","",'Portail 6 LETTRES-HISTOIRE'!E48)</f>
        <v>TRONC COMMUN</v>
      </c>
      <c r="F31" s="25" t="str">
        <f>IF('Portail 6 LETTRES-HISTOIRE'!F48="","",'Portail 6 LETTRES-HISTOIRE'!F48)</f>
        <v>Portails 6 (HISTOIRE-LETTRES) et 7 (HISTOIRE-GEOGRAPHIE)</v>
      </c>
      <c r="G31" s="24" t="str">
        <f>IF('Portail 6 LETTRES-HISTOIRE'!G48="","",'Portail 6 LETTRES-HISTOIRE'!G48)</f>
        <v>HISTOIRE</v>
      </c>
      <c r="H31" s="26"/>
      <c r="I31" s="28">
        <v>3</v>
      </c>
      <c r="J31" s="28">
        <v>3</v>
      </c>
      <c r="K31" s="28" t="str">
        <f>IF('Portail 6 LETTRES-HISTOIRE'!K48="","",'Portail 6 LETTRES-HISTOIRE'!K48)</f>
        <v>SPERONI Christophe</v>
      </c>
      <c r="L31" s="29" t="str">
        <f>IF('Portail 6 LETTRES-HISTOIRE'!L48="","",'Portail 6 LETTRES-HISTOIRE'!L48)</f>
        <v>00 ?</v>
      </c>
      <c r="M31" s="28" t="str">
        <f>IF('Portail 6 LETTRES-HISTOIRE'!M48="","",'Portail 6 LETTRES-HISTOIRE'!M48)</f>
        <v/>
      </c>
      <c r="N31" s="28">
        <f>IF('Portail 6 LETTRES-HISTOIRE'!N48="","",'Portail 6 LETTRES-HISTOIRE'!N48)</f>
        <v>24</v>
      </c>
      <c r="O31" s="30" t="str">
        <f>IF('Portail 6 LETTRES-HISTOIRE'!O48="","",'Portail 6 LETTRES-HISTOIRE'!O48)</f>
        <v/>
      </c>
      <c r="P31" s="31" t="str">
        <f>IF('Portail 6 LETTRES-HISTOIRE'!P48="","",'Portail 6 LETTRES-HISTOIRE'!P48)</f>
        <v/>
      </c>
      <c r="Q31" s="539" t="str">
        <f>IF('Portail 6 LETTRES-HISTOIRE'!Q48="","",'Portail 6 LETTRES-HISTOIRE'!Q48)</f>
        <v>100% CC= DM devoir maison
dépôt sujet sur CELENE le 27/04/2020
restitution avant le 06/05/2020</v>
      </c>
      <c r="R31" s="540" t="str">
        <f>IF('Portail 6 LETTRES-HISTOIRE'!R48="","",'Portail 6 LETTRES-HISTOIRE'!R48)</f>
        <v>100% CT = DM devoir maison
dépôt sujet sur CELENE le 27/04/2020
restitution avant le 06/05/2020</v>
      </c>
      <c r="S31" s="280">
        <f>IF('Portail 6 LETTRES-HISTOIRE'!S48="","",'Portail 6 LETTRES-HISTOIRE'!S48)</f>
        <v>1</v>
      </c>
      <c r="T31" s="96" t="str">
        <f>IF('Portail 6 LETTRES-HISTOIRE'!T48="","",'Portail 6 LETTRES-HISTOIRE'!T48)</f>
        <v>CC</v>
      </c>
      <c r="U31" s="96" t="str">
        <f>IF('Portail 6 LETTRES-HISTOIRE'!U48="","",'Portail 6 LETTRES-HISTOIRE'!U48)</f>
        <v>écrit</v>
      </c>
      <c r="V31" s="96" t="str">
        <f>IF('Portail 6 LETTRES-HISTOIRE'!V48="","",'Portail 6 LETTRES-HISTOIRE'!V48)</f>
        <v/>
      </c>
      <c r="W31" s="169">
        <f>IF('Portail 6 LETTRES-HISTOIRE'!W48="","",'Portail 6 LETTRES-HISTOIRE'!W48)</f>
        <v>1</v>
      </c>
      <c r="X31" s="97" t="str">
        <f>IF('Portail 6 LETTRES-HISTOIRE'!X48="","",'Portail 6 LETTRES-HISTOIRE'!X48)</f>
        <v>CT</v>
      </c>
      <c r="Y31" s="97" t="str">
        <f>IF('Portail 6 LETTRES-HISTOIRE'!Y48="","",'Portail 6 LETTRES-HISTOIRE'!Y48)</f>
        <v>écrit</v>
      </c>
      <c r="Z31" s="589" t="str">
        <f>IF('Portail 6 LETTRES-HISTOIRE'!Z48="","",'Portail 6 LETTRES-HISTOIRE'!Z48)</f>
        <v>2h00</v>
      </c>
      <c r="AA31" s="703" t="str">
        <f>IF('Portail 6 LETTRES-HISTOIRE'!AA48="","",'Portail 6 LETTRES-HISTOIRE'!AA48)</f>
        <v>100% CT= DM devoir maison
dépôt sujet sur CELENE le 25/06/2020
restitution avant le 03/07/2020</v>
      </c>
      <c r="AB31" s="665" t="str">
        <f>IF('Portail 6 LETTRES-HISTOIRE'!AB48="","",'Portail 6 LETTRES-HISTOIRE'!AB48)</f>
        <v>100% CT= DM devoir maisondépôt sujet sur CELENE le 25/06/2020restitution avant le 03/07/2020</v>
      </c>
      <c r="AC31" s="716" t="str">
        <f>IF('Portail 6 LETTRES-HISTOIRE'!AC48="","",'Portail 6 LETTRES-HISTOIRE'!AC48)</f>
        <v/>
      </c>
      <c r="AD31" s="280">
        <f>IF('Portail 6 LETTRES-HISTOIRE'!AD48="","",'Portail 6 LETTRES-HISTOIRE'!AD48)</f>
        <v>1</v>
      </c>
      <c r="AE31" s="96" t="str">
        <f>IF('Portail 6 LETTRES-HISTOIRE'!AE48="","",'Portail 6 LETTRES-HISTOIRE'!AE48)</f>
        <v>CT</v>
      </c>
      <c r="AF31" s="96" t="str">
        <f>IF('Portail 6 LETTRES-HISTOIRE'!AF48="","",'Portail 6 LETTRES-HISTOIRE'!AF48)</f>
        <v>écrit</v>
      </c>
      <c r="AG31" s="96" t="str">
        <f>IF('Portail 6 LETTRES-HISTOIRE'!AG48="","",'Portail 6 LETTRES-HISTOIRE'!AG48)</f>
        <v>2h00</v>
      </c>
      <c r="AH31" s="170">
        <f>IF('Portail 6 LETTRES-HISTOIRE'!AH48="","",'Portail 6 LETTRES-HISTOIRE'!AH48)</f>
        <v>1</v>
      </c>
      <c r="AI31" s="97" t="str">
        <f>IF('Portail 6 LETTRES-HISTOIRE'!AI48="","",'Portail 6 LETTRES-HISTOIRE'!AI48)</f>
        <v>CT</v>
      </c>
      <c r="AJ31" s="97" t="str">
        <f>IF('Portail 6 LETTRES-HISTOIRE'!AJ48="","",'Portail 6 LETTRES-HISTOIRE'!AJ48)</f>
        <v>écrit</v>
      </c>
      <c r="AK31" s="97" t="s">
        <v>60</v>
      </c>
      <c r="AL31" s="28" t="str">
        <f>IF('Portail 6 LETTRES-HISTOIRE'!AL48="","",'Portail 6 LETTRES-HISTOIRE'!AL48)</f>
        <v/>
      </c>
    </row>
    <row r="32" spans="1:38" ht="76.5">
      <c r="A32" s="20"/>
      <c r="B32" s="94" t="s">
        <v>1032</v>
      </c>
      <c r="C32" s="22" t="s">
        <v>1033</v>
      </c>
      <c r="D32" s="63" t="s">
        <v>1034</v>
      </c>
      <c r="E32" s="63" t="s">
        <v>37</v>
      </c>
      <c r="F32" s="168"/>
      <c r="G32" s="63" t="s">
        <v>906</v>
      </c>
      <c r="H32" s="66"/>
      <c r="I32" s="67">
        <v>4</v>
      </c>
      <c r="J32" s="67">
        <v>4</v>
      </c>
      <c r="K32" s="301" t="s">
        <v>1035</v>
      </c>
      <c r="L32" s="213" t="s">
        <v>914</v>
      </c>
      <c r="M32" s="67"/>
      <c r="N32" s="67"/>
      <c r="O32" s="301" t="s">
        <v>1036</v>
      </c>
      <c r="P32" s="222"/>
      <c r="Q32" s="541" t="s">
        <v>972</v>
      </c>
      <c r="R32" s="530" t="s">
        <v>973</v>
      </c>
      <c r="S32" s="149">
        <v>1</v>
      </c>
      <c r="T32" s="33" t="s">
        <v>55</v>
      </c>
      <c r="U32" s="113" t="s">
        <v>1037</v>
      </c>
      <c r="V32" s="33"/>
      <c r="W32" s="34">
        <v>1</v>
      </c>
      <c r="X32" s="35" t="s">
        <v>58</v>
      </c>
      <c r="Y32" s="35" t="s">
        <v>59</v>
      </c>
      <c r="Z32" s="591" t="s">
        <v>276</v>
      </c>
      <c r="AA32" s="688" t="s">
        <v>962</v>
      </c>
      <c r="AB32" s="689" t="str">
        <f t="shared" ref="AB32" si="2">+AA32</f>
        <v>100% CT= DM devoir maisondépôt sujet sur CELENE le 25/06/2020restitution avant le 03/07/2020</v>
      </c>
      <c r="AC32" s="690"/>
      <c r="AD32" s="149">
        <v>1</v>
      </c>
      <c r="AE32" s="33" t="s">
        <v>58</v>
      </c>
      <c r="AF32" s="33" t="s">
        <v>59</v>
      </c>
      <c r="AG32" s="252" t="s">
        <v>276</v>
      </c>
      <c r="AH32" s="37">
        <v>1</v>
      </c>
      <c r="AI32" s="35" t="s">
        <v>58</v>
      </c>
      <c r="AJ32" s="35" t="s">
        <v>59</v>
      </c>
      <c r="AK32" s="252" t="s">
        <v>276</v>
      </c>
      <c r="AL32" s="67"/>
    </row>
    <row r="33" spans="1:38" ht="43.5" customHeight="1">
      <c r="A33" s="77" t="s">
        <v>1038</v>
      </c>
      <c r="B33" s="281" t="s">
        <v>1039</v>
      </c>
      <c r="C33" s="282" t="s">
        <v>1040</v>
      </c>
      <c r="D33" s="283" t="s">
        <v>1041</v>
      </c>
      <c r="E33" s="77" t="s">
        <v>42</v>
      </c>
      <c r="F33" s="77"/>
      <c r="G33" s="77"/>
      <c r="H33" s="77"/>
      <c r="I33" s="77">
        <f>+I$21+I34+I35+I36+I37</f>
        <v>30</v>
      </c>
      <c r="J33" s="77">
        <f>+J$21+J34+J35+J36+J37</f>
        <v>30</v>
      </c>
      <c r="K33" s="283"/>
      <c r="L33" s="283"/>
      <c r="M33" s="283"/>
      <c r="N33" s="283"/>
      <c r="O33" s="283"/>
      <c r="P33" s="81"/>
      <c r="Q33" s="435"/>
      <c r="R33" s="436"/>
      <c r="S33" s="414"/>
      <c r="T33" s="283"/>
      <c r="U33" s="283"/>
      <c r="V33" s="283"/>
      <c r="W33" s="283"/>
      <c r="X33" s="283"/>
      <c r="Y33" s="283"/>
      <c r="Z33" s="283"/>
      <c r="AA33" s="283"/>
      <c r="AB33" s="283"/>
      <c r="AC33" s="283"/>
      <c r="AD33" s="283"/>
      <c r="AE33" s="283"/>
      <c r="AF33" s="283"/>
      <c r="AG33" s="283"/>
      <c r="AH33" s="283"/>
      <c r="AI33" s="283"/>
      <c r="AJ33" s="283"/>
      <c r="AK33" s="283"/>
      <c r="AL33" s="283"/>
    </row>
    <row r="34" spans="1:38" ht="57" customHeight="1">
      <c r="A34" s="142"/>
      <c r="B34" s="212" t="s">
        <v>1042</v>
      </c>
      <c r="C34" s="95" t="s">
        <v>1043</v>
      </c>
      <c r="D34" s="23" t="s">
        <v>1044</v>
      </c>
      <c r="E34" s="24" t="s">
        <v>37</v>
      </c>
      <c r="F34" s="25"/>
      <c r="G34" s="24" t="s">
        <v>996</v>
      </c>
      <c r="H34" s="26"/>
      <c r="I34" s="28" t="s">
        <v>1045</v>
      </c>
      <c r="J34" s="28" t="s">
        <v>1045</v>
      </c>
      <c r="K34" s="63" t="s">
        <v>1046</v>
      </c>
      <c r="L34" s="29" t="s">
        <v>998</v>
      </c>
      <c r="M34" s="28"/>
      <c r="N34" s="28">
        <v>15</v>
      </c>
      <c r="O34" s="30">
        <v>15</v>
      </c>
      <c r="P34" s="31"/>
      <c r="Q34" s="453" t="s">
        <v>1024</v>
      </c>
      <c r="R34" s="457" t="s">
        <v>1025</v>
      </c>
      <c r="S34" s="149" t="s">
        <v>1005</v>
      </c>
      <c r="T34" s="96" t="s">
        <v>55</v>
      </c>
      <c r="U34" s="96" t="s">
        <v>59</v>
      </c>
      <c r="V34" s="96" t="s">
        <v>1006</v>
      </c>
      <c r="W34" s="169">
        <v>1</v>
      </c>
      <c r="X34" s="97" t="s">
        <v>58</v>
      </c>
      <c r="Y34" s="97" t="s">
        <v>59</v>
      </c>
      <c r="Z34" s="589" t="s">
        <v>60</v>
      </c>
      <c r="AA34" s="556" t="s">
        <v>1000</v>
      </c>
      <c r="AB34" s="685" t="str">
        <f>+AA34</f>
        <v>1 DM - envoi PDF par mail - 3 jours pour composer</v>
      </c>
      <c r="AC34" s="647"/>
      <c r="AD34" s="280">
        <v>1</v>
      </c>
      <c r="AE34" s="96" t="s">
        <v>58</v>
      </c>
      <c r="AF34" s="96" t="s">
        <v>1047</v>
      </c>
      <c r="AG34" s="96" t="s">
        <v>1048</v>
      </c>
      <c r="AH34" s="170">
        <v>1</v>
      </c>
      <c r="AI34" s="97" t="s">
        <v>58</v>
      </c>
      <c r="AJ34" s="97" t="s">
        <v>1047</v>
      </c>
      <c r="AK34" s="97" t="s">
        <v>1048</v>
      </c>
      <c r="AL34" s="28"/>
    </row>
    <row r="35" spans="1:38" ht="57" customHeight="1">
      <c r="A35" s="142" t="s">
        <v>1049</v>
      </c>
      <c r="B35" s="212" t="s">
        <v>1050</v>
      </c>
      <c r="C35" s="95" t="s">
        <v>1051</v>
      </c>
      <c r="D35" s="23" t="s">
        <v>1052</v>
      </c>
      <c r="E35" s="63" t="s">
        <v>37</v>
      </c>
      <c r="F35" s="25" t="s">
        <v>1053</v>
      </c>
      <c r="G35" s="24" t="s">
        <v>996</v>
      </c>
      <c r="H35" s="26"/>
      <c r="I35" s="28" t="s">
        <v>1045</v>
      </c>
      <c r="J35" s="28" t="s">
        <v>1045</v>
      </c>
      <c r="K35" s="63" t="s">
        <v>1054</v>
      </c>
      <c r="L35" s="29" t="s">
        <v>1055</v>
      </c>
      <c r="M35" s="28"/>
      <c r="N35" s="28">
        <v>15</v>
      </c>
      <c r="O35" s="30">
        <v>15</v>
      </c>
      <c r="P35" s="31"/>
      <c r="Q35" s="453" t="s">
        <v>1024</v>
      </c>
      <c r="R35" s="457" t="s">
        <v>1025</v>
      </c>
      <c r="S35" s="280" t="s">
        <v>1056</v>
      </c>
      <c r="T35" s="96" t="s">
        <v>55</v>
      </c>
      <c r="U35" s="96" t="s">
        <v>59</v>
      </c>
      <c r="V35" s="96" t="s">
        <v>1057</v>
      </c>
      <c r="W35" s="169">
        <v>1</v>
      </c>
      <c r="X35" s="97" t="s">
        <v>58</v>
      </c>
      <c r="Y35" s="97" t="s">
        <v>59</v>
      </c>
      <c r="Z35" s="589" t="s">
        <v>60</v>
      </c>
      <c r="AA35" s="556" t="s">
        <v>1058</v>
      </c>
      <c r="AB35" s="685" t="str">
        <f t="shared" ref="AB35:AB37" si="3">+AA35</f>
        <v>1 DM - Mise en ligne sur CELENE - 3 jours pour composer</v>
      </c>
      <c r="AC35" s="647"/>
      <c r="AD35" s="280">
        <v>1</v>
      </c>
      <c r="AE35" s="96" t="s">
        <v>58</v>
      </c>
      <c r="AF35" s="96" t="s">
        <v>59</v>
      </c>
      <c r="AG35" s="96" t="s">
        <v>60</v>
      </c>
      <c r="AH35" s="170">
        <v>1</v>
      </c>
      <c r="AI35" s="97" t="s">
        <v>58</v>
      </c>
      <c r="AJ35" s="97" t="s">
        <v>59</v>
      </c>
      <c r="AK35" s="97" t="s">
        <v>60</v>
      </c>
      <c r="AL35" s="28"/>
    </row>
    <row r="36" spans="1:38" ht="57" customHeight="1">
      <c r="A36" s="142"/>
      <c r="B36" s="212" t="s">
        <v>1059</v>
      </c>
      <c r="C36" s="95" t="s">
        <v>1060</v>
      </c>
      <c r="D36" s="23" t="s">
        <v>1061</v>
      </c>
      <c r="E36" s="63" t="s">
        <v>37</v>
      </c>
      <c r="F36" s="25"/>
      <c r="G36" s="24" t="s">
        <v>996</v>
      </c>
      <c r="H36" s="26"/>
      <c r="I36" s="28" t="s">
        <v>1045</v>
      </c>
      <c r="J36" s="28" t="s">
        <v>1045</v>
      </c>
      <c r="K36" s="63" t="s">
        <v>1004</v>
      </c>
      <c r="L36" s="29" t="s">
        <v>998</v>
      </c>
      <c r="M36" s="28"/>
      <c r="N36" s="28">
        <v>15</v>
      </c>
      <c r="O36" s="30">
        <v>15</v>
      </c>
      <c r="P36" s="31"/>
      <c r="Q36" s="453" t="s">
        <v>1024</v>
      </c>
      <c r="R36" s="457" t="s">
        <v>1025</v>
      </c>
      <c r="S36" s="149" t="s">
        <v>1005</v>
      </c>
      <c r="T36" s="96" t="s">
        <v>55</v>
      </c>
      <c r="U36" s="96" t="s">
        <v>59</v>
      </c>
      <c r="V36" s="96" t="s">
        <v>1006</v>
      </c>
      <c r="W36" s="169">
        <v>1</v>
      </c>
      <c r="X36" s="97" t="s">
        <v>58</v>
      </c>
      <c r="Y36" s="97" t="s">
        <v>59</v>
      </c>
      <c r="Z36" s="589" t="s">
        <v>60</v>
      </c>
      <c r="AA36" s="556" t="s">
        <v>1000</v>
      </c>
      <c r="AB36" s="685" t="str">
        <f t="shared" si="3"/>
        <v>1 DM - envoi PDF par mail - 3 jours pour composer</v>
      </c>
      <c r="AC36" s="647"/>
      <c r="AD36" s="280">
        <v>1</v>
      </c>
      <c r="AE36" s="96" t="s">
        <v>58</v>
      </c>
      <c r="AF36" s="96" t="s">
        <v>59</v>
      </c>
      <c r="AG36" s="96" t="s">
        <v>60</v>
      </c>
      <c r="AH36" s="170">
        <v>1</v>
      </c>
      <c r="AI36" s="97" t="s">
        <v>58</v>
      </c>
      <c r="AJ36" s="97" t="s">
        <v>999</v>
      </c>
      <c r="AK36" s="97" t="s">
        <v>60</v>
      </c>
      <c r="AL36" s="28"/>
    </row>
    <row r="37" spans="1:38" ht="57" customHeight="1" thickBot="1">
      <c r="A37" s="142"/>
      <c r="B37" s="212" t="s">
        <v>1062</v>
      </c>
      <c r="C37" s="95" t="s">
        <v>1063</v>
      </c>
      <c r="D37" s="23" t="s">
        <v>1064</v>
      </c>
      <c r="E37" s="63" t="s">
        <v>37</v>
      </c>
      <c r="F37" s="25"/>
      <c r="G37" s="24" t="s">
        <v>996</v>
      </c>
      <c r="H37" s="26"/>
      <c r="I37" s="28" t="s">
        <v>1045</v>
      </c>
      <c r="J37" s="28" t="s">
        <v>1045</v>
      </c>
      <c r="K37" s="63" t="s">
        <v>1065</v>
      </c>
      <c r="L37" s="29" t="s">
        <v>998</v>
      </c>
      <c r="M37" s="28"/>
      <c r="N37" s="28">
        <v>12</v>
      </c>
      <c r="O37" s="30">
        <v>18</v>
      </c>
      <c r="P37" s="31"/>
      <c r="Q37" s="489" t="s">
        <v>1024</v>
      </c>
      <c r="R37" s="542" t="s">
        <v>1025</v>
      </c>
      <c r="S37" s="280" t="s">
        <v>1066</v>
      </c>
      <c r="T37" s="96" t="s">
        <v>55</v>
      </c>
      <c r="U37" s="96" t="s">
        <v>59</v>
      </c>
      <c r="V37" s="96" t="s">
        <v>1067</v>
      </c>
      <c r="W37" s="169">
        <v>1</v>
      </c>
      <c r="X37" s="97" t="s">
        <v>58</v>
      </c>
      <c r="Y37" s="97" t="s">
        <v>59</v>
      </c>
      <c r="Z37" s="589" t="s">
        <v>60</v>
      </c>
      <c r="AA37" s="556" t="s">
        <v>1000</v>
      </c>
      <c r="AB37" s="685" t="str">
        <f t="shared" si="3"/>
        <v>1 DM - envoi PDF par mail - 3 jours pour composer</v>
      </c>
      <c r="AC37" s="647"/>
      <c r="AD37" s="280">
        <v>1</v>
      </c>
      <c r="AE37" s="96" t="s">
        <v>58</v>
      </c>
      <c r="AF37" s="96" t="s">
        <v>59</v>
      </c>
      <c r="AG37" s="96" t="s">
        <v>60</v>
      </c>
      <c r="AH37" s="170">
        <v>1</v>
      </c>
      <c r="AI37" s="97" t="s">
        <v>58</v>
      </c>
      <c r="AJ37" s="97" t="s">
        <v>59</v>
      </c>
      <c r="AK37" s="97" t="s">
        <v>60</v>
      </c>
      <c r="AL37" s="28"/>
    </row>
    <row r="38" spans="1:38" ht="22.5" customHeight="1">
      <c r="A38" s="121"/>
      <c r="B38" s="121"/>
      <c r="C38" s="144"/>
      <c r="D38" s="145"/>
      <c r="E38" s="145"/>
      <c r="F38" s="146" t="s">
        <v>1068</v>
      </c>
      <c r="G38" s="302"/>
      <c r="H38" s="302"/>
      <c r="I38" s="302"/>
      <c r="J38" s="175"/>
      <c r="K38" s="302"/>
      <c r="L38" s="302"/>
      <c r="M38" s="302"/>
      <c r="N38" s="145"/>
      <c r="O38" s="145"/>
      <c r="P38" s="148"/>
      <c r="Q38" s="145"/>
      <c r="R38" s="145"/>
      <c r="S38" s="123"/>
      <c r="T38" s="123"/>
      <c r="U38" s="123"/>
      <c r="V38" s="123"/>
      <c r="W38" s="123"/>
      <c r="X38" s="123"/>
      <c r="Y38" s="123"/>
      <c r="Z38" s="123"/>
      <c r="AA38" s="691"/>
      <c r="AB38" s="568"/>
      <c r="AC38" s="692"/>
      <c r="AD38" s="123"/>
      <c r="AE38" s="123"/>
      <c r="AF38" s="123"/>
      <c r="AG38" s="123"/>
      <c r="AH38" s="123"/>
      <c r="AI38" s="123"/>
      <c r="AJ38" s="123"/>
      <c r="AK38" s="124"/>
      <c r="AL38" s="302"/>
    </row>
  </sheetData>
  <mergeCells count="27">
    <mergeCell ref="AD1:AK1"/>
    <mergeCell ref="AL1:AL3"/>
    <mergeCell ref="N2:N3"/>
    <mergeCell ref="O2:O3"/>
    <mergeCell ref="P2:P3"/>
    <mergeCell ref="S2:V2"/>
    <mergeCell ref="W2:Z2"/>
    <mergeCell ref="AD2:AG2"/>
    <mergeCell ref="AH2:AK2"/>
    <mergeCell ref="AA1:AB2"/>
    <mergeCell ref="AC1:AC3"/>
    <mergeCell ref="K1:K3"/>
    <mergeCell ref="L1:L3"/>
    <mergeCell ref="M1:M3"/>
    <mergeCell ref="N1:P1"/>
    <mergeCell ref="S1:Z1"/>
    <mergeCell ref="Q1:R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U6:U7 Y6:Y7 AF6:AF7 AJ6:AJ7 U10:U13 Y10:Y13 AF10:AF13 AJ10:AJ13 U32">
      <formula1>natu</formula1>
      <formula2>0</formula2>
    </dataValidation>
    <dataValidation type="list" allowBlank="1" showInputMessage="1" showErrorMessage="1" sqref="T6:T7 X6:X7 AE6:AE7 AI6:AI7 T10:T13 X10:X13 AE10:AE13 AI10:AI13">
      <formula1>moda</formula1>
      <formula2>0</formula2>
    </dataValidation>
    <dataValidation type="list" allowBlank="1" showInputMessage="1" showErrorMessage="1" sqref="U23 Y23 AF23 AJ23 Y32:Y37 AF32:AF37 AJ32:AJ37 U33:U37 Z33:AE33">
      <formula1>nat</formula1>
      <formula2>0</formula2>
    </dataValidation>
    <dataValidation type="list" allowBlank="1" showInputMessage="1" showErrorMessage="1" sqref="T23 X23 AE23 AI23 T32:T37 X32:X37 AI32:AI37 AE32 AE34:AE37">
      <formula1>mod</formula1>
      <formula2>0</formula2>
    </dataValidation>
  </dataValidations>
  <pageMargins left="0.31496062992125984" right="0.31496062992125984" top="0.59055118110236227" bottom="0.59055118110236227" header="0.51181102362204722" footer="0.51181102362204722"/>
  <pageSetup paperSize="8" scale="50" firstPageNumber="0" fitToWidth="2" fitToHeight="3" orientation="landscape" r:id="rId1"/>
  <rowBreaks count="1" manualBreakCount="1">
    <brk id="27" max="35" man="1"/>
  </rowBreaks>
  <colBreaks count="1" manualBreakCount="1">
    <brk id="26" max="37" man="1"/>
  </colBreaks>
</worksheet>
</file>

<file path=xl/worksheets/sheet8.xml><?xml version="1.0" encoding="utf-8"?>
<worksheet xmlns="http://schemas.openxmlformats.org/spreadsheetml/2006/main" xmlns:r="http://schemas.openxmlformats.org/officeDocument/2006/relationships">
  <dimension ref="A1:AMP38"/>
  <sheetViews>
    <sheetView tabSelected="1" view="pageBreakPreview" zoomScale="65" zoomScaleSheetLayoutView="65" zoomScalePageLayoutView="85" workbookViewId="0">
      <pane xSplit="5" ySplit="3" topLeftCell="Q29" activePane="bottomRight" state="frozen"/>
      <selection pane="topRight" activeCell="AA3" sqref="AA3"/>
      <selection pane="bottomLeft" activeCell="AA3" sqref="AA3"/>
      <selection pane="bottomRight" activeCell="Z3" sqref="Q1:Z1048576"/>
    </sheetView>
  </sheetViews>
  <sheetFormatPr baseColWidth="10" defaultColWidth="9.140625" defaultRowHeight="15"/>
  <cols>
    <col min="1" max="2" width="14" style="1" customWidth="1"/>
    <col min="3" max="3" width="44.5703125" style="2" customWidth="1"/>
    <col min="4" max="4" width="15.7109375" style="2" customWidth="1"/>
    <col min="5" max="5" width="16" style="2" customWidth="1"/>
    <col min="6" max="6" width="36.140625" style="2" customWidth="1"/>
    <col min="7" max="7" width="9.5703125" style="2" customWidth="1"/>
    <col min="8" max="8" width="14" style="2" customWidth="1"/>
    <col min="9" max="9" width="8.5703125" style="2" customWidth="1"/>
    <col min="10" max="10" width="8.140625" style="2" customWidth="1"/>
    <col min="11" max="11" width="16.28515625" style="2" customWidth="1"/>
    <col min="12" max="13" width="8.5703125" style="2" customWidth="1"/>
    <col min="14" max="16" width="7.140625" style="2" customWidth="1"/>
    <col min="17" max="17" width="22.42578125" style="2" hidden="1" customWidth="1"/>
    <col min="18" max="18" width="23.7109375" style="2" hidden="1" customWidth="1"/>
    <col min="19" max="19" width="15.5703125" style="1" hidden="1" customWidth="1"/>
    <col min="20" max="20" width="13.140625" style="1" hidden="1" customWidth="1"/>
    <col min="21" max="21" width="12.7109375" style="1" hidden="1" customWidth="1"/>
    <col min="22" max="26" width="11.5703125" style="1" hidden="1" customWidth="1"/>
    <col min="27" max="28" width="31.42578125" style="2" customWidth="1"/>
    <col min="29" max="29" width="23.7109375" style="2" customWidth="1"/>
    <col min="30" max="37" width="11.5703125" style="1" customWidth="1"/>
    <col min="38" max="38" width="20" style="2" customWidth="1"/>
    <col min="39" max="1030" width="11.42578125" style="3"/>
  </cols>
  <sheetData>
    <row r="1" spans="1:38" ht="108.75" customHeight="1">
      <c r="A1" s="733" t="s">
        <v>0</v>
      </c>
      <c r="B1" s="733" t="s">
        <v>1069</v>
      </c>
      <c r="C1" s="733" t="s">
        <v>2</v>
      </c>
      <c r="D1" s="733" t="s">
        <v>3</v>
      </c>
      <c r="E1" s="733" t="s">
        <v>4</v>
      </c>
      <c r="F1" s="733" t="s">
        <v>5</v>
      </c>
      <c r="G1" s="733" t="s">
        <v>6</v>
      </c>
      <c r="H1" s="733" t="s">
        <v>7</v>
      </c>
      <c r="I1" s="733" t="s">
        <v>8</v>
      </c>
      <c r="J1" s="733" t="s">
        <v>9</v>
      </c>
      <c r="K1" s="733" t="s">
        <v>10</v>
      </c>
      <c r="L1" s="733" t="s">
        <v>11</v>
      </c>
      <c r="M1" s="746" t="s">
        <v>12</v>
      </c>
      <c r="N1" s="733" t="s">
        <v>13</v>
      </c>
      <c r="O1" s="733"/>
      <c r="P1" s="746"/>
      <c r="Q1" s="774" t="s">
        <v>14</v>
      </c>
      <c r="R1" s="775"/>
      <c r="S1" s="742" t="s">
        <v>15</v>
      </c>
      <c r="T1" s="742"/>
      <c r="U1" s="742"/>
      <c r="V1" s="742"/>
      <c r="W1" s="742"/>
      <c r="X1" s="742"/>
      <c r="Y1" s="742"/>
      <c r="Z1" s="749"/>
      <c r="AA1" s="729" t="s">
        <v>16</v>
      </c>
      <c r="AB1" s="730"/>
      <c r="AC1" s="778" t="s">
        <v>17</v>
      </c>
      <c r="AD1" s="742" t="s">
        <v>18</v>
      </c>
      <c r="AE1" s="743"/>
      <c r="AF1" s="743"/>
      <c r="AG1" s="743"/>
      <c r="AH1" s="743"/>
      <c r="AI1" s="743"/>
      <c r="AJ1" s="743"/>
      <c r="AK1" s="743"/>
      <c r="AL1" s="733" t="s">
        <v>19</v>
      </c>
    </row>
    <row r="2" spans="1:38" ht="108.75" customHeight="1">
      <c r="A2" s="733"/>
      <c r="B2" s="733"/>
      <c r="C2" s="733"/>
      <c r="D2" s="733"/>
      <c r="E2" s="733"/>
      <c r="F2" s="733"/>
      <c r="G2" s="733"/>
      <c r="H2" s="733"/>
      <c r="I2" s="733"/>
      <c r="J2" s="733"/>
      <c r="K2" s="733"/>
      <c r="L2" s="733"/>
      <c r="M2" s="733"/>
      <c r="N2" s="744" t="s">
        <v>20</v>
      </c>
      <c r="O2" s="744" t="s">
        <v>21</v>
      </c>
      <c r="P2" s="745" t="s">
        <v>22</v>
      </c>
      <c r="Q2" s="776"/>
      <c r="R2" s="777"/>
      <c r="S2" s="742" t="s">
        <v>23</v>
      </c>
      <c r="T2" s="743"/>
      <c r="U2" s="743"/>
      <c r="V2" s="743"/>
      <c r="W2" s="747" t="s">
        <v>24</v>
      </c>
      <c r="X2" s="747"/>
      <c r="Y2" s="747"/>
      <c r="Z2" s="748"/>
      <c r="AA2" s="731"/>
      <c r="AB2" s="732"/>
      <c r="AC2" s="778"/>
      <c r="AD2" s="742" t="s">
        <v>23</v>
      </c>
      <c r="AE2" s="743"/>
      <c r="AF2" s="743"/>
      <c r="AG2" s="743"/>
      <c r="AH2" s="747" t="s">
        <v>24</v>
      </c>
      <c r="AI2" s="747"/>
      <c r="AJ2" s="747"/>
      <c r="AK2" s="747"/>
      <c r="AL2" s="733"/>
    </row>
    <row r="3" spans="1:38" ht="44.25" customHeight="1">
      <c r="A3" s="733"/>
      <c r="B3" s="733"/>
      <c r="C3" s="733"/>
      <c r="D3" s="733"/>
      <c r="E3" s="733"/>
      <c r="F3" s="733"/>
      <c r="G3" s="733"/>
      <c r="H3" s="733"/>
      <c r="I3" s="733"/>
      <c r="J3" s="733"/>
      <c r="K3" s="733"/>
      <c r="L3" s="733"/>
      <c r="M3" s="733"/>
      <c r="N3" s="733"/>
      <c r="O3" s="733"/>
      <c r="P3" s="746"/>
      <c r="Q3" s="726" t="s">
        <v>23</v>
      </c>
      <c r="R3" s="727" t="s">
        <v>24</v>
      </c>
      <c r="S3" s="719" t="s">
        <v>25</v>
      </c>
      <c r="T3" s="720" t="s">
        <v>26</v>
      </c>
      <c r="U3" s="720" t="s">
        <v>27</v>
      </c>
      <c r="V3" s="720" t="s">
        <v>28</v>
      </c>
      <c r="W3" s="721" t="s">
        <v>25</v>
      </c>
      <c r="X3" s="721" t="s">
        <v>26</v>
      </c>
      <c r="Y3" s="721" t="s">
        <v>27</v>
      </c>
      <c r="Z3" s="722" t="s">
        <v>28</v>
      </c>
      <c r="AA3" s="676" t="s">
        <v>23</v>
      </c>
      <c r="AB3" s="677" t="s">
        <v>24</v>
      </c>
      <c r="AC3" s="778"/>
      <c r="AD3" s="719" t="s">
        <v>25</v>
      </c>
      <c r="AE3" s="720" t="s">
        <v>26</v>
      </c>
      <c r="AF3" s="720" t="s">
        <v>27</v>
      </c>
      <c r="AG3" s="720" t="s">
        <v>28</v>
      </c>
      <c r="AH3" s="721" t="s">
        <v>25</v>
      </c>
      <c r="AI3" s="721" t="s">
        <v>26</v>
      </c>
      <c r="AJ3" s="721" t="s">
        <v>27</v>
      </c>
      <c r="AK3" s="721" t="s">
        <v>28</v>
      </c>
      <c r="AL3" s="733"/>
    </row>
    <row r="4" spans="1:38" ht="37.5" customHeight="1">
      <c r="A4" s="4" t="s">
        <v>978</v>
      </c>
      <c r="B4" s="4" t="s">
        <v>1070</v>
      </c>
      <c r="C4" s="10" t="s">
        <v>1071</v>
      </c>
      <c r="D4" s="6"/>
      <c r="E4" s="7"/>
      <c r="F4" s="7"/>
      <c r="G4" s="7"/>
      <c r="H4" s="7"/>
      <c r="I4" s="6"/>
      <c r="J4" s="6"/>
      <c r="K4" s="6"/>
      <c r="L4" s="6"/>
      <c r="M4" s="6"/>
      <c r="N4" s="6"/>
      <c r="O4" s="6"/>
      <c r="P4" s="8"/>
      <c r="Q4" s="425"/>
      <c r="R4" s="426"/>
      <c r="S4" s="397"/>
      <c r="T4" s="9"/>
      <c r="U4" s="9"/>
      <c r="V4" s="9"/>
      <c r="W4" s="9"/>
      <c r="X4" s="9"/>
      <c r="Y4" s="9"/>
      <c r="Z4" s="9"/>
      <c r="AA4" s="693"/>
      <c r="AB4" s="571"/>
      <c r="AC4" s="640"/>
      <c r="AD4" s="397"/>
      <c r="AE4" s="9"/>
      <c r="AF4" s="9"/>
      <c r="AG4" s="9"/>
      <c r="AH4" s="9"/>
      <c r="AI4" s="9"/>
      <c r="AJ4" s="9"/>
      <c r="AK4" s="6"/>
      <c r="AL4" s="6"/>
    </row>
    <row r="5" spans="1:38" ht="25.5">
      <c r="A5" s="4" t="s">
        <v>1072</v>
      </c>
      <c r="B5" s="4" t="s">
        <v>1073</v>
      </c>
      <c r="C5" s="303" t="s">
        <v>1074</v>
      </c>
      <c r="D5" s="303" t="s">
        <v>1075</v>
      </c>
      <c r="E5" s="4" t="s">
        <v>36</v>
      </c>
      <c r="F5" s="4"/>
      <c r="G5" s="4"/>
      <c r="H5" s="4"/>
      <c r="I5" s="4">
        <f>+I6+I7+I8+I12+I17+I18+I19</f>
        <v>30</v>
      </c>
      <c r="J5" s="4">
        <f>+J6+J7+J8+J12+J17+J18+J19</f>
        <v>30</v>
      </c>
      <c r="K5" s="12"/>
      <c r="L5" s="12"/>
      <c r="M5" s="12"/>
      <c r="N5" s="12"/>
      <c r="O5" s="12"/>
      <c r="P5" s="8"/>
      <c r="Q5" s="425"/>
      <c r="R5" s="426"/>
      <c r="S5" s="377"/>
      <c r="T5" s="8"/>
      <c r="U5" s="8"/>
      <c r="V5" s="8"/>
      <c r="W5" s="8"/>
      <c r="X5" s="8"/>
      <c r="Y5" s="8"/>
      <c r="Z5" s="8"/>
      <c r="AA5" s="693"/>
      <c r="AB5" s="571"/>
      <c r="AC5" s="640"/>
      <c r="AD5" s="377"/>
      <c r="AE5" s="8"/>
      <c r="AF5" s="8"/>
      <c r="AG5" s="8"/>
      <c r="AH5" s="8"/>
      <c r="AI5" s="8"/>
      <c r="AJ5" s="8"/>
      <c r="AK5" s="12"/>
      <c r="AL5" s="12"/>
    </row>
    <row r="6" spans="1:38" ht="51" customHeight="1">
      <c r="A6" s="20"/>
      <c r="B6" s="21" t="s">
        <v>1076</v>
      </c>
      <c r="C6" s="277" t="s">
        <v>1077</v>
      </c>
      <c r="D6" s="63" t="s">
        <v>1078</v>
      </c>
      <c r="E6" s="63" t="s">
        <v>37</v>
      </c>
      <c r="F6" s="168" t="s">
        <v>1079</v>
      </c>
      <c r="G6" s="63" t="s">
        <v>1079</v>
      </c>
      <c r="H6" s="66"/>
      <c r="I6" s="67">
        <v>6</v>
      </c>
      <c r="J6" s="67">
        <v>6</v>
      </c>
      <c r="K6" s="67" t="s">
        <v>1080</v>
      </c>
      <c r="L6" s="213" t="s">
        <v>1081</v>
      </c>
      <c r="M6" s="67"/>
      <c r="N6" s="67">
        <v>36</v>
      </c>
      <c r="O6" s="129">
        <v>20</v>
      </c>
      <c r="P6" s="222"/>
      <c r="Q6" s="429"/>
      <c r="R6" s="430"/>
      <c r="S6" s="149" t="s">
        <v>1082</v>
      </c>
      <c r="T6" s="33" t="s">
        <v>1082</v>
      </c>
      <c r="U6" s="33" t="s">
        <v>1082</v>
      </c>
      <c r="V6" s="33" t="s">
        <v>1082</v>
      </c>
      <c r="W6" s="34" t="s">
        <v>1082</v>
      </c>
      <c r="X6" s="35" t="s">
        <v>1082</v>
      </c>
      <c r="Y6" s="35" t="s">
        <v>1082</v>
      </c>
      <c r="Z6" s="582" t="s">
        <v>1082</v>
      </c>
      <c r="AA6" s="556" t="s">
        <v>1082</v>
      </c>
      <c r="AB6" s="660" t="s">
        <v>1082</v>
      </c>
      <c r="AC6" s="557" t="s">
        <v>1082</v>
      </c>
      <c r="AD6" s="149" t="s">
        <v>1082</v>
      </c>
      <c r="AE6" s="33" t="s">
        <v>1082</v>
      </c>
      <c r="AF6" s="33" t="s">
        <v>1082</v>
      </c>
      <c r="AG6" s="33" t="s">
        <v>1082</v>
      </c>
      <c r="AH6" s="37" t="s">
        <v>1082</v>
      </c>
      <c r="AI6" s="35" t="s">
        <v>1082</v>
      </c>
      <c r="AJ6" s="35" t="s">
        <v>1082</v>
      </c>
      <c r="AK6" s="35" t="s">
        <v>1082</v>
      </c>
      <c r="AL6" s="68"/>
    </row>
    <row r="7" spans="1:38" ht="30.75" customHeight="1">
      <c r="A7" s="20"/>
      <c r="B7" s="21" t="s">
        <v>1083</v>
      </c>
      <c r="C7" s="277" t="s">
        <v>1084</v>
      </c>
      <c r="D7" s="63" t="s">
        <v>1085</v>
      </c>
      <c r="E7" s="63" t="s">
        <v>37</v>
      </c>
      <c r="F7" s="168" t="s">
        <v>1079</v>
      </c>
      <c r="G7" s="63" t="s">
        <v>1079</v>
      </c>
      <c r="H7" s="66"/>
      <c r="I7" s="67">
        <v>6</v>
      </c>
      <c r="J7" s="67">
        <v>6</v>
      </c>
      <c r="K7" s="67" t="s">
        <v>1086</v>
      </c>
      <c r="L7" s="213" t="s">
        <v>1087</v>
      </c>
      <c r="M7" s="67"/>
      <c r="N7" s="67">
        <v>36</v>
      </c>
      <c r="O7" s="129">
        <v>20</v>
      </c>
      <c r="P7" s="222"/>
      <c r="Q7" s="429"/>
      <c r="R7" s="430"/>
      <c r="S7" s="149" t="s">
        <v>1082</v>
      </c>
      <c r="T7" s="33" t="s">
        <v>1082</v>
      </c>
      <c r="U7" s="33" t="s">
        <v>1082</v>
      </c>
      <c r="V7" s="33" t="s">
        <v>1082</v>
      </c>
      <c r="W7" s="34" t="s">
        <v>1082</v>
      </c>
      <c r="X7" s="35" t="s">
        <v>1082</v>
      </c>
      <c r="Y7" s="35" t="s">
        <v>1082</v>
      </c>
      <c r="Z7" s="582" t="s">
        <v>1082</v>
      </c>
      <c r="AA7" s="556" t="s">
        <v>1082</v>
      </c>
      <c r="AB7" s="660" t="s">
        <v>1082</v>
      </c>
      <c r="AC7" s="557" t="s">
        <v>1082</v>
      </c>
      <c r="AD7" s="149" t="s">
        <v>1082</v>
      </c>
      <c r="AE7" s="33" t="s">
        <v>1082</v>
      </c>
      <c r="AF7" s="33" t="s">
        <v>1082</v>
      </c>
      <c r="AG7" s="33" t="s">
        <v>1082</v>
      </c>
      <c r="AH7" s="37" t="s">
        <v>1082</v>
      </c>
      <c r="AI7" s="35" t="s">
        <v>1082</v>
      </c>
      <c r="AJ7" s="35" t="s">
        <v>1082</v>
      </c>
      <c r="AK7" s="35" t="s">
        <v>1082</v>
      </c>
      <c r="AL7" s="68"/>
    </row>
    <row r="8" spans="1:38" s="93" customFormat="1" ht="30.75" customHeight="1">
      <c r="A8" s="83" t="s">
        <v>1088</v>
      </c>
      <c r="B8" s="83" t="s">
        <v>1089</v>
      </c>
      <c r="C8" s="84" t="s">
        <v>1090</v>
      </c>
      <c r="D8" s="85"/>
      <c r="E8" s="85" t="s">
        <v>116</v>
      </c>
      <c r="F8" s="85"/>
      <c r="G8" s="85"/>
      <c r="H8" s="86" t="s">
        <v>1091</v>
      </c>
      <c r="I8" s="87">
        <v>2</v>
      </c>
      <c r="J8" s="86">
        <v>2</v>
      </c>
      <c r="K8" s="87"/>
      <c r="L8" s="86"/>
      <c r="M8" s="87"/>
      <c r="N8" s="86"/>
      <c r="O8" s="88"/>
      <c r="P8" s="373"/>
      <c r="Q8" s="437"/>
      <c r="R8" s="438"/>
      <c r="S8" s="378"/>
      <c r="T8" s="88"/>
      <c r="U8" s="88"/>
      <c r="V8" s="88"/>
      <c r="W8" s="89"/>
      <c r="X8" s="90"/>
      <c r="Y8" s="91"/>
      <c r="Z8" s="583"/>
      <c r="AA8" s="629"/>
      <c r="AB8" s="558"/>
      <c r="AC8" s="630"/>
      <c r="AD8" s="89"/>
      <c r="AE8" s="90"/>
      <c r="AF8" s="90"/>
      <c r="AG8" s="90"/>
      <c r="AH8" s="91"/>
      <c r="AI8" s="90"/>
      <c r="AJ8" s="90"/>
      <c r="AK8" s="90"/>
      <c r="AL8" s="92"/>
    </row>
    <row r="9" spans="1:38" ht="30.75" customHeight="1">
      <c r="A9" s="20"/>
      <c r="B9" s="21" t="s">
        <v>1092</v>
      </c>
      <c r="C9" s="277" t="s">
        <v>1093</v>
      </c>
      <c r="D9" s="63" t="s">
        <v>1094</v>
      </c>
      <c r="E9" s="63" t="s">
        <v>37</v>
      </c>
      <c r="F9" s="168" t="s">
        <v>1079</v>
      </c>
      <c r="G9" s="63" t="s">
        <v>1079</v>
      </c>
      <c r="H9" s="66"/>
      <c r="I9" s="67">
        <v>2</v>
      </c>
      <c r="J9" s="67">
        <v>2</v>
      </c>
      <c r="K9" s="67" t="s">
        <v>1095</v>
      </c>
      <c r="L9" s="213" t="s">
        <v>1087</v>
      </c>
      <c r="M9" s="67"/>
      <c r="N9" s="67">
        <v>24</v>
      </c>
      <c r="O9" s="129"/>
      <c r="P9" s="222"/>
      <c r="Q9" s="429"/>
      <c r="R9" s="430"/>
      <c r="S9" s="149" t="s">
        <v>1082</v>
      </c>
      <c r="T9" s="33" t="s">
        <v>1082</v>
      </c>
      <c r="U9" s="33" t="s">
        <v>1082</v>
      </c>
      <c r="V9" s="33" t="s">
        <v>1082</v>
      </c>
      <c r="W9" s="34" t="s">
        <v>1082</v>
      </c>
      <c r="X9" s="35" t="s">
        <v>1082</v>
      </c>
      <c r="Y9" s="35" t="s">
        <v>1082</v>
      </c>
      <c r="Z9" s="582" t="s">
        <v>1082</v>
      </c>
      <c r="AA9" s="556" t="s">
        <v>1082</v>
      </c>
      <c r="AB9" s="660" t="s">
        <v>1082</v>
      </c>
      <c r="AC9" s="557" t="s">
        <v>1082</v>
      </c>
      <c r="AD9" s="149" t="s">
        <v>1082</v>
      </c>
      <c r="AE9" s="33" t="s">
        <v>1082</v>
      </c>
      <c r="AF9" s="33" t="s">
        <v>1082</v>
      </c>
      <c r="AG9" s="33" t="s">
        <v>1082</v>
      </c>
      <c r="AH9" s="37" t="s">
        <v>1082</v>
      </c>
      <c r="AI9" s="35" t="s">
        <v>1082</v>
      </c>
      <c r="AJ9" s="35" t="s">
        <v>1082</v>
      </c>
      <c r="AK9" s="35" t="s">
        <v>1082</v>
      </c>
      <c r="AL9" s="68"/>
    </row>
    <row r="10" spans="1:38" ht="30.75" customHeight="1">
      <c r="A10" s="20"/>
      <c r="B10" s="21" t="s">
        <v>1096</v>
      </c>
      <c r="C10" s="277" t="s">
        <v>1097</v>
      </c>
      <c r="D10" s="63"/>
      <c r="E10" s="63" t="s">
        <v>37</v>
      </c>
      <c r="F10" s="168" t="s">
        <v>1079</v>
      </c>
      <c r="G10" s="63" t="s">
        <v>1079</v>
      </c>
      <c r="H10" s="66"/>
      <c r="I10" s="67">
        <v>2</v>
      </c>
      <c r="J10" s="67">
        <v>2</v>
      </c>
      <c r="K10" s="67" t="s">
        <v>1098</v>
      </c>
      <c r="L10" s="213" t="s">
        <v>1081</v>
      </c>
      <c r="M10" s="67"/>
      <c r="N10" s="67">
        <v>30</v>
      </c>
      <c r="O10" s="129"/>
      <c r="P10" s="222"/>
      <c r="Q10" s="429"/>
      <c r="R10" s="430"/>
      <c r="S10" s="149" t="s">
        <v>1082</v>
      </c>
      <c r="T10" s="33" t="s">
        <v>1082</v>
      </c>
      <c r="U10" s="33" t="s">
        <v>1082</v>
      </c>
      <c r="V10" s="33" t="s">
        <v>1082</v>
      </c>
      <c r="W10" s="34" t="s">
        <v>1082</v>
      </c>
      <c r="X10" s="35" t="s">
        <v>1082</v>
      </c>
      <c r="Y10" s="35" t="s">
        <v>1082</v>
      </c>
      <c r="Z10" s="582" t="s">
        <v>1082</v>
      </c>
      <c r="AA10" s="556" t="s">
        <v>1082</v>
      </c>
      <c r="AB10" s="660" t="s">
        <v>1082</v>
      </c>
      <c r="AC10" s="557" t="s">
        <v>1082</v>
      </c>
      <c r="AD10" s="149" t="s">
        <v>1082</v>
      </c>
      <c r="AE10" s="33" t="s">
        <v>1082</v>
      </c>
      <c r="AF10" s="33" t="s">
        <v>1082</v>
      </c>
      <c r="AG10" s="33" t="s">
        <v>1082</v>
      </c>
      <c r="AH10" s="37" t="s">
        <v>1082</v>
      </c>
      <c r="AI10" s="35" t="s">
        <v>1082</v>
      </c>
      <c r="AJ10" s="35" t="s">
        <v>1082</v>
      </c>
      <c r="AK10" s="35" t="s">
        <v>1082</v>
      </c>
      <c r="AL10" s="68"/>
    </row>
    <row r="11" spans="1:38">
      <c r="A11" s="304"/>
      <c r="B11" s="304"/>
      <c r="C11" s="305"/>
      <c r="D11" s="63"/>
      <c r="E11" s="64"/>
      <c r="F11" s="64"/>
      <c r="G11" s="64"/>
      <c r="H11" s="66"/>
      <c r="I11" s="63"/>
      <c r="J11" s="63"/>
      <c r="K11" s="63"/>
      <c r="L11" s="63"/>
      <c r="M11" s="63"/>
      <c r="N11" s="202"/>
      <c r="O11" s="202"/>
      <c r="P11" s="69"/>
      <c r="Q11" s="431"/>
      <c r="R11" s="432"/>
      <c r="S11" s="404"/>
      <c r="T11" s="63"/>
      <c r="U11" s="63"/>
      <c r="V11" s="63"/>
      <c r="W11" s="63"/>
      <c r="X11" s="63"/>
      <c r="Y11" s="63"/>
      <c r="Z11" s="584"/>
      <c r="AA11" s="643"/>
      <c r="AB11" s="555"/>
      <c r="AC11" s="644"/>
      <c r="AD11" s="404"/>
      <c r="AE11" s="63"/>
      <c r="AF11" s="63"/>
      <c r="AG11" s="63"/>
      <c r="AH11" s="63"/>
      <c r="AI11" s="63"/>
      <c r="AJ11" s="63"/>
      <c r="AK11" s="63"/>
      <c r="AL11" s="63"/>
    </row>
    <row r="12" spans="1:38" s="93" customFormat="1" ht="51" customHeight="1">
      <c r="A12" s="83" t="str">
        <f>IF('Portail 3 SDL-LETTRES'!A16="","",'Portail 3 SDL-LETTRES'!A16)</f>
        <v>LCLA1LAN</v>
      </c>
      <c r="B12" s="83" t="str">
        <f>IF('Portail 3 SDL-LETTRES'!B16="","",'Portail 3 SDL-LETTRES'!B16)</f>
        <v>LLA1LAN1</v>
      </c>
      <c r="C12" s="84" t="str">
        <f>IF('Portail 3 SDL-LETTRES'!C16="","",'Portail 3 SDL-LETTRES'!C16)</f>
        <v>Choix Langue vivante S1</v>
      </c>
      <c r="D12" s="85" t="str">
        <f>IF('Portail 3 SDL-LETTRES'!D16="","",'Portail 3 SDL-LETTRES'!D16)</f>
        <v/>
      </c>
      <c r="E12" s="85" t="str">
        <f>IF('Portail 3 SDL-LETTRES'!E16="","",'Portail 3 SDL-LETTRES'!E16)</f>
        <v>OBLIG CHOIX</v>
      </c>
      <c r="F12" s="85" t="str">
        <f>IF('Portail 3 SDL-LETTRES'!F16="","",'Portail 3 SDL-LETTRES'!F16)</f>
        <v>Portails 1 (SDL-LLCER), 3 (SDL-LETTRES), 5 (LETTRES-LLCER ), 6 (HISTOIRE-LETTRES), 7 (HISTOIRE-GEO) et 8 (HISTOIRE-DROIT)</v>
      </c>
      <c r="G12" s="85" t="str">
        <f>IF('Portail 3 SDL-LETTRES'!G16="","",'Portail 3 SDL-LETTRES'!G16)</f>
        <v/>
      </c>
      <c r="H12" s="86" t="str">
        <f>IF('Portail 3 SDL-LETTRES'!H16="","",'Portail 3 SDL-LETTRES'!H16)</f>
        <v>1 UE / 2 ECTS</v>
      </c>
      <c r="I12" s="87">
        <f>IF('Portail 3 SDL-LETTRES'!I16="","",'Portail 3 SDL-LETTRES'!I16)</f>
        <v>2</v>
      </c>
      <c r="J12" s="86">
        <f>IF('Portail 3 SDL-LETTRES'!J16="","",'Portail 3 SDL-LETTRES'!J16)</f>
        <v>2</v>
      </c>
      <c r="K12" s="87" t="str">
        <f>IF('Portail 3 SDL-LETTRES'!K16="","",'Portail 3 SDL-LETTRES'!K16)</f>
        <v/>
      </c>
      <c r="L12" s="86" t="str">
        <f>IF('Portail 3 SDL-LETTRES'!L16="","",'Portail 3 SDL-LETTRES'!L16)</f>
        <v/>
      </c>
      <c r="M12" s="87" t="str">
        <f>IF('Portail 3 SDL-LETTRES'!M16="","",'Portail 3 SDL-LETTRES'!M16)</f>
        <v/>
      </c>
      <c r="N12" s="86" t="str">
        <f>IF('Portail 3 SDL-LETTRES'!N16="","",'Portail 3 SDL-LETTRES'!N16)</f>
        <v/>
      </c>
      <c r="O12" s="88" t="str">
        <f>IF('Portail 3 SDL-LETTRES'!O16="","",'Portail 3 SDL-LETTRES'!O16)</f>
        <v/>
      </c>
      <c r="P12" s="373" t="str">
        <f>IF('Portail 3 SDL-LETTRES'!P16="","",'Portail 3 SDL-LETTRES'!P16)</f>
        <v/>
      </c>
      <c r="Q12" s="437" t="str">
        <f>IF('Portail 3 SDL-LETTRES'!Q16="","",'Portail 3 SDL-LETTRES'!Q16)</f>
        <v/>
      </c>
      <c r="R12" s="438" t="str">
        <f>IF('Portail 3 SDL-LETTRES'!R16="","",'Portail 3 SDL-LETTRES'!R16)</f>
        <v/>
      </c>
      <c r="S12" s="378" t="str">
        <f>IF('Portail 3 SDL-LETTRES'!S16="","",'Portail 3 SDL-LETTRES'!S16)</f>
        <v/>
      </c>
      <c r="T12" s="88" t="str">
        <f>IF('Portail 3 SDL-LETTRES'!T16="","",'Portail 3 SDL-LETTRES'!T16)</f>
        <v/>
      </c>
      <c r="U12" s="88" t="str">
        <f>IF('Portail 3 SDL-LETTRES'!U16="","",'Portail 3 SDL-LETTRES'!U16)</f>
        <v/>
      </c>
      <c r="V12" s="88" t="str">
        <f>IF('Portail 3 SDL-LETTRES'!V16="","",'Portail 3 SDL-LETTRES'!V16)</f>
        <v/>
      </c>
      <c r="W12" s="89" t="str">
        <f>IF('Portail 3 SDL-LETTRES'!W16="","",'Portail 3 SDL-LETTRES'!W16)</f>
        <v/>
      </c>
      <c r="X12" s="90" t="str">
        <f>IF('Portail 3 SDL-LETTRES'!X16="","",'Portail 3 SDL-LETTRES'!X16)</f>
        <v/>
      </c>
      <c r="Y12" s="90" t="str">
        <f>IF('Portail 3 SDL-LETTRES'!Y16="","",'Portail 3 SDL-LETTRES'!Y16)</f>
        <v/>
      </c>
      <c r="Z12" s="585" t="str">
        <f>IF('Portail 3 SDL-LETTRES'!Z16="","",'Portail 3 SDL-LETTRES'!Z16)</f>
        <v/>
      </c>
      <c r="AA12" s="629" t="str">
        <f>IF('Portail 3 SDL-LETTRES'!AA16="","",'Portail 3 SDL-LETTRES'!AA16)</f>
        <v/>
      </c>
      <c r="AB12" s="558" t="str">
        <f>IF('Portail 3 SDL-LETTRES'!AB16="","",'Portail 3 SDL-LETTRES'!AB16)</f>
        <v/>
      </c>
      <c r="AC12" s="630" t="str">
        <f>IF('Portail 3 SDL-LETTRES'!AC16="","",'Portail 3 SDL-LETTRES'!AC16)</f>
        <v/>
      </c>
      <c r="AD12" s="89" t="str">
        <f>IF('Portail 3 SDL-LETTRES'!AD16="","",'Portail 3 SDL-LETTRES'!AD16)</f>
        <v/>
      </c>
      <c r="AE12" s="90" t="str">
        <f>IF('Portail 3 SDL-LETTRES'!AE16="","",'Portail 3 SDL-LETTRES'!AE16)</f>
        <v/>
      </c>
      <c r="AF12" s="90" t="str">
        <f>IF('Portail 3 SDL-LETTRES'!AF16="","",'Portail 3 SDL-LETTRES'!AF16)</f>
        <v/>
      </c>
      <c r="AG12" s="90" t="str">
        <f>IF('Portail 3 SDL-LETTRES'!AG16="","",'Portail 3 SDL-LETTRES'!AG16)</f>
        <v/>
      </c>
      <c r="AH12" s="91" t="str">
        <f>IF('Portail 3 SDL-LETTRES'!AH16="","",'Portail 3 SDL-LETTRES'!AH16)</f>
        <v/>
      </c>
      <c r="AI12" s="90" t="str">
        <f>IF('Portail 3 SDL-LETTRES'!AI16="","",'Portail 3 SDL-LETTRES'!AI16)</f>
        <v/>
      </c>
      <c r="AJ12" s="90" t="str">
        <f>IF('Portail 3 SDL-LETTRES'!AJ16="","",'Portail 3 SDL-LETTRES'!AJ16)</f>
        <v/>
      </c>
      <c r="AK12" s="90" t="str">
        <f>IF('Portail 3 SDL-LETTRES'!AK16="","",'Portail 3 SDL-LETTRES'!AK16)</f>
        <v/>
      </c>
      <c r="AL12" s="92" t="str">
        <f>IF('Portail 3 SDL-LETTRES'!AL16="","",'Portail 3 SDL-LETTRES'!AL16)</f>
        <v/>
      </c>
    </row>
    <row r="13" spans="1:38" ht="63.75">
      <c r="A13" s="20" t="str">
        <f>IF('Portail 3 SDL-LETTRES'!A17="","",'Portail 3 SDL-LETTRES'!A17)</f>
        <v/>
      </c>
      <c r="B13" s="21" t="str">
        <f>IF('Portail 3 SDL-LETTRES'!B17="","",'Portail 3 SDL-LETTRES'!B17)</f>
        <v>LLA1ALL</v>
      </c>
      <c r="C13" s="22" t="str">
        <f>IF('Portail 3 SDL-LETTRES'!C17="","",'Portail 3 SDL-LETTRES'!C17)</f>
        <v>Allemand S1</v>
      </c>
      <c r="D13" s="23" t="str">
        <f>IF('Portail 3 SDL-LETTRES'!D17="","",'Portail 3 SDL-LETTRES'!D17)</f>
        <v>LOL1H4A
LOL1B6A
LOL1C7A</v>
      </c>
      <c r="E13" s="24" t="str">
        <f>IF('Portail 3 SDL-LETTRES'!E17="","",'Portail 3 SDL-LETTRES'!E17)</f>
        <v>CHOIX TRONC COMMUN</v>
      </c>
      <c r="F13" s="25" t="str">
        <f>IF('Portail 3 SDL-LETTRES'!F17="","",'Portail 3 SDL-LETTRES'!F17)</f>
        <v>Portails 1 (SDL-LLCER), 3 (SDL-LETTRES), 5 (LETTRES-LLCER ), 6 (HISTOIRE-LETTRES), 7 (HISTOIRE-GEO) et 8 (HISTOIRE-DROIT)</v>
      </c>
      <c r="G13" s="24" t="str">
        <f>IF('Portail 3 SDL-LETTRES'!G17="","",'Portail 3 SDL-LETTRES'!G17)</f>
        <v>LEA</v>
      </c>
      <c r="H13" s="210" t="str">
        <f>IF('Portail 3 SDL-LETTRES'!H17="","",'Portail 3 SDL-LETTRES'!H17)</f>
        <v/>
      </c>
      <c r="I13" s="28">
        <f>IF('Portail 3 SDL-LETTRES'!I17="","",'Portail 3 SDL-LETTRES'!I17)</f>
        <v>2</v>
      </c>
      <c r="J13" s="28">
        <f>IF('Portail 3 SDL-LETTRES'!J17="","",'Portail 3 SDL-LETTRES'!J17)</f>
        <v>2</v>
      </c>
      <c r="K13" s="28" t="str">
        <f>IF('Portail 3 SDL-LETTRES'!K17="","",'Portail 3 SDL-LETTRES'!K17)</f>
        <v>FLEURY Alain</v>
      </c>
      <c r="L13" s="29">
        <f>IF('Portail 3 SDL-LETTRES'!L17="","",'Portail 3 SDL-LETTRES'!L17)</f>
        <v>12</v>
      </c>
      <c r="M13" s="28" t="str">
        <f>IF('Portail 3 SDL-LETTRES'!M17="","",'Portail 3 SDL-LETTRES'!M17)</f>
        <v/>
      </c>
      <c r="N13" s="28" t="str">
        <f>IF('Portail 3 SDL-LETTRES'!N17="","",'Portail 3 SDL-LETTRES'!N17)</f>
        <v/>
      </c>
      <c r="O13" s="30">
        <f>IF('Portail 3 SDL-LETTRES'!O17="","",'Portail 3 SDL-LETTRES'!O17)</f>
        <v>18</v>
      </c>
      <c r="P13" s="31" t="str">
        <f>IF('Portail 3 SDL-LETTRES'!P17="","",'Portail 3 SDL-LETTRES'!P17)</f>
        <v/>
      </c>
      <c r="Q13" s="429" t="str">
        <f>IF('Portail 3 SDL-LETTRES'!Q17="","",'Portail 3 SDL-LETTRES'!Q17)</f>
        <v/>
      </c>
      <c r="R13" s="430" t="str">
        <f>IF('Portail 3 SDL-LETTRES'!R17="","",'Portail 3 SDL-LETTRES'!R17)</f>
        <v/>
      </c>
      <c r="S13" s="280">
        <f>IF('Portail 3 SDL-LETTRES'!S17="","",'Portail 3 SDL-LETTRES'!S17)</f>
        <v>1</v>
      </c>
      <c r="T13" s="33" t="str">
        <f>IF('Portail 3 SDL-LETTRES'!T17="","",'Portail 3 SDL-LETTRES'!T17)</f>
        <v>CC</v>
      </c>
      <c r="U13" s="33" t="str">
        <f>IF('Portail 3 SDL-LETTRES'!U17="","",'Portail 3 SDL-LETTRES'!U17)</f>
        <v>écrit et oral</v>
      </c>
      <c r="V13" s="33" t="str">
        <f>IF('Portail 3 SDL-LETTRES'!V17="","",'Portail 3 SDL-LETTRES'!V17)</f>
        <v>1h30</v>
      </c>
      <c r="W13" s="34">
        <f>IF('Portail 3 SDL-LETTRES'!W17="","",'Portail 3 SDL-LETTRES'!W17)</f>
        <v>1</v>
      </c>
      <c r="X13" s="35" t="str">
        <f>IF('Portail 3 SDL-LETTRES'!X17="","",'Portail 3 SDL-LETTRES'!X17)</f>
        <v>CT</v>
      </c>
      <c r="Y13" s="35" t="str">
        <f>IF('Portail 3 SDL-LETTRES'!Y17="","",'Portail 3 SDL-LETTRES'!Y17)</f>
        <v>écrit</v>
      </c>
      <c r="Z13" s="582" t="str">
        <f>IF('Portail 3 SDL-LETTRES'!Z17="","",'Portail 3 SDL-LETTRES'!Z17)</f>
        <v>2h00</v>
      </c>
      <c r="AA13" s="664" t="str">
        <f>IF('Portail 3 SDL-LETTRES'!AA17="","",'Portail 3 SDL-LETTRES'!AA17)</f>
        <v>oral 15 min par skype sur un sujet traité en cours.
mercredi 27 juin de 10h00 à 18h00. Contacter enseignant au préalable par téléphone</v>
      </c>
      <c r="AB13" s="665" t="str">
        <f>IF('Portail 3 SDL-LETTRES'!AB17="","",'Portail 3 SDL-LETTRES'!AB17)</f>
        <v>oral 15 min par skype sur un sujet traité en cours.mercredi 27 juin de 10h00 à 18h00. Contacter enseignant au préalable par téléphone</v>
      </c>
      <c r="AC13" s="716">
        <f>IF('Portail 3 SDL-LETTRES'!AC17="","",'Portail 3 SDL-LETTRES'!AC17)</f>
        <v>3</v>
      </c>
      <c r="AD13" s="149">
        <f>IF('Portail 3 SDL-LETTRES'!AD17="","",'Portail 3 SDL-LETTRES'!AD17)</f>
        <v>1</v>
      </c>
      <c r="AE13" s="33" t="str">
        <f>IF('Portail 3 SDL-LETTRES'!AE17="","",'Portail 3 SDL-LETTRES'!AE17)</f>
        <v>CT</v>
      </c>
      <c r="AF13" s="33" t="str">
        <f>IF('Portail 3 SDL-LETTRES'!AF17="","",'Portail 3 SDL-LETTRES'!AF17)</f>
        <v>oral</v>
      </c>
      <c r="AG13" s="33" t="str">
        <f>IF('Portail 3 SDL-LETTRES'!AG17="","",'Portail 3 SDL-LETTRES'!AG17)</f>
        <v>15 min.</v>
      </c>
      <c r="AH13" s="37">
        <f>IF('Portail 3 SDL-LETTRES'!AH17="","",'Portail 3 SDL-LETTRES'!AH17)</f>
        <v>1</v>
      </c>
      <c r="AI13" s="35" t="str">
        <f>IF('Portail 3 SDL-LETTRES'!AI17="","",'Portail 3 SDL-LETTRES'!AI17)</f>
        <v>CT</v>
      </c>
      <c r="AJ13" s="35" t="str">
        <f>IF('Portail 3 SDL-LETTRES'!AJ17="","",'Portail 3 SDL-LETTRES'!AJ17)</f>
        <v>oral</v>
      </c>
      <c r="AK13" s="35" t="str">
        <f>IF('Portail 3 SDL-LETTRES'!AK17="","",'Portail 3 SDL-LETTRES'!AK17)</f>
        <v>15 min.</v>
      </c>
      <c r="AL13" s="28" t="str">
        <f>IF('Portail 3 SDL-LETTRES'!AL17="","",'Portail 3 SDL-LETTRES'!AL17)</f>
        <v/>
      </c>
    </row>
    <row r="14" spans="1:38" ht="63.75">
      <c r="A14" s="20" t="str">
        <f>IF('Portail 3 SDL-LETTRES'!A18="","",'Portail 3 SDL-LETTRES'!A18)</f>
        <v/>
      </c>
      <c r="B14" s="21" t="str">
        <f>IF('Portail 3 SDL-LETTRES'!B18="","",'Portail 3 SDL-LETTRES'!B18)</f>
        <v>LLA1ANG</v>
      </c>
      <c r="C14" s="22" t="str">
        <f>IF('Portail 3 SDL-LETTRES'!C18="","",'Portail 3 SDL-LETTRES'!C18)</f>
        <v>Anglais S1</v>
      </c>
      <c r="D14" s="23" t="str">
        <f>IF('Portail 3 SDL-LETTRES'!D18="","",'Portail 3 SDL-LETTRES'!D18)</f>
        <v>LOL1D7B
LOL1H4B
LOL1G7B</v>
      </c>
      <c r="E14" s="24" t="str">
        <f>IF('Portail 3 SDL-LETTRES'!E18="","",'Portail 3 SDL-LETTRES'!E18)</f>
        <v>CHOIX TRONC COMMUN</v>
      </c>
      <c r="F14" s="25" t="str">
        <f>IF('Portail 3 SDL-LETTRES'!F18="","",'Portail 3 SDL-LETTRES'!F18)</f>
        <v>Portails 3 (SDL-LETTRES), 5 (LETTRES-LLCER ), 6 (HISTOIRE-LETTRES), 7 (HISTOIRE-GEO) et 8 (HISTOIRE-DROIT)</v>
      </c>
      <c r="G14" s="24" t="str">
        <f>IF('Portail 3 SDL-LETTRES'!G18="","",'Portail 3 SDL-LETTRES'!G18)</f>
        <v>LLCER</v>
      </c>
      <c r="H14" s="210" t="str">
        <f>IF('Portail 3 SDL-LETTRES'!H18="","",'Portail 3 SDL-LETTRES'!H18)</f>
        <v/>
      </c>
      <c r="I14" s="28">
        <f>IF('Portail 3 SDL-LETTRES'!I18="","",'Portail 3 SDL-LETTRES'!I18)</f>
        <v>2</v>
      </c>
      <c r="J14" s="28">
        <f>IF('Portail 3 SDL-LETTRES'!J18="","",'Portail 3 SDL-LETTRES'!J18)</f>
        <v>2</v>
      </c>
      <c r="K14" s="210" t="str">
        <f>IF('Portail 3 SDL-LETTRES'!K18="","",'Portail 3 SDL-LETTRES'!K18)</f>
        <v>SOTTEAU Emilie</v>
      </c>
      <c r="L14" s="29" t="str">
        <f>IF('Portail 3 SDL-LETTRES'!L18="","",'Portail 3 SDL-LETTRES'!L18)</f>
        <v>11</v>
      </c>
      <c r="M14" s="28" t="str">
        <f>IF('Portail 3 SDL-LETTRES'!M18="","",'Portail 3 SDL-LETTRES'!M18)</f>
        <v/>
      </c>
      <c r="N14" s="28" t="str">
        <f>IF('Portail 3 SDL-LETTRES'!N18="","",'Portail 3 SDL-LETTRES'!N18)</f>
        <v/>
      </c>
      <c r="O14" s="30">
        <f>IF('Portail 3 SDL-LETTRES'!O18="","",'Portail 3 SDL-LETTRES'!O18)</f>
        <v>18</v>
      </c>
      <c r="P14" s="31" t="str">
        <f>IF('Portail 3 SDL-LETTRES'!P18="","",'Portail 3 SDL-LETTRES'!P18)</f>
        <v/>
      </c>
      <c r="Q14" s="429" t="str">
        <f>IF('Portail 3 SDL-LETTRES'!Q18="","",'Portail 3 SDL-LETTRES'!Q18)</f>
        <v/>
      </c>
      <c r="R14" s="430" t="str">
        <f>IF('Portail 3 SDL-LETTRES'!R18="","",'Portail 3 SDL-LETTRES'!R18)</f>
        <v/>
      </c>
      <c r="S14" s="280">
        <f>IF('Portail 3 SDL-LETTRES'!S18="","",'Portail 3 SDL-LETTRES'!S18)</f>
        <v>1</v>
      </c>
      <c r="T14" s="33" t="str">
        <f>IF('Portail 3 SDL-LETTRES'!T18="","",'Portail 3 SDL-LETTRES'!T18)</f>
        <v>CC</v>
      </c>
      <c r="U14" s="33" t="str">
        <f>IF('Portail 3 SDL-LETTRES'!U18="","",'Portail 3 SDL-LETTRES'!U18)</f>
        <v/>
      </c>
      <c r="V14" s="33" t="str">
        <f>IF('Portail 3 SDL-LETTRES'!V18="","",'Portail 3 SDL-LETTRES'!V18)</f>
        <v/>
      </c>
      <c r="W14" s="34">
        <f>IF('Portail 3 SDL-LETTRES'!W18="","",'Portail 3 SDL-LETTRES'!W18)</f>
        <v>1</v>
      </c>
      <c r="X14" s="35" t="str">
        <f>IF('Portail 3 SDL-LETTRES'!X18="","",'Portail 3 SDL-LETTRES'!X18)</f>
        <v>CT</v>
      </c>
      <c r="Y14" s="35" t="str">
        <f>IF('Portail 3 SDL-LETTRES'!Y18="","",'Portail 3 SDL-LETTRES'!Y18)</f>
        <v>écrit</v>
      </c>
      <c r="Z14" s="582" t="str">
        <f>IF('Portail 3 SDL-LETTRES'!Z18="","",'Portail 3 SDL-LETTRES'!Z18)</f>
        <v>2h00</v>
      </c>
      <c r="AA14" s="665" t="str">
        <f>IF('Portail 3 SDL-LETTRES'!AA18="","",'Portail 3 SDL-LETTRES'!AA18)</f>
        <v>DM sans temps limité, 
dépôt sujet sur CELENE le 15/06,
copie à rendre au plus tard le 22/06 sur mon adresse email emiliejanton@yahoo.fr</v>
      </c>
      <c r="AB14" s="665" t="str">
        <f>IF('Portail 3 SDL-LETTRES'!AB18="","",'Portail 3 SDL-LETTRES'!AB18)</f>
        <v>DM sans temps limité, dépôt sujet sur CELENE le 15/06,copie à rendre au plus tard le 22/06 sur mon adresse email emiliejanton@yahoo.fr</v>
      </c>
      <c r="AC14" s="666">
        <f>IF('Portail 3 SDL-LETTRES'!AC18="","",'Portail 3 SDL-LETTRES'!AC18)</f>
        <v>124</v>
      </c>
      <c r="AD14" s="149">
        <f>IF('Portail 3 SDL-LETTRES'!AD18="","",'Portail 3 SDL-LETTRES'!AD18)</f>
        <v>1</v>
      </c>
      <c r="AE14" s="33" t="str">
        <f>IF('Portail 3 SDL-LETTRES'!AE18="","",'Portail 3 SDL-LETTRES'!AE18)</f>
        <v>CT</v>
      </c>
      <c r="AF14" s="33" t="str">
        <f>IF('Portail 3 SDL-LETTRES'!AF18="","",'Portail 3 SDL-LETTRES'!AF18)</f>
        <v>écrit</v>
      </c>
      <c r="AG14" s="33" t="str">
        <f>IF('Portail 3 SDL-LETTRES'!AG18="","",'Portail 3 SDL-LETTRES'!AG18)</f>
        <v>2h00</v>
      </c>
      <c r="AH14" s="37">
        <f>IF('Portail 3 SDL-LETTRES'!AH18="","",'Portail 3 SDL-LETTRES'!AH18)</f>
        <v>1</v>
      </c>
      <c r="AI14" s="35" t="str">
        <f>IF('Portail 3 SDL-LETTRES'!AI18="","",'Portail 3 SDL-LETTRES'!AI18)</f>
        <v>CT</v>
      </c>
      <c r="AJ14" s="35" t="str">
        <f>IF('Portail 3 SDL-LETTRES'!AJ18="","",'Portail 3 SDL-LETTRES'!AJ18)</f>
        <v>écrit</v>
      </c>
      <c r="AK14" s="35" t="str">
        <f>IF('Portail 3 SDL-LETTRES'!AK18="","",'Portail 3 SDL-LETTRES'!AK18)</f>
        <v>2h00</v>
      </c>
      <c r="AL14" s="28" t="str">
        <f>IF('Portail 3 SDL-LETTRES'!AL18="","",'Portail 3 SDL-LETTRES'!AL18)</f>
        <v/>
      </c>
    </row>
    <row r="15" spans="1:38" ht="75" customHeight="1">
      <c r="A15" s="20" t="str">
        <f>IF('Portail 3 SDL-LETTRES'!A19="","",'Portail 3 SDL-LETTRES'!A19)</f>
        <v/>
      </c>
      <c r="B15" s="21" t="str">
        <f>IF('Portail 3 SDL-LETTRES'!B19="","",'Portail 3 SDL-LETTRES'!B19)</f>
        <v>LLA1ESP</v>
      </c>
      <c r="C15" s="22" t="str">
        <f>IF('Portail 3 SDL-LETTRES'!C19="","",'Portail 3 SDL-LETTRES'!C19)</f>
        <v>Espagnol S1</v>
      </c>
      <c r="D15" s="23" t="str">
        <f>IF('Portail 3 SDL-LETTRES'!D19="","",'Portail 3 SDL-LETTRES'!D19)</f>
        <v>LOL1D7C
LOL1E4F
LOL1H4C
LOL1G7C</v>
      </c>
      <c r="E15" s="24" t="str">
        <f>IF('Portail 3 SDL-LETTRES'!E19="","",'Portail 3 SDL-LETTRES'!E19)</f>
        <v>CHOIX TRONC COMMUN</v>
      </c>
      <c r="F15" s="25" t="str">
        <f>IF('Portail 3 SDL-LETTRES'!F19="","",'Portail 3 SDL-LETTRES'!F19)</f>
        <v>Portails 3 (SDL-LETTRES), 5 (LETTRES-LLCER ), 6 (HISTOIRE-LETTRES), 7 (HISTOIRE-GEO) et 8 (HISTOIRE-DROIT)</v>
      </c>
      <c r="G15" s="24" t="str">
        <f>IF('Portail 3 SDL-LETTRES'!G19="","",'Portail 3 SDL-LETTRES'!G19)</f>
        <v>LLCER</v>
      </c>
      <c r="H15" s="210" t="str">
        <f>IF('Portail 3 SDL-LETTRES'!H19="","",'Portail 3 SDL-LETTRES'!H19)</f>
        <v/>
      </c>
      <c r="I15" s="28">
        <f>IF('Portail 3 SDL-LETTRES'!I19="","",'Portail 3 SDL-LETTRES'!I19)</f>
        <v>2</v>
      </c>
      <c r="J15" s="28">
        <f>IF('Portail 3 SDL-LETTRES'!J19="","",'Portail 3 SDL-LETTRES'!J19)</f>
        <v>2</v>
      </c>
      <c r="K15" s="210" t="str">
        <f>IF('Portail 3 SDL-LETTRES'!K19="","",'Portail 3 SDL-LETTRES'!K19)</f>
        <v>FASQUEL Samuel</v>
      </c>
      <c r="L15" s="29" t="str">
        <f>IF('Portail 3 SDL-LETTRES'!L19="","",'Portail 3 SDL-LETTRES'!L19)</f>
        <v>14</v>
      </c>
      <c r="M15" s="28" t="str">
        <f>IF('Portail 3 SDL-LETTRES'!M19="","",'Portail 3 SDL-LETTRES'!M19)</f>
        <v/>
      </c>
      <c r="N15" s="28" t="str">
        <f>IF('Portail 3 SDL-LETTRES'!N19="","",'Portail 3 SDL-LETTRES'!N19)</f>
        <v/>
      </c>
      <c r="O15" s="30">
        <f>IF('Portail 3 SDL-LETTRES'!O19="","",'Portail 3 SDL-LETTRES'!O19)</f>
        <v>18</v>
      </c>
      <c r="P15" s="31" t="str">
        <f>IF('Portail 3 SDL-LETTRES'!P19="","",'Portail 3 SDL-LETTRES'!P19)</f>
        <v/>
      </c>
      <c r="Q15" s="429" t="str">
        <f>IF('Portail 3 SDL-LETTRES'!Q19="","",'Portail 3 SDL-LETTRES'!Q19)</f>
        <v/>
      </c>
      <c r="R15" s="430" t="str">
        <f>IF('Portail 3 SDL-LETTRES'!R19="","",'Portail 3 SDL-LETTRES'!R19)</f>
        <v/>
      </c>
      <c r="S15" s="280">
        <f>IF('Portail 3 SDL-LETTRES'!S19="","",'Portail 3 SDL-LETTRES'!S19)</f>
        <v>1</v>
      </c>
      <c r="T15" s="33" t="str">
        <f>IF('Portail 3 SDL-LETTRES'!T19="","",'Portail 3 SDL-LETTRES'!T19)</f>
        <v>CC</v>
      </c>
      <c r="U15" s="33" t="str">
        <f>IF('Portail 3 SDL-LETTRES'!U19="","",'Portail 3 SDL-LETTRES'!U19)</f>
        <v/>
      </c>
      <c r="V15" s="33" t="str">
        <f>IF('Portail 3 SDL-LETTRES'!V19="","",'Portail 3 SDL-LETTRES'!V19)</f>
        <v/>
      </c>
      <c r="W15" s="34">
        <f>IF('Portail 3 SDL-LETTRES'!W19="","",'Portail 3 SDL-LETTRES'!W19)</f>
        <v>1</v>
      </c>
      <c r="X15" s="35" t="str">
        <f>IF('Portail 3 SDL-LETTRES'!X19="","",'Portail 3 SDL-LETTRES'!X19)</f>
        <v>CT</v>
      </c>
      <c r="Y15" s="35" t="str">
        <f>IF('Portail 3 SDL-LETTRES'!Y19="","",'Portail 3 SDL-LETTRES'!Y19)</f>
        <v>écrit</v>
      </c>
      <c r="Z15" s="582" t="str">
        <f>IF('Portail 3 SDL-LETTRES'!Z19="","",'Portail 3 SDL-LETTRES'!Z19)</f>
        <v>2h00</v>
      </c>
      <c r="AA15" s="664" t="str">
        <f>IF('Portail 3 SDL-LETTRES'!AA19="","",'Portail 3 SDL-LETTRES'!AA19)</f>
        <v>Oral par Skype, WhatsApp ou appel téléphonique dans une date à convenir avec votre enseignant référent.</v>
      </c>
      <c r="AB15" s="665" t="str">
        <f>IF('Portail 3 SDL-LETTRES'!AB19="","",'Portail 3 SDL-LETTRES'!AB19)</f>
        <v>Oral par Skype, WhatsApp ou appel téléphonique dans une date à convenir avec votre enseignant référent.</v>
      </c>
      <c r="AC15" s="716">
        <f>IF('Portail 3 SDL-LETTRES'!AC19="","",'Portail 3 SDL-LETTRES'!AC19)</f>
        <v>34</v>
      </c>
      <c r="AD15" s="149">
        <f>IF('Portail 3 SDL-LETTRES'!AD19="","",'Portail 3 SDL-LETTRES'!AD19)</f>
        <v>1</v>
      </c>
      <c r="AE15" s="33" t="str">
        <f>IF('Portail 3 SDL-LETTRES'!AE19="","",'Portail 3 SDL-LETTRES'!AE19)</f>
        <v>CT</v>
      </c>
      <c r="AF15" s="33" t="str">
        <f>IF('Portail 3 SDL-LETTRES'!AF19="","",'Portail 3 SDL-LETTRES'!AF19)</f>
        <v>écrit</v>
      </c>
      <c r="AG15" s="33" t="str">
        <f>IF('Portail 3 SDL-LETTRES'!AG19="","",'Portail 3 SDL-LETTRES'!AG19)</f>
        <v>2h00</v>
      </c>
      <c r="AH15" s="37">
        <f>IF('Portail 3 SDL-LETTRES'!AH19="","",'Portail 3 SDL-LETTRES'!AH19)</f>
        <v>1</v>
      </c>
      <c r="AI15" s="35" t="str">
        <f>IF('Portail 3 SDL-LETTRES'!AI19="","",'Portail 3 SDL-LETTRES'!AI19)</f>
        <v>CT</v>
      </c>
      <c r="AJ15" s="35" t="str">
        <f>IF('Portail 3 SDL-LETTRES'!AJ19="","",'Portail 3 SDL-LETTRES'!AJ19)</f>
        <v>écrit</v>
      </c>
      <c r="AK15" s="35" t="str">
        <f>IF('Portail 3 SDL-LETTRES'!AK19="","",'Portail 3 SDL-LETTRES'!AK19)</f>
        <v>2h00</v>
      </c>
      <c r="AL15" s="28" t="str">
        <f>IF('Portail 3 SDL-LETTRES'!AL19="","",'Portail 3 SDL-LETTRES'!AL19)</f>
        <v/>
      </c>
    </row>
    <row r="16" spans="1:38">
      <c r="A16" s="304"/>
      <c r="B16" s="304"/>
      <c r="C16" s="305"/>
      <c r="D16" s="63"/>
      <c r="E16" s="64"/>
      <c r="F16" s="200"/>
      <c r="G16" s="200"/>
      <c r="H16" s="20"/>
      <c r="I16" s="220"/>
      <c r="J16" s="220"/>
      <c r="K16" s="220"/>
      <c r="L16" s="220"/>
      <c r="M16" s="220"/>
      <c r="N16" s="202"/>
      <c r="O16" s="202"/>
      <c r="P16" s="69"/>
      <c r="Q16" s="431"/>
      <c r="R16" s="432"/>
      <c r="S16" s="404"/>
      <c r="T16" s="63"/>
      <c r="U16" s="63"/>
      <c r="V16" s="63"/>
      <c r="W16" s="63"/>
      <c r="X16" s="63"/>
      <c r="Y16" s="63"/>
      <c r="Z16" s="584"/>
      <c r="AA16" s="643"/>
      <c r="AB16" s="555"/>
      <c r="AC16" s="644"/>
      <c r="AD16" s="404"/>
      <c r="AE16" s="63"/>
      <c r="AF16" s="63"/>
      <c r="AG16" s="63"/>
      <c r="AH16" s="63"/>
      <c r="AI16" s="63"/>
      <c r="AJ16" s="63"/>
      <c r="AK16" s="63"/>
      <c r="AL16" s="220"/>
    </row>
    <row r="17" spans="1:38" ht="84" customHeight="1">
      <c r="A17" s="20" t="str">
        <f>IF('Portail 7 HISTOIRE-GEO'!A6="","",'Portail 7 HISTOIRE-GEO'!A6)</f>
        <v/>
      </c>
      <c r="B17" s="21" t="str">
        <f>IF('Portail 7 HISTOIRE-GEO'!B6="","",'Portail 7 HISTOIRE-GEO'!B6)</f>
        <v>LLA1E10</v>
      </c>
      <c r="C17" s="277" t="str">
        <f>IF('Portail 7 HISTOIRE-GEO'!C6="","",'Portail 7 HISTOIRE-GEO'!C6)</f>
        <v>Approches de l’histoire moderne</v>
      </c>
      <c r="D17" s="63" t="str">
        <f>IF('Portail 7 HISTOIRE-GEO'!D6="","",'Portail 7 HISTOIRE-GEO'!D6)</f>
        <v>DOL1DH13
LOL1DH23
LOL1E22</v>
      </c>
      <c r="E17" s="63" t="str">
        <f>IF('Portail 7 HISTOIRE-GEO'!E6="","",'Portail 7 HISTOIRE-GEO'!E6)</f>
        <v>UE TRONC COMMUN</v>
      </c>
      <c r="F17" s="168" t="str">
        <f>IF('Portail 7 HISTOIRE-GEO'!F6="","",'Portail 7 HISTOIRE-GEO'!F6)</f>
        <v>Portails 7 (HISTOIRE-GEOGRAPHIE) et 8 (HISTOIRE-DROIT) et DEG</v>
      </c>
      <c r="G17" s="63" t="str">
        <f>IF('Portail 7 HISTOIRE-GEO'!G6="","",'Portail 7 HISTOIRE-GEO'!G6)</f>
        <v>HISTOIRE</v>
      </c>
      <c r="H17" s="66"/>
      <c r="I17" s="67">
        <v>6</v>
      </c>
      <c r="J17" s="67">
        <v>6</v>
      </c>
      <c r="K17" s="67" t="str">
        <f>IF('Portail 7 HISTOIRE-GEO'!K6="","",'Portail 7 HISTOIRE-GEO'!K6)</f>
        <v>BRETECHE Marion</v>
      </c>
      <c r="L17" s="213" t="str">
        <f>IF('Portail 7 HISTOIRE-GEO'!L6="","",'Portail 7 HISTOIRE-GEO'!L6)</f>
        <v>22</v>
      </c>
      <c r="M17" s="67" t="str">
        <f>IF('Portail 7 HISTOIRE-GEO'!M6="","",'Portail 7 HISTOIRE-GEO'!M6)</f>
        <v/>
      </c>
      <c r="N17" s="67">
        <f>IF('Portail 7 HISTOIRE-GEO'!N6="","",'Portail 7 HISTOIRE-GEO'!N6)</f>
        <v>24</v>
      </c>
      <c r="O17" s="129">
        <f>IF('Portail 7 HISTOIRE-GEO'!O6="","",'Portail 7 HISTOIRE-GEO'!O6)</f>
        <v>24</v>
      </c>
      <c r="P17" s="222" t="str">
        <f>IF('Portail 7 HISTOIRE-GEO'!P6="","",'Portail 7 HISTOIRE-GEO'!P6)</f>
        <v/>
      </c>
      <c r="Q17" s="429"/>
      <c r="R17" s="430"/>
      <c r="S17" s="149">
        <f>IF('Portail 7 HISTOIRE-GEO'!S6="","",'Portail 7 HISTOIRE-GEO'!S6)</f>
        <v>1</v>
      </c>
      <c r="T17" s="33" t="str">
        <f>IF('Portail 7 HISTOIRE-GEO'!T6="","",'Portail 7 HISTOIRE-GEO'!T6)</f>
        <v>CC</v>
      </c>
      <c r="U17" s="33" t="str">
        <f>IF('Portail 7 HISTOIRE-GEO'!U6="","",'Portail 7 HISTOIRE-GEO'!U6)</f>
        <v>écrit et oral</v>
      </c>
      <c r="V17" s="33" t="str">
        <f>IF('Portail 7 HISTOIRE-GEO'!V6="","",'Portail 7 HISTOIRE-GEO'!V6)</f>
        <v/>
      </c>
      <c r="W17" s="34">
        <f>IF('Portail 7 HISTOIRE-GEO'!W6="","",'Portail 7 HISTOIRE-GEO'!W6)</f>
        <v>1</v>
      </c>
      <c r="X17" s="35" t="str">
        <f>IF('Portail 7 HISTOIRE-GEO'!X6="","",'Portail 7 HISTOIRE-GEO'!X6)</f>
        <v>CT</v>
      </c>
      <c r="Y17" s="35" t="str">
        <f>IF('Portail 7 HISTOIRE-GEO'!Y6="","",'Portail 7 HISTOIRE-GEO'!Y6)</f>
        <v>écrit</v>
      </c>
      <c r="Z17" s="582" t="str">
        <f>IF('Portail 7 HISTOIRE-GEO'!Z6="","",'Portail 7 HISTOIRE-GEO'!Z6)</f>
        <v>4h00</v>
      </c>
      <c r="AA17" s="664" t="str">
        <f>IF('Portail 7 HISTOIRE-GEO'!AA6="","",'Portail 7 HISTOIRE-GEO'!AA6)</f>
        <v>100% CT= DM sans durée, dépôt copie sur Celene au format PDF Compilatio, max 5 pages".  
dépôt sujet sur CELENE le 15/06/2020
restitution avant le 23/06/2020</v>
      </c>
      <c r="AB17" s="665" t="str">
        <f>IF('Portail 7 HISTOIRE-GEO'!AB6="","",'Portail 7 HISTOIRE-GEO'!AB6)</f>
        <v>100% CT= DM sans durée, dépôt copie sur Celene au format PDF Compilatio, max 5 pages".  dépôt sujet sur CELENE le 15/06/2020restitution avant le 23/06/2020</v>
      </c>
      <c r="AC17" s="716">
        <f>IF('Portail 7 HISTOIRE-GEO'!AC6="","",'Portail 7 HISTOIRE-GEO'!AC6)</f>
        <v>135</v>
      </c>
      <c r="AD17" s="149">
        <f>IF('Portail 7 HISTOIRE-GEO'!AD6="","",'Portail 7 HISTOIRE-GEO'!AD6)</f>
        <v>1</v>
      </c>
      <c r="AE17" s="33" t="str">
        <f>IF('Portail 7 HISTOIRE-GEO'!AE6="","",'Portail 7 HISTOIRE-GEO'!AE6)</f>
        <v>CT</v>
      </c>
      <c r="AF17" s="33" t="str">
        <f>IF('Portail 7 HISTOIRE-GEO'!AF6="","",'Portail 7 HISTOIRE-GEO'!AF6)</f>
        <v>écrit</v>
      </c>
      <c r="AG17" s="33" t="str">
        <f>IF('Portail 7 HISTOIRE-GEO'!AG6="","",'Portail 7 HISTOIRE-GEO'!AG6)</f>
        <v>4h00</v>
      </c>
      <c r="AH17" s="37">
        <f>IF('Portail 7 HISTOIRE-GEO'!AH6="","",'Portail 7 HISTOIRE-GEO'!AH6)</f>
        <v>1</v>
      </c>
      <c r="AI17" s="35" t="str">
        <f>IF('Portail 7 HISTOIRE-GEO'!AI6="","",'Portail 7 HISTOIRE-GEO'!AI6)</f>
        <v>CT</v>
      </c>
      <c r="AJ17" s="35" t="str">
        <f>IF('Portail 7 HISTOIRE-GEO'!AJ6="","",'Portail 7 HISTOIRE-GEO'!AJ6)</f>
        <v>écrit</v>
      </c>
      <c r="AK17" s="35" t="str">
        <f>IF('Portail 7 HISTOIRE-GEO'!AK6="","",'Portail 7 HISTOIRE-GEO'!AK6)</f>
        <v>4h00</v>
      </c>
      <c r="AL17" s="68" t="str">
        <f>IF('Portail 7 HISTOIRE-GEO'!AL6="","",'Portail 7 HISTOIRE-GEO'!AL6)</f>
        <v/>
      </c>
    </row>
    <row r="18" spans="1:38" ht="84" customHeight="1">
      <c r="A18" s="20"/>
      <c r="B18" s="21" t="s">
        <v>1099</v>
      </c>
      <c r="C18" s="277" t="s">
        <v>1100</v>
      </c>
      <c r="D18" s="63" t="s">
        <v>1101</v>
      </c>
      <c r="E18" s="63" t="s">
        <v>843</v>
      </c>
      <c r="F18" s="168" t="str">
        <f>IF('Portail 6 LETTRES-HISTOIRE'!F14="","",'Portail 6 LETTRES-HISTOIRE'!F14)</f>
        <v>Portails 6 (HISTOIRE-LETTRES) et 8 (HISTOIRE-DROIT = CM uniquement)</v>
      </c>
      <c r="G18" s="63" t="str">
        <f>IF('Portail 6 LETTRES-HISTOIRE'!G14="","",'Portail 6 LETTRES-HISTOIRE'!G14)</f>
        <v>HISTOIRE</v>
      </c>
      <c r="H18" s="66"/>
      <c r="I18" s="67">
        <v>3</v>
      </c>
      <c r="J18" s="67">
        <v>3</v>
      </c>
      <c r="K18" s="67" t="str">
        <f>IF('Portail 6 LETTRES-HISTOIRE'!K14="","",'Portail 6 LETTRES-HISTOIRE'!K14)</f>
        <v>HAUSHALTER Marie (Contact étudiant)
CASTAGNEZ Noëlline (Responsable)</v>
      </c>
      <c r="L18" s="213" t="str">
        <f>IF('Portail 6 LETTRES-HISTOIRE'!L14="","",'Portail 6 LETTRES-HISTOIRE'!L14)</f>
        <v>21</v>
      </c>
      <c r="M18" s="213" t="str">
        <f>IF('Portail 6 LETTRES-HISTOIRE'!M14="","",'Portail 6 LETTRES-HISTOIRE'!M14)</f>
        <v/>
      </c>
      <c r="N18" s="213">
        <f>IF('Portail 6 LETTRES-HISTOIRE'!N14="","",'Portail 6 LETTRES-HISTOIRE'!N14)</f>
        <v>24</v>
      </c>
      <c r="O18" s="129"/>
      <c r="P18" s="222"/>
      <c r="Q18" s="429"/>
      <c r="R18" s="430"/>
      <c r="S18" s="149">
        <f>IF('Portail 6 LETTRES-HISTOIRE'!S14="","",'Portail 6 LETTRES-HISTOIRE'!S14)</f>
        <v>1</v>
      </c>
      <c r="T18" s="33" t="str">
        <f>IF('Portail 6 LETTRES-HISTOIRE'!T14="","",'Portail 6 LETTRES-HISTOIRE'!T14)</f>
        <v>CC</v>
      </c>
      <c r="U18" s="33" t="str">
        <f>IF('Portail 6 LETTRES-HISTOIRE'!U14="","",'Portail 6 LETTRES-HISTOIRE'!U14)</f>
        <v>écrit</v>
      </c>
      <c r="V18" s="33" t="str">
        <f>IF('Portail 6 LETTRES-HISTOIRE'!V14="","",'Portail 6 LETTRES-HISTOIRE'!V14)</f>
        <v/>
      </c>
      <c r="W18" s="34">
        <f>IF('Portail 6 LETTRES-HISTOIRE'!W14="","",'Portail 6 LETTRES-HISTOIRE'!W14)</f>
        <v>1</v>
      </c>
      <c r="X18" s="35" t="str">
        <f>IF('Portail 6 LETTRES-HISTOIRE'!X14="","",'Portail 6 LETTRES-HISTOIRE'!X14)</f>
        <v>CT</v>
      </c>
      <c r="Y18" s="35" t="str">
        <f>IF('Portail 6 LETTRES-HISTOIRE'!Y14="","",'Portail 6 LETTRES-HISTOIRE'!Y14)</f>
        <v>écrit</v>
      </c>
      <c r="Z18" s="582" t="str">
        <f>IF('Portail 6 LETTRES-HISTOIRE'!Z14="","",'Portail 6 LETTRES-HISTOIRE'!Z14)</f>
        <v>4h00</v>
      </c>
      <c r="AA18" s="664" t="str">
        <f>IF('Portail 6 LETTRES-HISTOIRE'!AA14="","",'Portail 6 LETTRES-HISTOIRE'!AA14)</f>
        <v>100% CT= DM devoir maison 
dépôt sujet sur CELENE le 15/06/2020
restitution avant le 23/06/2020</v>
      </c>
      <c r="AB18" s="665" t="str">
        <f>IF('Portail 6 LETTRES-HISTOIRE'!AB14="","",'Portail 6 LETTRES-HISTOIRE'!AB14)</f>
        <v>100% CT= DM devoir maison dépôt sujet sur CELENE le 15/06/2020restitution avant le 23/06/2020</v>
      </c>
      <c r="AC18" s="716">
        <f>IF('Portail 6 LETTRES-HISTOIRE'!AC14="","",'Portail 6 LETTRES-HISTOIRE'!AC14)</f>
        <v>39</v>
      </c>
      <c r="AD18" s="149">
        <f>IF('Portail 6 LETTRES-HISTOIRE'!AD14="","",'Portail 6 LETTRES-HISTOIRE'!AD14)</f>
        <v>1</v>
      </c>
      <c r="AE18" s="33" t="str">
        <f>IF('Portail 6 LETTRES-HISTOIRE'!AE14="","",'Portail 6 LETTRES-HISTOIRE'!AE14)</f>
        <v>CT</v>
      </c>
      <c r="AF18" s="33" t="str">
        <f>IF('Portail 6 LETTRES-HISTOIRE'!AF14="","",'Portail 6 LETTRES-HISTOIRE'!AF14)</f>
        <v>écrit</v>
      </c>
      <c r="AG18" s="33" t="str">
        <f>IF('Portail 6 LETTRES-HISTOIRE'!AG14="","",'Portail 6 LETTRES-HISTOIRE'!AG14)</f>
        <v>4h00</v>
      </c>
      <c r="AH18" s="37">
        <f>IF('Portail 6 LETTRES-HISTOIRE'!AH14="","",'Portail 6 LETTRES-HISTOIRE'!AH14)</f>
        <v>1</v>
      </c>
      <c r="AI18" s="35" t="str">
        <f>IF('Portail 6 LETTRES-HISTOIRE'!AI14="","",'Portail 6 LETTRES-HISTOIRE'!AI14)</f>
        <v>CT</v>
      </c>
      <c r="AJ18" s="35" t="str">
        <f>IF('Portail 6 LETTRES-HISTOIRE'!AJ14="","",'Portail 6 LETTRES-HISTOIRE'!AJ14)</f>
        <v>écrit</v>
      </c>
      <c r="AK18" s="35" t="str">
        <f>IF('Portail 6 LETTRES-HISTOIRE'!AK14="","",'Portail 6 LETTRES-HISTOIRE'!AK14)</f>
        <v>4h00</v>
      </c>
      <c r="AL18" s="68" t="str">
        <f>IF('Portail 6 LETTRES-HISTOIRE'!AL14="","",'Portail 6 LETTRES-HISTOIRE'!AL14)</f>
        <v/>
      </c>
    </row>
    <row r="19" spans="1:38" ht="84" customHeight="1">
      <c r="A19" s="20" t="str">
        <f>IF('Portail 7 HISTOIRE-GEO'!A8="","",'Portail 7 HISTOIRE-GEO'!A8)</f>
        <v/>
      </c>
      <c r="B19" s="21" t="str">
        <f>IF('Portail 7 HISTOIRE-GEO'!B8="","",'Portail 7 HISTOIRE-GEO'!B8)</f>
        <v>LLA1E60</v>
      </c>
      <c r="C19" s="277" t="str">
        <f>IF('Portail 7 HISTOIRE-GEO'!C8="","",'Portail 7 HISTOIRE-GEO'!C8)</f>
        <v>Méthodologie du travail universitaire en Histoire</v>
      </c>
      <c r="D19" s="63" t="str">
        <f>IF('Portail 7 HISTOIRE-GEO'!D8="","",'Portail 7 HISTOIRE-GEO'!D8)</f>
        <v>DOL1DH14
LOL1D40
LOL1DH24
LOL1E31</v>
      </c>
      <c r="E19" s="63" t="str">
        <f>IF('Portail 7 HISTOIRE-GEO'!E8="","",'Portail 7 HISTOIRE-GEO'!E8)</f>
        <v>UE TRONC COMMUN</v>
      </c>
      <c r="F19" s="168" t="str">
        <f>IF('Portail 7 HISTOIRE-GEO'!F8="","",'Portail 7 HISTOIRE-GEO'!F8)</f>
        <v>Portails 6 (HISTOIRE-LETTRES), 7 (HISTOIRE-GEOGRAPHIE) et 8 (HISTOIRE-DROIT) et DEG</v>
      </c>
      <c r="G19" s="63" t="str">
        <f>IF('Portail 7 HISTOIRE-GEO'!G8="","",'Portail 7 HISTOIRE-GEO'!G8)</f>
        <v>HISTOIRE</v>
      </c>
      <c r="H19" s="66"/>
      <c r="I19" s="67">
        <v>5</v>
      </c>
      <c r="J19" s="67">
        <v>5</v>
      </c>
      <c r="K19" s="67" t="str">
        <f>IF('Portail 7 HISTOIRE-GEO'!K8="","",'Portail 7 HISTOIRE-GEO'!K8)</f>
        <v>SPERONI Christophe</v>
      </c>
      <c r="L19" s="213" t="str">
        <f>IF('Portail 7 HISTOIRE-GEO'!L8="","",'Portail 7 HISTOIRE-GEO'!L8)</f>
        <v>21 et 22</v>
      </c>
      <c r="M19" s="67" t="str">
        <f>IF('Portail 7 HISTOIRE-GEO'!M8="","",'Portail 7 HISTOIRE-GEO'!M8)</f>
        <v/>
      </c>
      <c r="N19" s="67" t="str">
        <f>IF('Portail 7 HISTOIRE-GEO'!N8="","",'Portail 7 HISTOIRE-GEO'!N8)</f>
        <v/>
      </c>
      <c r="O19" s="129">
        <f>IF('Portail 7 HISTOIRE-GEO'!O8="","",'Portail 7 HISTOIRE-GEO'!O8)</f>
        <v>30</v>
      </c>
      <c r="P19" s="222" t="str">
        <f>IF('Portail 7 HISTOIRE-GEO'!P8="","",'Portail 7 HISTOIRE-GEO'!P8)</f>
        <v/>
      </c>
      <c r="Q19" s="429"/>
      <c r="R19" s="430"/>
      <c r="S19" s="149">
        <f>IF('Portail 7 HISTOIRE-GEO'!S8="","",'Portail 7 HISTOIRE-GEO'!S8)</f>
        <v>1</v>
      </c>
      <c r="T19" s="33" t="str">
        <f>IF('Portail 7 HISTOIRE-GEO'!T8="","",'Portail 7 HISTOIRE-GEO'!T8)</f>
        <v>CC</v>
      </c>
      <c r="U19" s="33" t="str">
        <f>IF('Portail 7 HISTOIRE-GEO'!U8="","",'Portail 7 HISTOIRE-GEO'!U8)</f>
        <v>écrit et oral</v>
      </c>
      <c r="V19" s="33" t="str">
        <f>IF('Portail 7 HISTOIRE-GEO'!V8="","",'Portail 7 HISTOIRE-GEO'!V8)</f>
        <v/>
      </c>
      <c r="W19" s="34">
        <f>IF('Portail 7 HISTOIRE-GEO'!W8="","",'Portail 7 HISTOIRE-GEO'!W8)</f>
        <v>1</v>
      </c>
      <c r="X19" s="35" t="str">
        <f>IF('Portail 7 HISTOIRE-GEO'!X8="","",'Portail 7 HISTOIRE-GEO'!X8)</f>
        <v>CT</v>
      </c>
      <c r="Y19" s="35" t="str">
        <f>IF('Portail 7 HISTOIRE-GEO'!Y8="","",'Portail 7 HISTOIRE-GEO'!Y8)</f>
        <v>écrit</v>
      </c>
      <c r="Z19" s="582" t="str">
        <f>IF('Portail 7 HISTOIRE-GEO'!Z8="","",'Portail 7 HISTOIRE-GEO'!Z8)</f>
        <v>3h00</v>
      </c>
      <c r="AA19" s="664" t="str">
        <f>IF('Portail 7 HISTOIRE-GEO'!AA8="","",'Portail 7 HISTOIRE-GEO'!AA8)</f>
        <v>100% CT= DM devoir maison 
dépôt sujet sur CELENE le 15/06/2020
restitution avant le 23/06/2020</v>
      </c>
      <c r="AB19" s="665" t="str">
        <f>IF('Portail 7 HISTOIRE-GEO'!AB8="","",'Portail 7 HISTOIRE-GEO'!AB8)</f>
        <v>100% CT= DM devoir maison dépôt sujet sur CELENE le 15/06/2020restitution avant le 23/06/2020</v>
      </c>
      <c r="AC19" s="716">
        <f>IF('Portail 7 HISTOIRE-GEO'!AC8="","",'Portail 7 HISTOIRE-GEO'!AC8)</f>
        <v>162</v>
      </c>
      <c r="AD19" s="149">
        <f>IF('Portail 7 HISTOIRE-GEO'!AD8="","",'Portail 7 HISTOIRE-GEO'!AD8)</f>
        <v>1</v>
      </c>
      <c r="AE19" s="33" t="str">
        <f>IF('Portail 7 HISTOIRE-GEO'!AE8="","",'Portail 7 HISTOIRE-GEO'!AE8)</f>
        <v>CT</v>
      </c>
      <c r="AF19" s="33" t="str">
        <f>IF('Portail 7 HISTOIRE-GEO'!AF8="","",'Portail 7 HISTOIRE-GEO'!AF8)</f>
        <v>écrit</v>
      </c>
      <c r="AG19" s="33" t="str">
        <f>IF('Portail 7 HISTOIRE-GEO'!AG8="","",'Portail 7 HISTOIRE-GEO'!AG8)</f>
        <v>3h00</v>
      </c>
      <c r="AH19" s="37">
        <f>IF('Portail 7 HISTOIRE-GEO'!AH8="","",'Portail 7 HISTOIRE-GEO'!AH8)</f>
        <v>1</v>
      </c>
      <c r="AI19" s="35" t="str">
        <f>IF('Portail 7 HISTOIRE-GEO'!AI8="","",'Portail 7 HISTOIRE-GEO'!AI8)</f>
        <v>CT</v>
      </c>
      <c r="AJ19" s="35" t="str">
        <f>IF('Portail 7 HISTOIRE-GEO'!AJ8="","",'Portail 7 HISTOIRE-GEO'!AJ8)</f>
        <v>écrit</v>
      </c>
      <c r="AK19" s="35" t="str">
        <f>IF('Portail 7 HISTOIRE-GEO'!AK8="","",'Portail 7 HISTOIRE-GEO'!AK8)</f>
        <v>3h00</v>
      </c>
      <c r="AL19" s="68" t="str">
        <f>IF('Portail 7 HISTOIRE-GEO'!AL8="","",'Portail 7 HISTOIRE-GEO'!AL8)</f>
        <v/>
      </c>
    </row>
    <row r="20" spans="1:38">
      <c r="A20" s="306"/>
      <c r="B20" s="306"/>
      <c r="C20" s="144"/>
      <c r="D20" s="145"/>
      <c r="E20" s="145"/>
      <c r="F20" s="145"/>
      <c r="G20" s="145"/>
      <c r="H20" s="146" t="s">
        <v>1102</v>
      </c>
      <c r="I20" s="147"/>
      <c r="J20" s="147"/>
      <c r="K20" s="147"/>
      <c r="L20" s="147"/>
      <c r="M20" s="147"/>
      <c r="N20" s="145"/>
      <c r="O20" s="145"/>
      <c r="P20" s="145"/>
      <c r="Q20" s="458"/>
      <c r="R20" s="459"/>
      <c r="S20" s="175"/>
      <c r="T20" s="175"/>
      <c r="U20" s="551"/>
      <c r="V20" s="551"/>
      <c r="W20" s="551"/>
      <c r="X20" s="551"/>
      <c r="Y20" s="551"/>
      <c r="Z20" s="586"/>
      <c r="AA20" s="683"/>
      <c r="AB20" s="570"/>
      <c r="AC20" s="684"/>
      <c r="AD20" s="124"/>
      <c r="AE20" s="175"/>
      <c r="AF20" s="175"/>
      <c r="AG20" s="175"/>
      <c r="AH20" s="175"/>
      <c r="AI20" s="175"/>
      <c r="AJ20" s="175"/>
      <c r="AK20" s="176"/>
      <c r="AL20" s="147"/>
    </row>
    <row r="21" spans="1:38" s="3" customFormat="1" ht="12.75">
      <c r="P21" s="307"/>
      <c r="Q21" s="532"/>
      <c r="R21" s="533"/>
      <c r="S21" s="308"/>
      <c r="T21" s="308"/>
      <c r="U21" s="572"/>
      <c r="V21" s="572"/>
      <c r="W21" s="572"/>
      <c r="X21" s="572"/>
      <c r="Y21" s="572"/>
      <c r="Z21" s="587"/>
      <c r="AA21" s="694"/>
      <c r="AB21" s="695"/>
      <c r="AC21" s="696"/>
      <c r="AD21" s="599"/>
      <c r="AE21" s="308"/>
      <c r="AF21" s="308"/>
      <c r="AG21" s="308"/>
      <c r="AH21" s="308"/>
      <c r="AI21" s="308"/>
      <c r="AJ21" s="308"/>
      <c r="AK21" s="309"/>
    </row>
    <row r="22" spans="1:38">
      <c r="A22" s="4" t="s">
        <v>1103</v>
      </c>
      <c r="B22" s="4" t="s">
        <v>1104</v>
      </c>
      <c r="C22" s="303" t="s">
        <v>1105</v>
      </c>
      <c r="D22" s="303" t="s">
        <v>1106</v>
      </c>
      <c r="E22" s="4" t="s">
        <v>36</v>
      </c>
      <c r="F22" s="4"/>
      <c r="G22" s="4"/>
      <c r="H22" s="4"/>
      <c r="I22" s="4">
        <f>+I30+I24+I23+I25+I33+I32+I31+I26</f>
        <v>30</v>
      </c>
      <c r="J22" s="4">
        <f>+J30+J24+J23+J25+J33+J32+J31+J26</f>
        <v>30</v>
      </c>
      <c r="K22" s="12"/>
      <c r="L22" s="12"/>
      <c r="M22" s="12"/>
      <c r="N22" s="12"/>
      <c r="O22" s="12"/>
      <c r="P22" s="8"/>
      <c r="Q22" s="425"/>
      <c r="R22" s="426"/>
      <c r="S22" s="377"/>
      <c r="T22" s="8"/>
      <c r="U22" s="8"/>
      <c r="V22" s="8"/>
      <c r="W22" s="8"/>
      <c r="X22" s="8"/>
      <c r="Y22" s="8"/>
      <c r="Z22" s="8"/>
      <c r="AA22" s="693"/>
      <c r="AB22" s="571"/>
      <c r="AC22" s="640"/>
      <c r="AD22" s="377"/>
      <c r="AE22" s="8"/>
      <c r="AF22" s="8"/>
      <c r="AG22" s="8"/>
      <c r="AH22" s="8"/>
      <c r="AI22" s="8"/>
      <c r="AJ22" s="8"/>
      <c r="AK22" s="12"/>
      <c r="AL22" s="12"/>
    </row>
    <row r="23" spans="1:38" ht="42" customHeight="1">
      <c r="A23" s="20"/>
      <c r="B23" s="21" t="s">
        <v>1107</v>
      </c>
      <c r="C23" s="277" t="s">
        <v>1108</v>
      </c>
      <c r="D23" s="63" t="s">
        <v>1109</v>
      </c>
      <c r="E23" s="63" t="s">
        <v>37</v>
      </c>
      <c r="F23" s="168" t="s">
        <v>1079</v>
      </c>
      <c r="G23" s="63" t="s">
        <v>1079</v>
      </c>
      <c r="H23" s="66"/>
      <c r="I23" s="67">
        <v>5</v>
      </c>
      <c r="J23" s="67">
        <v>5</v>
      </c>
      <c r="K23" s="67" t="s">
        <v>1110</v>
      </c>
      <c r="L23" s="213" t="s">
        <v>1081</v>
      </c>
      <c r="M23" s="67"/>
      <c r="N23" s="67">
        <v>36</v>
      </c>
      <c r="O23" s="129">
        <v>15</v>
      </c>
      <c r="P23" s="222"/>
      <c r="Q23" s="429"/>
      <c r="R23" s="430" t="s">
        <v>1082</v>
      </c>
      <c r="S23" s="149" t="s">
        <v>1082</v>
      </c>
      <c r="T23" s="33" t="s">
        <v>1082</v>
      </c>
      <c r="U23" s="33" t="s">
        <v>1082</v>
      </c>
      <c r="V23" s="33" t="s">
        <v>1082</v>
      </c>
      <c r="W23" s="34" t="s">
        <v>1082</v>
      </c>
      <c r="X23" s="35" t="s">
        <v>1082</v>
      </c>
      <c r="Y23" s="35" t="s">
        <v>1082</v>
      </c>
      <c r="Z23" s="582" t="s">
        <v>1082</v>
      </c>
      <c r="AA23" s="556" t="s">
        <v>1082</v>
      </c>
      <c r="AB23" s="660" t="str">
        <f>+AA23</f>
        <v>Voir MCC DEG</v>
      </c>
      <c r="AC23" s="557" t="s">
        <v>1082</v>
      </c>
      <c r="AD23" s="149" t="s">
        <v>1082</v>
      </c>
      <c r="AE23" s="33" t="s">
        <v>1082</v>
      </c>
      <c r="AF23" s="33" t="s">
        <v>1082</v>
      </c>
      <c r="AG23" s="33" t="s">
        <v>1082</v>
      </c>
      <c r="AH23" s="37" t="s">
        <v>1082</v>
      </c>
      <c r="AI23" s="35" t="s">
        <v>1082</v>
      </c>
      <c r="AJ23" s="35" t="s">
        <v>1082</v>
      </c>
      <c r="AK23" s="35" t="s">
        <v>1082</v>
      </c>
      <c r="AL23" s="68"/>
    </row>
    <row r="24" spans="1:38" ht="42" customHeight="1">
      <c r="A24" s="20"/>
      <c r="B24" s="21" t="s">
        <v>1111</v>
      </c>
      <c r="C24" s="277" t="s">
        <v>1112</v>
      </c>
      <c r="D24" s="63" t="s">
        <v>1113</v>
      </c>
      <c r="E24" s="63" t="s">
        <v>37</v>
      </c>
      <c r="F24" s="168" t="s">
        <v>1079</v>
      </c>
      <c r="G24" s="63" t="s">
        <v>1079</v>
      </c>
      <c r="H24" s="66"/>
      <c r="I24" s="67">
        <v>5</v>
      </c>
      <c r="J24" s="67">
        <v>5</v>
      </c>
      <c r="K24" s="67" t="s">
        <v>1114</v>
      </c>
      <c r="L24" s="213" t="s">
        <v>1087</v>
      </c>
      <c r="M24" s="67"/>
      <c r="N24" s="67">
        <v>36</v>
      </c>
      <c r="O24" s="129">
        <v>15</v>
      </c>
      <c r="P24" s="222"/>
      <c r="Q24" s="429"/>
      <c r="R24" s="430" t="s">
        <v>1082</v>
      </c>
      <c r="S24" s="149" t="s">
        <v>1082</v>
      </c>
      <c r="T24" s="33" t="s">
        <v>1082</v>
      </c>
      <c r="U24" s="33" t="s">
        <v>1082</v>
      </c>
      <c r="V24" s="33" t="s">
        <v>1082</v>
      </c>
      <c r="W24" s="34" t="s">
        <v>1082</v>
      </c>
      <c r="X24" s="35" t="s">
        <v>1082</v>
      </c>
      <c r="Y24" s="35" t="s">
        <v>1082</v>
      </c>
      <c r="Z24" s="582" t="s">
        <v>1082</v>
      </c>
      <c r="AA24" s="556" t="s">
        <v>1082</v>
      </c>
      <c r="AB24" s="660" t="str">
        <f>+AA24</f>
        <v>Voir MCC DEG</v>
      </c>
      <c r="AC24" s="557" t="s">
        <v>1082</v>
      </c>
      <c r="AD24" s="149" t="s">
        <v>1082</v>
      </c>
      <c r="AE24" s="33" t="s">
        <v>1082</v>
      </c>
      <c r="AF24" s="33" t="s">
        <v>1082</v>
      </c>
      <c r="AG24" s="33" t="s">
        <v>1082</v>
      </c>
      <c r="AH24" s="37" t="s">
        <v>1082</v>
      </c>
      <c r="AI24" s="35" t="s">
        <v>1082</v>
      </c>
      <c r="AJ24" s="35" t="s">
        <v>1082</v>
      </c>
      <c r="AK24" s="35" t="s">
        <v>1082</v>
      </c>
      <c r="AL24" s="68"/>
    </row>
    <row r="25" spans="1:38" ht="76.5">
      <c r="A25" s="20"/>
      <c r="B25" s="61" t="s">
        <v>1115</v>
      </c>
      <c r="C25" s="277" t="s">
        <v>1116</v>
      </c>
      <c r="D25" s="63" t="s">
        <v>1117</v>
      </c>
      <c r="E25" s="63" t="s">
        <v>37</v>
      </c>
      <c r="F25" s="168" t="s">
        <v>1079</v>
      </c>
      <c r="G25" s="63" t="s">
        <v>906</v>
      </c>
      <c r="H25" s="66"/>
      <c r="I25" s="67">
        <v>3</v>
      </c>
      <c r="J25" s="67">
        <v>3</v>
      </c>
      <c r="K25" s="67"/>
      <c r="L25" s="213" t="s">
        <v>921</v>
      </c>
      <c r="M25" s="67"/>
      <c r="N25" s="67">
        <v>24</v>
      </c>
      <c r="O25" s="129"/>
      <c r="P25" s="222"/>
      <c r="Q25" s="494" t="s">
        <v>1118</v>
      </c>
      <c r="R25" s="530" t="s">
        <v>961</v>
      </c>
      <c r="S25" s="149">
        <v>1</v>
      </c>
      <c r="T25" s="33" t="s">
        <v>58</v>
      </c>
      <c r="U25" s="33" t="s">
        <v>59</v>
      </c>
      <c r="V25" s="33" t="s">
        <v>276</v>
      </c>
      <c r="W25" s="34">
        <v>1</v>
      </c>
      <c r="X25" s="35" t="s">
        <v>58</v>
      </c>
      <c r="Y25" s="35" t="s">
        <v>59</v>
      </c>
      <c r="Z25" s="582" t="s">
        <v>276</v>
      </c>
      <c r="AA25" s="688" t="s">
        <v>962</v>
      </c>
      <c r="AB25" s="689" t="str">
        <f t="shared" ref="AB25" si="0">+AA25</f>
        <v>100% CT= DM devoir maisondépôt sujet sur CELENE le 25/06/2020restitution avant le 03/07/2020</v>
      </c>
      <c r="AC25" s="690"/>
      <c r="AD25" s="149">
        <v>1</v>
      </c>
      <c r="AE25" s="33" t="s">
        <v>58</v>
      </c>
      <c r="AF25" s="33" t="s">
        <v>59</v>
      </c>
      <c r="AG25" s="33" t="s">
        <v>276</v>
      </c>
      <c r="AH25" s="37">
        <v>1</v>
      </c>
      <c r="AI25" s="35" t="s">
        <v>58</v>
      </c>
      <c r="AJ25" s="35" t="s">
        <v>59</v>
      </c>
      <c r="AK25" s="35" t="s">
        <v>276</v>
      </c>
      <c r="AL25" s="68"/>
    </row>
    <row r="26" spans="1:38" s="93" customFormat="1" ht="19.5" customHeight="1">
      <c r="A26" s="83" t="s">
        <v>1119</v>
      </c>
      <c r="B26" s="83" t="s">
        <v>1120</v>
      </c>
      <c r="C26" s="84" t="s">
        <v>1121</v>
      </c>
      <c r="D26" s="85"/>
      <c r="E26" s="85"/>
      <c r="F26" s="85"/>
      <c r="G26" s="85"/>
      <c r="H26" s="86" t="s">
        <v>1122</v>
      </c>
      <c r="I26" s="87">
        <v>3</v>
      </c>
      <c r="J26" s="86">
        <v>3</v>
      </c>
      <c r="K26" s="87"/>
      <c r="L26" s="310"/>
      <c r="M26" s="87"/>
      <c r="N26" s="86"/>
      <c r="O26" s="88"/>
      <c r="P26" s="373"/>
      <c r="Q26" s="534"/>
      <c r="R26" s="438"/>
      <c r="S26" s="378"/>
      <c r="T26" s="88"/>
      <c r="U26" s="88"/>
      <c r="V26" s="88"/>
      <c r="W26" s="89"/>
      <c r="X26" s="90"/>
      <c r="Y26" s="90"/>
      <c r="Z26" s="583"/>
      <c r="AA26" s="629"/>
      <c r="AB26" s="558"/>
      <c r="AC26" s="630"/>
      <c r="AD26" s="89"/>
      <c r="AE26" s="90"/>
      <c r="AF26" s="90"/>
      <c r="AG26" s="90"/>
      <c r="AH26" s="91"/>
      <c r="AI26" s="90"/>
      <c r="AJ26" s="90"/>
      <c r="AK26" s="90"/>
      <c r="AL26" s="92"/>
    </row>
    <row r="27" spans="1:38" ht="42" customHeight="1">
      <c r="A27" s="20"/>
      <c r="B27" s="21" t="s">
        <v>1123</v>
      </c>
      <c r="C27" s="277" t="s">
        <v>1124</v>
      </c>
      <c r="D27" s="63" t="s">
        <v>1125</v>
      </c>
      <c r="E27" s="63" t="s">
        <v>37</v>
      </c>
      <c r="F27" s="168" t="s">
        <v>1079</v>
      </c>
      <c r="G27" s="63" t="s">
        <v>1079</v>
      </c>
      <c r="H27" s="66"/>
      <c r="I27" s="67">
        <v>3</v>
      </c>
      <c r="J27" s="67">
        <v>3</v>
      </c>
      <c r="K27" s="67" t="s">
        <v>1126</v>
      </c>
      <c r="L27" s="213" t="s">
        <v>433</v>
      </c>
      <c r="M27" s="67"/>
      <c r="N27" s="67">
        <v>36</v>
      </c>
      <c r="O27" s="129"/>
      <c r="P27" s="222"/>
      <c r="Q27" s="535"/>
      <c r="R27" s="430" t="s">
        <v>1082</v>
      </c>
      <c r="S27" s="149" t="s">
        <v>1082</v>
      </c>
      <c r="T27" s="33" t="s">
        <v>1082</v>
      </c>
      <c r="U27" s="33" t="s">
        <v>1082</v>
      </c>
      <c r="V27" s="33" t="s">
        <v>1082</v>
      </c>
      <c r="W27" s="34" t="s">
        <v>1082</v>
      </c>
      <c r="X27" s="35" t="s">
        <v>1082</v>
      </c>
      <c r="Y27" s="35" t="s">
        <v>1082</v>
      </c>
      <c r="Z27" s="582" t="s">
        <v>1082</v>
      </c>
      <c r="AA27" s="556" t="s">
        <v>1082</v>
      </c>
      <c r="AB27" s="660" t="str">
        <f t="shared" ref="AB27:AB28" si="1">+AA27</f>
        <v>Voir MCC DEG</v>
      </c>
      <c r="AC27" s="557" t="s">
        <v>1082</v>
      </c>
      <c r="AD27" s="149" t="s">
        <v>1082</v>
      </c>
      <c r="AE27" s="33" t="s">
        <v>1082</v>
      </c>
      <c r="AF27" s="33" t="s">
        <v>1082</v>
      </c>
      <c r="AG27" s="33" t="s">
        <v>1082</v>
      </c>
      <c r="AH27" s="37" t="s">
        <v>1082</v>
      </c>
      <c r="AI27" s="35" t="s">
        <v>1082</v>
      </c>
      <c r="AJ27" s="35" t="s">
        <v>1082</v>
      </c>
      <c r="AK27" s="35" t="s">
        <v>1082</v>
      </c>
      <c r="AL27" s="68"/>
    </row>
    <row r="28" spans="1:38" ht="42" customHeight="1">
      <c r="A28" s="20"/>
      <c r="B28" s="21" t="s">
        <v>1127</v>
      </c>
      <c r="C28" s="277" t="s">
        <v>1128</v>
      </c>
      <c r="D28" s="63" t="s">
        <v>1129</v>
      </c>
      <c r="E28" s="63" t="s">
        <v>37</v>
      </c>
      <c r="F28" s="168" t="s">
        <v>1079</v>
      </c>
      <c r="G28" s="63" t="s">
        <v>1079</v>
      </c>
      <c r="H28" s="66"/>
      <c r="I28" s="67">
        <v>3</v>
      </c>
      <c r="J28" s="67">
        <v>3</v>
      </c>
      <c r="K28" s="67" t="s">
        <v>1130</v>
      </c>
      <c r="L28" s="213" t="s">
        <v>1087</v>
      </c>
      <c r="M28" s="67"/>
      <c r="N28" s="67">
        <v>24</v>
      </c>
      <c r="O28" s="129"/>
      <c r="P28" s="222"/>
      <c r="Q28" s="535"/>
      <c r="R28" s="430" t="s">
        <v>1082</v>
      </c>
      <c r="S28" s="149" t="s">
        <v>1082</v>
      </c>
      <c r="T28" s="33" t="s">
        <v>1082</v>
      </c>
      <c r="U28" s="33" t="s">
        <v>1082</v>
      </c>
      <c r="V28" s="33" t="s">
        <v>1082</v>
      </c>
      <c r="W28" s="34" t="s">
        <v>1082</v>
      </c>
      <c r="X28" s="35" t="s">
        <v>1082</v>
      </c>
      <c r="Y28" s="35" t="s">
        <v>1082</v>
      </c>
      <c r="Z28" s="582" t="s">
        <v>1082</v>
      </c>
      <c r="AA28" s="556" t="s">
        <v>1082</v>
      </c>
      <c r="AB28" s="660" t="str">
        <f t="shared" si="1"/>
        <v>Voir MCC DEG</v>
      </c>
      <c r="AC28" s="557" t="s">
        <v>1082</v>
      </c>
      <c r="AD28" s="149" t="s">
        <v>1082</v>
      </c>
      <c r="AE28" s="33" t="s">
        <v>1082</v>
      </c>
      <c r="AF28" s="33" t="s">
        <v>1082</v>
      </c>
      <c r="AG28" s="33" t="s">
        <v>1082</v>
      </c>
      <c r="AH28" s="37" t="s">
        <v>1082</v>
      </c>
      <c r="AI28" s="35" t="s">
        <v>1082</v>
      </c>
      <c r="AJ28" s="35" t="s">
        <v>1082</v>
      </c>
      <c r="AK28" s="35" t="s">
        <v>1082</v>
      </c>
      <c r="AL28" s="68"/>
    </row>
    <row r="29" spans="1:38">
      <c r="A29" s="63"/>
      <c r="B29" s="63"/>
      <c r="C29" s="305"/>
      <c r="D29" s="220"/>
      <c r="E29" s="311"/>
      <c r="F29" s="65"/>
      <c r="G29" s="200"/>
      <c r="H29" s="20"/>
      <c r="I29" s="67"/>
      <c r="J29" s="67"/>
      <c r="K29" s="67"/>
      <c r="L29" s="67"/>
      <c r="M29" s="67"/>
      <c r="N29" s="67"/>
      <c r="O29" s="67"/>
      <c r="P29" s="312"/>
      <c r="Q29" s="536"/>
      <c r="R29" s="531"/>
      <c r="S29" s="418"/>
      <c r="T29" s="224"/>
      <c r="U29" s="224"/>
      <c r="V29" s="224"/>
      <c r="W29" s="35"/>
      <c r="X29" s="35"/>
      <c r="Y29" s="35"/>
      <c r="Z29" s="582"/>
      <c r="AA29" s="697"/>
      <c r="AB29" s="660"/>
      <c r="AC29" s="557"/>
      <c r="AD29" s="418"/>
      <c r="AE29" s="224"/>
      <c r="AF29" s="224"/>
      <c r="AG29" s="224"/>
      <c r="AH29" s="35"/>
      <c r="AI29" s="35"/>
      <c r="AJ29" s="35"/>
      <c r="AK29" s="35"/>
      <c r="AL29" s="67"/>
    </row>
    <row r="30" spans="1:38" ht="90" customHeight="1">
      <c r="A30" s="20" t="str">
        <f>IF('Portail 6 LETTRES-HISTOIRE'!A27="","",'Portail 6 LETTRES-HISTOIRE'!A27)</f>
        <v/>
      </c>
      <c r="B30" s="21" t="str">
        <f>IF('Portail 6 LETTRES-HISTOIRE'!B27="","",'Portail 6 LETTRES-HISTOIRE'!B27)</f>
        <v>LLA2E10</v>
      </c>
      <c r="C30" s="277" t="str">
        <f>IF('Portail 6 LETTRES-HISTOIRE'!C27="","",'Portail 6 LETTRES-HISTOIRE'!C27)</f>
        <v>Approches de l'histoire médiévale</v>
      </c>
      <c r="D30" s="63" t="str">
        <f>IF('Portail 6 LETTRES-HISTOIRE'!D27="","",'Portail 6 LETTRES-HISTOIRE'!D27)</f>
        <v>DOL2DH13
LOL2DH23
LOL2E10</v>
      </c>
      <c r="E30" s="63" t="str">
        <f>IF('Portail 6 LETTRES-HISTOIRE'!E27="","",'Portail 6 LETTRES-HISTOIRE'!E27)</f>
        <v>BLOC</v>
      </c>
      <c r="F30" s="168" t="str">
        <f>IF('Portail 6 LETTRES-HISTOIRE'!F27="","",'Portail 6 LETTRES-HISTOIRE'!F27)</f>
        <v>Portails 6 (HISTOIRE-LETTRES), 7 (HISTOIRE-GEOGRAPHIE) et 8 (HISTOIRE-DROIT) et DEG</v>
      </c>
      <c r="G30" s="63" t="str">
        <f>IF('Portail 6 LETTRES-HISTOIRE'!G27="","",'Portail 6 LETTRES-HISTOIRE'!G27)</f>
        <v>HISTOIRE</v>
      </c>
      <c r="H30" s="66"/>
      <c r="I30" s="67">
        <v>5</v>
      </c>
      <c r="J30" s="67">
        <v>5</v>
      </c>
      <c r="K30" s="67" t="str">
        <f>IF('Portail 6 LETTRES-HISTOIRE'!K27="","",'Portail 6 LETTRES-HISTOIRE'!K27)</f>
        <v>SENSEBY Chantal</v>
      </c>
      <c r="L30" s="213" t="str">
        <f>IF('Portail 6 LETTRES-HISTOIRE'!L27="","",'Portail 6 LETTRES-HISTOIRE'!L27)</f>
        <v>21</v>
      </c>
      <c r="M30" s="67" t="str">
        <f>IF('Portail 6 LETTRES-HISTOIRE'!M27="","",'Portail 6 LETTRES-HISTOIRE'!M27)</f>
        <v/>
      </c>
      <c r="N30" s="67">
        <f>IF('Portail 6 LETTRES-HISTOIRE'!N27="","",'Portail 6 LETTRES-HISTOIRE'!N27)</f>
        <v>24</v>
      </c>
      <c r="O30" s="129">
        <f>IF('Portail 6 LETTRES-HISTOIRE'!O27="","",'Portail 6 LETTRES-HISTOIRE'!O27)</f>
        <v>24</v>
      </c>
      <c r="P30" s="222" t="str">
        <f>IF('Portail 6 LETTRES-HISTOIRE'!P27="","",'Portail 6 LETTRES-HISTOIRE'!P27)</f>
        <v/>
      </c>
      <c r="Q30" s="535" t="str">
        <f>IF('Portail 6 LETTRES-HISTOIRE'!Q27="","",'Portail 6 LETTRES-HISTOIRE'!Q27)</f>
        <v>100% CC = épreuve en ligne en temps limité
le 28/04/2020 - 4h00</v>
      </c>
      <c r="R30" s="432" t="str">
        <f>IF('Portail 6 LETTRES-HISTOIRE'!R27="","",'Portail 6 LETTRES-HISTOIRE'!R27)</f>
        <v>100% CT = épreuve en ligne en temps limité
le 28/04/2020 - 4h00</v>
      </c>
      <c r="S30" s="149">
        <f>IF('Portail 6 LETTRES-HISTOIRE'!S27="","",'Portail 6 LETTRES-HISTOIRE'!S27)</f>
        <v>1</v>
      </c>
      <c r="T30" s="33" t="str">
        <f>IF('Portail 6 LETTRES-HISTOIRE'!T27="","",'Portail 6 LETTRES-HISTOIRE'!T27)</f>
        <v>CC</v>
      </c>
      <c r="U30" s="33" t="str">
        <f>IF('Portail 6 LETTRES-HISTOIRE'!U27="","",'Portail 6 LETTRES-HISTOIRE'!U27)</f>
        <v>écrit et oral</v>
      </c>
      <c r="V30" s="33" t="str">
        <f>IF('Portail 6 LETTRES-HISTOIRE'!V27="","",'Portail 6 LETTRES-HISTOIRE'!V27)</f>
        <v>dernier CC=4h00</v>
      </c>
      <c r="W30" s="34">
        <f>IF('Portail 6 LETTRES-HISTOIRE'!W27="","",'Portail 6 LETTRES-HISTOIRE'!W27)</f>
        <v>1</v>
      </c>
      <c r="X30" s="35" t="str">
        <f>IF('Portail 6 LETTRES-HISTOIRE'!X27="","",'Portail 6 LETTRES-HISTOIRE'!X27)</f>
        <v>CT</v>
      </c>
      <c r="Y30" s="35" t="str">
        <f>IF('Portail 6 LETTRES-HISTOIRE'!Y27="","",'Portail 6 LETTRES-HISTOIRE'!Y27)</f>
        <v>écrit</v>
      </c>
      <c r="Z30" s="582" t="str">
        <f>IF('Portail 6 LETTRES-HISTOIRE'!Z27="","",'Portail 6 LETTRES-HISTOIRE'!Z27)</f>
        <v>4h00</v>
      </c>
      <c r="AA30" s="664" t="str">
        <f>IF('Portail 6 LETTRES-HISTOIRE'!AA27="","",'Portail 6 LETTRES-HISTOIRE'!AA27)</f>
        <v>100% CT = épreuve en ligne en temps limité
le 26/06/2020 - 8h30 à 12h30</v>
      </c>
      <c r="AB30" s="665" t="str">
        <f>IF('Portail 6 LETTRES-HISTOIRE'!AB27="","",'Portail 6 LETTRES-HISTOIRE'!AB27)</f>
        <v>100% CT = épreuve en ligne en temps limité
le 26/06/2020 - 8h30 à 12h30</v>
      </c>
      <c r="AC30" s="716" t="str">
        <f>IF('Portail 6 LETTRES-HISTOIRE'!AC27="","",'Portail 6 LETTRES-HISTOIRE'!AC27)</f>
        <v/>
      </c>
      <c r="AD30" s="149">
        <f>IF('Portail 6 LETTRES-HISTOIRE'!AD27="","",'Portail 6 LETTRES-HISTOIRE'!AD27)</f>
        <v>1</v>
      </c>
      <c r="AE30" s="33" t="str">
        <f>IF('Portail 6 LETTRES-HISTOIRE'!AE27="","",'Portail 6 LETTRES-HISTOIRE'!AE27)</f>
        <v>CT</v>
      </c>
      <c r="AF30" s="33" t="str">
        <f>IF('Portail 6 LETTRES-HISTOIRE'!AF27="","",'Portail 6 LETTRES-HISTOIRE'!AF27)</f>
        <v>écrit</v>
      </c>
      <c r="AG30" s="33" t="str">
        <f>IF('Portail 6 LETTRES-HISTOIRE'!AG27="","",'Portail 6 LETTRES-HISTOIRE'!AG27)</f>
        <v>4h00</v>
      </c>
      <c r="AH30" s="37">
        <f>IF('Portail 6 LETTRES-HISTOIRE'!AH27="","",'Portail 6 LETTRES-HISTOIRE'!AH27)</f>
        <v>1</v>
      </c>
      <c r="AI30" s="35" t="str">
        <f>IF('Portail 6 LETTRES-HISTOIRE'!AI27="","",'Portail 6 LETTRES-HISTOIRE'!AI27)</f>
        <v>CT</v>
      </c>
      <c r="AJ30" s="35" t="str">
        <f>IF('Portail 6 LETTRES-HISTOIRE'!AJ27="","",'Portail 6 LETTRES-HISTOIRE'!AJ27)</f>
        <v>écrit</v>
      </c>
      <c r="AK30" s="35" t="str">
        <f>IF('Portail 6 LETTRES-HISTOIRE'!AK27="","",'Portail 6 LETTRES-HISTOIRE'!AK27)</f>
        <v>4h00</v>
      </c>
      <c r="AL30" s="68" t="str">
        <f>IF('Portail 6 LETTRES-HISTOIRE'!AL27="","",'Portail 6 LETTRES-HISTOIRE'!AL27)</f>
        <v/>
      </c>
    </row>
    <row r="31" spans="1:38" ht="63.75">
      <c r="A31" s="20"/>
      <c r="B31" s="21" t="s">
        <v>1131</v>
      </c>
      <c r="C31" s="277" t="s">
        <v>1132</v>
      </c>
      <c r="D31" s="63" t="s">
        <v>1133</v>
      </c>
      <c r="E31" s="63"/>
      <c r="F31" s="168" t="str">
        <f>IF('Portail 6 LETTRES-HISTOIRE'!F45="","",'Portail 6 LETTRES-HISTOIRE'!F45)</f>
        <v>Portails 6 (HISTOIRE-LETTRES), 7 (HISTOIRE-GEOGRAPHIE) et 8 (HISTOIRE-DROIT = CM uniquement)</v>
      </c>
      <c r="G31" s="63" t="str">
        <f>IF('Portail 6 LETTRES-HISTOIRE'!G45="","",'Portail 6 LETTRES-HISTOIRE'!G45)</f>
        <v>HISTOIRE</v>
      </c>
      <c r="H31" s="66"/>
      <c r="I31" s="67">
        <v>3</v>
      </c>
      <c r="J31" s="67">
        <v>3</v>
      </c>
      <c r="K31" s="67" t="str">
        <f>IF('Portail 6 LETTRES-HISTOIRE'!K45="","",'Portail 6 LETTRES-HISTOIRE'!K45)</f>
        <v>LEGOY Corinne</v>
      </c>
      <c r="L31" s="213" t="str">
        <f>IF('Portail 6 LETTRES-HISTOIRE'!L45="","",'Portail 6 LETTRES-HISTOIRE'!L45)</f>
        <v>22</v>
      </c>
      <c r="M31" s="67" t="str">
        <f>IF('Portail 6 LETTRES-HISTOIRE'!M45="","",'Portail 6 LETTRES-HISTOIRE'!M45)</f>
        <v/>
      </c>
      <c r="N31" s="67">
        <f>IF('Portail 6 LETTRES-HISTOIRE'!N45="","",'Portail 6 LETTRES-HISTOIRE'!N45)</f>
        <v>24</v>
      </c>
      <c r="O31" s="129"/>
      <c r="P31" s="222" t="str">
        <f>IF('Portail 6 LETTRES-HISTOIRE'!P45="","",'Portail 6 LETTRES-HISTOIRE'!P45)</f>
        <v/>
      </c>
      <c r="Q31" s="535" t="str">
        <f>IF('Portail 6 LETTRES-HISTOIRE'!Q45="","",'Portail 6 LETTRES-HISTOIRE'!Q45)</f>
        <v>100% CC= DM devoir maison
dépôt sujet sur CELENE le 27/04/2020
restitution avant le 06/05/2020</v>
      </c>
      <c r="R31" s="432" t="str">
        <f>IF('Portail 6 LETTRES-HISTOIRE'!R45="","",'Portail 6 LETTRES-HISTOIRE'!R45)</f>
        <v>100% CT = DM devoir maison
dépôt sujet sur CELENE le 27/04/2020
restitution avant le 06/05/2020</v>
      </c>
      <c r="S31" s="149">
        <f>IF('Portail 6 LETTRES-HISTOIRE'!S45="","",'Portail 6 LETTRES-HISTOIRE'!S45)</f>
        <v>1</v>
      </c>
      <c r="T31" s="33" t="str">
        <f>IF('Portail 6 LETTRES-HISTOIRE'!T45="","",'Portail 6 LETTRES-HISTOIRE'!T45)</f>
        <v>CC</v>
      </c>
      <c r="U31" s="33" t="str">
        <f>IF('Portail 6 LETTRES-HISTOIRE'!U45="","",'Portail 6 LETTRES-HISTOIRE'!U45)</f>
        <v>écrit</v>
      </c>
      <c r="V31" s="33" t="str">
        <f>IF('Portail 6 LETTRES-HISTOIRE'!V45="","",'Portail 6 LETTRES-HISTOIRE'!V45)</f>
        <v/>
      </c>
      <c r="W31" s="34">
        <f>IF('Portail 6 LETTRES-HISTOIRE'!W45="","",'Portail 6 LETTRES-HISTOIRE'!W45)</f>
        <v>1</v>
      </c>
      <c r="X31" s="35" t="str">
        <f>IF('Portail 6 LETTRES-HISTOIRE'!X45="","",'Portail 6 LETTRES-HISTOIRE'!X45)</f>
        <v>CT</v>
      </c>
      <c r="Y31" s="35" t="str">
        <f>IF('Portail 6 LETTRES-HISTOIRE'!Y45="","",'Portail 6 LETTRES-HISTOIRE'!Y45)</f>
        <v>écrit</v>
      </c>
      <c r="Z31" s="582" t="str">
        <f>IF('Portail 6 LETTRES-HISTOIRE'!Z45="","",'Portail 6 LETTRES-HISTOIRE'!Z45)</f>
        <v>4h00</v>
      </c>
      <c r="AA31" s="664" t="str">
        <f>IF('Portail 6 LETTRES-HISTOIRE'!AA45="","",'Portail 6 LETTRES-HISTOIRE'!AA45)</f>
        <v>100% CT= DM devoir maison
dépôt sujet sur CELENE le 25/06/2020
restitution avant le 03/07/2020</v>
      </c>
      <c r="AB31" s="665" t="str">
        <f>IF('Portail 6 LETTRES-HISTOIRE'!AB45="","",'Portail 6 LETTRES-HISTOIRE'!AB45)</f>
        <v>100% CT= DM devoir maisondépôt sujet sur CELENE le 25/06/2020restitution avant le 03/07/2020</v>
      </c>
      <c r="AC31" s="716" t="str">
        <f>IF('Portail 6 LETTRES-HISTOIRE'!AC45="","",'Portail 6 LETTRES-HISTOIRE'!AC45)</f>
        <v/>
      </c>
      <c r="AD31" s="149">
        <f>IF('Portail 6 LETTRES-HISTOIRE'!AD45="","",'Portail 6 LETTRES-HISTOIRE'!AD45)</f>
        <v>1</v>
      </c>
      <c r="AE31" s="33" t="str">
        <f>IF('Portail 6 LETTRES-HISTOIRE'!AE45="","",'Portail 6 LETTRES-HISTOIRE'!AE45)</f>
        <v>CT</v>
      </c>
      <c r="AF31" s="33" t="str">
        <f>IF('Portail 6 LETTRES-HISTOIRE'!AF45="","",'Portail 6 LETTRES-HISTOIRE'!AF45)</f>
        <v>écrit</v>
      </c>
      <c r="AG31" s="33" t="str">
        <f>IF('Portail 6 LETTRES-HISTOIRE'!AG45="","",'Portail 6 LETTRES-HISTOIRE'!AG45)</f>
        <v>4h00</v>
      </c>
      <c r="AH31" s="37">
        <f>IF('Portail 6 LETTRES-HISTOIRE'!AH45="","",'Portail 6 LETTRES-HISTOIRE'!AH45)</f>
        <v>1</v>
      </c>
      <c r="AI31" s="35" t="str">
        <f>IF('Portail 6 LETTRES-HISTOIRE'!AI45="","",'Portail 6 LETTRES-HISTOIRE'!AI45)</f>
        <v>CT</v>
      </c>
      <c r="AJ31" s="35" t="str">
        <f>IF('Portail 6 LETTRES-HISTOIRE'!AJ45="","",'Portail 6 LETTRES-HISTOIRE'!AJ45)</f>
        <v>écrit</v>
      </c>
      <c r="AK31" s="35" t="str">
        <f>IF('Portail 6 LETTRES-HISTOIRE'!AK45="","",'Portail 6 LETTRES-HISTOIRE'!AK45)</f>
        <v>4h00</v>
      </c>
      <c r="AL31" s="68" t="str">
        <f>IF('Portail 6 LETTRES-HISTOIRE'!AL45="","",'Portail 6 LETTRES-HISTOIRE'!AL45)</f>
        <v/>
      </c>
    </row>
    <row r="32" spans="1:38" ht="63.75">
      <c r="A32" s="20" t="str">
        <f>IF('Portail 6 LETTRES-HISTOIRE'!A46="","",'Portail 6 LETTRES-HISTOIRE'!A46)</f>
        <v/>
      </c>
      <c r="B32" s="21" t="str">
        <f>IF('Portail 6 LETTRES-HISTOIRE'!B46="","",'Portail 6 LETTRES-HISTOIRE'!B46)</f>
        <v>LLA2E30</v>
      </c>
      <c r="C32" s="277" t="str">
        <f>IF('Portail 6 LETTRES-HISTOIRE'!C46="","",'Portail 6 LETTRES-HISTOIRE'!C46)</f>
        <v>Fondamentaux de l'histoire des religions 1</v>
      </c>
      <c r="D32" s="63" t="str">
        <f>IF('Portail 6 LETTRES-HISTOIRE'!D46="","",'Portail 6 LETTRES-HISTOIRE'!D46)</f>
        <v>DOL2DH31
LOL2DH25
LOL2E31</v>
      </c>
      <c r="E32" s="63" t="str">
        <f>IF('Portail 6 LETTRES-HISTOIRE'!E46="","",'Portail 6 LETTRES-HISTOIRE'!E46)</f>
        <v>TRONC COMMUN</v>
      </c>
      <c r="F32" s="168" t="str">
        <f>IF('Portail 6 LETTRES-HISTOIRE'!F46="","",'Portail 6 LETTRES-HISTOIRE'!F46)</f>
        <v>Portails 6 (HISTOIRE-LETTRES), 7 (HISTOIRE-GEOGRAPHIE) et 8 (HISTOIRE-DROIT) et DEG</v>
      </c>
      <c r="G32" s="63" t="str">
        <f>IF('Portail 6 LETTRES-HISTOIRE'!G46="","",'Portail 6 LETTRES-HISTOIRE'!G46)</f>
        <v>HISTOIRE</v>
      </c>
      <c r="H32" s="66"/>
      <c r="I32" s="67">
        <v>4</v>
      </c>
      <c r="J32" s="67">
        <v>4</v>
      </c>
      <c r="K32" s="67" t="str">
        <f>IF('Portail 6 LETTRES-HISTOIRE'!K46="","",'Portail 6 LETTRES-HISTOIRE'!K46)</f>
        <v>RENOUX Christian</v>
      </c>
      <c r="L32" s="213" t="str">
        <f>IF('Portail 6 LETTRES-HISTOIRE'!L46="","",'Portail 6 LETTRES-HISTOIRE'!L46)</f>
        <v>21 et 22</v>
      </c>
      <c r="M32" s="67" t="str">
        <f>IF('Portail 6 LETTRES-HISTOIRE'!M46="","",'Portail 6 LETTRES-HISTOIRE'!M46)</f>
        <v/>
      </c>
      <c r="N32" s="67">
        <f>IF('Portail 6 LETTRES-HISTOIRE'!N46="","",'Portail 6 LETTRES-HISTOIRE'!N46)</f>
        <v>24</v>
      </c>
      <c r="O32" s="129" t="str">
        <f>IF('Portail 6 LETTRES-HISTOIRE'!O46="","",'Portail 6 LETTRES-HISTOIRE'!O46)</f>
        <v/>
      </c>
      <c r="P32" s="222" t="str">
        <f>IF('Portail 6 LETTRES-HISTOIRE'!P46="","",'Portail 6 LETTRES-HISTOIRE'!P46)</f>
        <v/>
      </c>
      <c r="Q32" s="535" t="str">
        <f>IF('Portail 6 LETTRES-HISTOIRE'!Q46="","",'Portail 6 LETTRES-HISTOIRE'!Q46)</f>
        <v>100% CC= DM devoir maison
dépôt sujet sur CELENE le 27/04/2020
restitution avant le 06/05/2020</v>
      </c>
      <c r="R32" s="432" t="str">
        <f>IF('Portail 6 LETTRES-HISTOIRE'!R46="","",'Portail 6 LETTRES-HISTOIRE'!R46)</f>
        <v>100% CT = DM devoir maison
dépôt sujet sur CELENE le 27/04/2020
restitution avant le 06/05/2020</v>
      </c>
      <c r="S32" s="149">
        <f>IF('Portail 6 LETTRES-HISTOIRE'!S46="","",'Portail 6 LETTRES-HISTOIRE'!S46)</f>
        <v>1</v>
      </c>
      <c r="T32" s="33" t="str">
        <f>IF('Portail 6 LETTRES-HISTOIRE'!T46="","",'Portail 6 LETTRES-HISTOIRE'!T46)</f>
        <v>CC</v>
      </c>
      <c r="U32" s="33" t="str">
        <f>IF('Portail 6 LETTRES-HISTOIRE'!U46="","",'Portail 6 LETTRES-HISTOIRE'!U46)</f>
        <v>écrit</v>
      </c>
      <c r="V32" s="113" t="str">
        <f>IF('Portail 6 LETTRES-HISTOIRE'!V46="","",'Portail 6 LETTRES-HISTOIRE'!V46)</f>
        <v>dernier CC=3h00</v>
      </c>
      <c r="W32" s="34">
        <f>IF('Portail 6 LETTRES-HISTOIRE'!W46="","",'Portail 6 LETTRES-HISTOIRE'!W46)</f>
        <v>1</v>
      </c>
      <c r="X32" s="35" t="str">
        <f>IF('Portail 6 LETTRES-HISTOIRE'!X46="","",'Portail 6 LETTRES-HISTOIRE'!X46)</f>
        <v>CT</v>
      </c>
      <c r="Y32" s="35" t="str">
        <f>IF('Portail 6 LETTRES-HISTOIRE'!Y46="","",'Portail 6 LETTRES-HISTOIRE'!Y46)</f>
        <v>écrit</v>
      </c>
      <c r="Z32" s="582" t="str">
        <f>IF('Portail 6 LETTRES-HISTOIRE'!Z46="","",'Portail 6 LETTRES-HISTOIRE'!Z46)</f>
        <v>3h00</v>
      </c>
      <c r="AA32" s="664" t="str">
        <f>IF('Portail 6 LETTRES-HISTOIRE'!AA46="","",'Portail 6 LETTRES-HISTOIRE'!AA46)</f>
        <v>100% CT= DM devoir maison
dépôt sujet sur CELENE le 25/06/2020
restitution avant le 03/07/2020</v>
      </c>
      <c r="AB32" s="665" t="str">
        <f>IF('Portail 6 LETTRES-HISTOIRE'!AB46="","",'Portail 6 LETTRES-HISTOIRE'!AB46)</f>
        <v>100% CT= DM devoir maisondépôt sujet sur CELENE le 25/06/2020restitution avant le 03/07/2020</v>
      </c>
      <c r="AC32" s="716" t="str">
        <f>IF('Portail 6 LETTRES-HISTOIRE'!AC46="","",'Portail 6 LETTRES-HISTOIRE'!AC46)</f>
        <v/>
      </c>
      <c r="AD32" s="149">
        <f>IF('Portail 6 LETTRES-HISTOIRE'!AD46="","",'Portail 6 LETTRES-HISTOIRE'!AD46)</f>
        <v>1</v>
      </c>
      <c r="AE32" s="33" t="str">
        <f>IF('Portail 6 LETTRES-HISTOIRE'!AE46="","",'Portail 6 LETTRES-HISTOIRE'!AE46)</f>
        <v>CT</v>
      </c>
      <c r="AF32" s="33" t="str">
        <f>IF('Portail 6 LETTRES-HISTOIRE'!AF46="","",'Portail 6 LETTRES-HISTOIRE'!AF46)</f>
        <v>écrit</v>
      </c>
      <c r="AG32" s="33" t="str">
        <f>IF('Portail 6 LETTRES-HISTOIRE'!AG46="","",'Portail 6 LETTRES-HISTOIRE'!AG46)</f>
        <v>3h00</v>
      </c>
      <c r="AH32" s="37">
        <f>IF('Portail 6 LETTRES-HISTOIRE'!AH46="","",'Portail 6 LETTRES-HISTOIRE'!AH46)</f>
        <v>1</v>
      </c>
      <c r="AI32" s="35" t="str">
        <f>IF('Portail 6 LETTRES-HISTOIRE'!AI46="","",'Portail 6 LETTRES-HISTOIRE'!AI46)</f>
        <v>CT</v>
      </c>
      <c r="AJ32" s="35" t="str">
        <f>IF('Portail 6 LETTRES-HISTOIRE'!AJ46="","",'Portail 6 LETTRES-HISTOIRE'!AJ46)</f>
        <v>écrit</v>
      </c>
      <c r="AK32" s="35" t="str">
        <f>IF('Portail 6 LETTRES-HISTOIRE'!AK46="","",'Portail 6 LETTRES-HISTOIRE'!AK46)</f>
        <v>3h00</v>
      </c>
      <c r="AL32" s="68" t="str">
        <f>IF('Portail 6 LETTRES-HISTOIRE'!AL46="","",'Portail 6 LETTRES-HISTOIRE'!AL46)</f>
        <v/>
      </c>
    </row>
    <row r="33" spans="1:38" s="93" customFormat="1" ht="51">
      <c r="A33" s="83" t="str">
        <f>IF('Portail 6 LETTRES-HISTOIRE'!A28="","",'Portail 6 LETTRES-HISTOIRE'!A28)</f>
        <v>LCLA2LA1</v>
      </c>
      <c r="B33" s="83" t="str">
        <f>IF('Portail 6 LETTRES-HISTOIRE'!B28="","",'Portail 6 LETTRES-HISTOIRE'!B28)</f>
        <v>LLA2LAN1</v>
      </c>
      <c r="C33" s="84" t="str">
        <f>IF('Portail 6 LETTRES-HISTOIRE'!C28="","",'Portail 6 LETTRES-HISTOIRE'!C28)</f>
        <v>Choix Langue vivante S2</v>
      </c>
      <c r="D33" s="85" t="str">
        <f>IF('Portail 6 LETTRES-HISTOIRE'!D28="","",'Portail 6 LETTRES-HISTOIRE'!D28)</f>
        <v/>
      </c>
      <c r="E33" s="85" t="str">
        <f>IF('Portail 6 LETTRES-HISTOIRE'!E28="","",'Portail 6 LETTRES-HISTOIRE'!E28)</f>
        <v>OBLIG CHOIX</v>
      </c>
      <c r="F33" s="85" t="str">
        <f>IF('Portail 6 LETTRES-HISTOIRE'!F28="","",'Portail 6 LETTRES-HISTOIRE'!F28)</f>
        <v>Portails 1 (SDL-LLCER), 3 (SDL-LETTRES), 5 (LETTRES-LLCER ), 6 (HISTOIRE-LETTRES), 7 (HISTOIRE-GEO) et 8 (HISTOIRE-DROIT)</v>
      </c>
      <c r="G33" s="85" t="str">
        <f>IF('Portail 6 LETTRES-HISTOIRE'!G28="","",'Portail 6 LETTRES-HISTOIRE'!G28)</f>
        <v/>
      </c>
      <c r="H33" s="86" t="str">
        <f>IF('Portail 6 LETTRES-HISTOIRE'!H28="","",'Portail 6 LETTRES-HISTOIRE'!H28)</f>
        <v>1 UE / 2 ECTS</v>
      </c>
      <c r="I33" s="87">
        <f>IF('Portail 6 LETTRES-HISTOIRE'!I28="","",'Portail 6 LETTRES-HISTOIRE'!I28)</f>
        <v>2</v>
      </c>
      <c r="J33" s="86">
        <f>IF('Portail 6 LETTRES-HISTOIRE'!J28="","",'Portail 6 LETTRES-HISTOIRE'!J28)</f>
        <v>2</v>
      </c>
      <c r="K33" s="87" t="str">
        <f>IF('Portail 6 LETTRES-HISTOIRE'!K28="","",'Portail 6 LETTRES-HISTOIRE'!K28)</f>
        <v/>
      </c>
      <c r="L33" s="86" t="str">
        <f>IF('Portail 6 LETTRES-HISTOIRE'!L28="","",'Portail 6 LETTRES-HISTOIRE'!L28)</f>
        <v/>
      </c>
      <c r="M33" s="87" t="str">
        <f>IF('Portail 6 LETTRES-HISTOIRE'!M28="","",'Portail 6 LETTRES-HISTOIRE'!M28)</f>
        <v/>
      </c>
      <c r="N33" s="86" t="str">
        <f>IF('Portail 6 LETTRES-HISTOIRE'!N28="","",'Portail 6 LETTRES-HISTOIRE'!N28)</f>
        <v/>
      </c>
      <c r="O33" s="88" t="str">
        <f>IF('Portail 6 LETTRES-HISTOIRE'!O28="","",'Portail 6 LETTRES-HISTOIRE'!O28)</f>
        <v/>
      </c>
      <c r="P33" s="373" t="str">
        <f>IF('Portail 6 LETTRES-HISTOIRE'!P28="","",'Portail 6 LETTRES-HISTOIRE'!P28)</f>
        <v/>
      </c>
      <c r="Q33" s="437"/>
      <c r="R33" s="438"/>
      <c r="S33" s="378" t="str">
        <f>IF('Portail 6 LETTRES-HISTOIRE'!S28="","",'Portail 6 LETTRES-HISTOIRE'!S28)</f>
        <v/>
      </c>
      <c r="T33" s="88" t="str">
        <f>IF('Portail 6 LETTRES-HISTOIRE'!T28="","",'Portail 6 LETTRES-HISTOIRE'!T28)</f>
        <v/>
      </c>
      <c r="U33" s="88" t="str">
        <f>IF('Portail 6 LETTRES-HISTOIRE'!U28="","",'Portail 6 LETTRES-HISTOIRE'!U28)</f>
        <v/>
      </c>
      <c r="V33" s="88" t="str">
        <f>IF('Portail 6 LETTRES-HISTOIRE'!V28="","",'Portail 6 LETTRES-HISTOIRE'!V28)</f>
        <v/>
      </c>
      <c r="W33" s="89" t="str">
        <f>IF('Portail 6 LETTRES-HISTOIRE'!W28="","",'Portail 6 LETTRES-HISTOIRE'!W28)</f>
        <v/>
      </c>
      <c r="X33" s="90" t="str">
        <f>IF('Portail 6 LETTRES-HISTOIRE'!X28="","",'Portail 6 LETTRES-HISTOIRE'!X28)</f>
        <v/>
      </c>
      <c r="Y33" s="90" t="str">
        <f>IF('Portail 6 LETTRES-HISTOIRE'!Y28="","",'Portail 6 LETTRES-HISTOIRE'!Y28)</f>
        <v/>
      </c>
      <c r="Z33" s="585" t="str">
        <f>IF('Portail 6 LETTRES-HISTOIRE'!Z28="","",'Portail 6 LETTRES-HISTOIRE'!Z28)</f>
        <v/>
      </c>
      <c r="AA33" s="629" t="str">
        <f>IF('Portail 6 LETTRES-HISTOIRE'!AA28="","",'Portail 6 LETTRES-HISTOIRE'!AA28)</f>
        <v/>
      </c>
      <c r="AB33" s="558" t="str">
        <f>IF('Portail 6 LETTRES-HISTOIRE'!AB28="","",'Portail 6 LETTRES-HISTOIRE'!AB28)</f>
        <v/>
      </c>
      <c r="AC33" s="630"/>
      <c r="AD33" s="89" t="str">
        <f>IF('Portail 6 LETTRES-HISTOIRE'!AD28="","",'Portail 6 LETTRES-HISTOIRE'!AD28)</f>
        <v/>
      </c>
      <c r="AE33" s="90" t="str">
        <f>IF('Portail 6 LETTRES-HISTOIRE'!AE28="","",'Portail 6 LETTRES-HISTOIRE'!AE28)</f>
        <v/>
      </c>
      <c r="AF33" s="90" t="str">
        <f>IF('Portail 6 LETTRES-HISTOIRE'!AF28="","",'Portail 6 LETTRES-HISTOIRE'!AF28)</f>
        <v/>
      </c>
      <c r="AG33" s="90" t="str">
        <f>IF('Portail 6 LETTRES-HISTOIRE'!AG28="","",'Portail 6 LETTRES-HISTOIRE'!AG28)</f>
        <v/>
      </c>
      <c r="AH33" s="91" t="str">
        <f>IF('Portail 6 LETTRES-HISTOIRE'!AH28="","",'Portail 6 LETTRES-HISTOIRE'!AH28)</f>
        <v/>
      </c>
      <c r="AI33" s="90" t="str">
        <f>IF('Portail 6 LETTRES-HISTOIRE'!AI28="","",'Portail 6 LETTRES-HISTOIRE'!AI28)</f>
        <v/>
      </c>
      <c r="AJ33" s="90" t="str">
        <f>IF('Portail 6 LETTRES-HISTOIRE'!AJ28="","",'Portail 6 LETTRES-HISTOIRE'!AJ28)</f>
        <v/>
      </c>
      <c r="AK33" s="90" t="str">
        <f>IF('Portail 6 LETTRES-HISTOIRE'!AK28="","",'Portail 6 LETTRES-HISTOIRE'!AK28)</f>
        <v/>
      </c>
      <c r="AL33" s="92" t="str">
        <f>IF('Portail 6 LETTRES-HISTOIRE'!AL28="","",'Portail 6 LETTRES-HISTOIRE'!AL28)</f>
        <v/>
      </c>
    </row>
    <row r="34" spans="1:38" ht="63.75">
      <c r="A34" s="20" t="str">
        <f>IF('Portail 6 LETTRES-HISTOIRE'!A29="","",'Portail 6 LETTRES-HISTOIRE'!A29)</f>
        <v/>
      </c>
      <c r="B34" s="21" t="str">
        <f>IF('Portail 6 LETTRES-HISTOIRE'!B29="","",'Portail 6 LETTRES-HISTOIRE'!B29)</f>
        <v>LLA2ALL</v>
      </c>
      <c r="C34" s="277" t="str">
        <f>IF('Portail 6 LETTRES-HISTOIRE'!C29="","",'Portail 6 LETTRES-HISTOIRE'!C29)</f>
        <v>Allemand S2</v>
      </c>
      <c r="D34" s="63" t="str">
        <f>IF('Portail 6 LETTRES-HISTOIRE'!D29="","",'Portail 6 LETTRES-HISTOIRE'!D29)</f>
        <v>LOL2B8A
LOL2C7A
LOL2D7A
LOL2DH2A
LOL2E4A
LOL2G8A
LOL2H4A</v>
      </c>
      <c r="E34" s="63" t="str">
        <f>IF('Portail 6 LETTRES-HISTOIRE'!E29="","",'Portail 6 LETTRES-HISTOIRE'!E29)</f>
        <v>CHOIX TRONC COMMUN</v>
      </c>
      <c r="F34" s="168" t="str">
        <f>IF('Portail 6 LETTRES-HISTOIRE'!F29="","",'Portail 6 LETTRES-HISTOIRE'!F29)</f>
        <v>Portails 1 (SDL-LLCER), 3 (SDL-LETTRES), 5 (LETTRES-LLCER ), 6 (HISTOIRE-LETTRES), 7 (HISTOIRE-GEO) et 8 (HISTOIRE-DROIT)</v>
      </c>
      <c r="G34" s="63" t="str">
        <f>IF('Portail 6 LETTRES-HISTOIRE'!G29="","",'Portail 6 LETTRES-HISTOIRE'!G29)</f>
        <v>LEA</v>
      </c>
      <c r="H34" s="66" t="str">
        <f>IF('Portail 6 LETTRES-HISTOIRE'!H29="","",'Portail 6 LETTRES-HISTOIRE'!H29)</f>
        <v/>
      </c>
      <c r="I34" s="67">
        <f>IF('Portail 6 LETTRES-HISTOIRE'!I29="","",'Portail 6 LETTRES-HISTOIRE'!I29)</f>
        <v>2</v>
      </c>
      <c r="J34" s="67">
        <f>IF('Portail 6 LETTRES-HISTOIRE'!J29="","",'Portail 6 LETTRES-HISTOIRE'!J29)</f>
        <v>2</v>
      </c>
      <c r="K34" s="67" t="str">
        <f>IF('Portail 6 LETTRES-HISTOIRE'!K29="","",'Portail 6 LETTRES-HISTOIRE'!K29)</f>
        <v>FLEURY Alain</v>
      </c>
      <c r="L34" s="213">
        <f>IF('Portail 6 LETTRES-HISTOIRE'!L29="","",'Portail 6 LETTRES-HISTOIRE'!L29)</f>
        <v>12</v>
      </c>
      <c r="M34" s="67" t="str">
        <f>IF('Portail 6 LETTRES-HISTOIRE'!M29="","",'Portail 6 LETTRES-HISTOIRE'!M29)</f>
        <v/>
      </c>
      <c r="N34" s="67" t="str">
        <f>IF('Portail 6 LETTRES-HISTOIRE'!N29="","",'Portail 6 LETTRES-HISTOIRE'!N29)</f>
        <v/>
      </c>
      <c r="O34" s="129">
        <f>IF('Portail 6 LETTRES-HISTOIRE'!O29="","",'Portail 6 LETTRES-HISTOIRE'!O29)</f>
        <v>18</v>
      </c>
      <c r="P34" s="222" t="str">
        <f>IF('Portail 6 LETTRES-HISTOIRE'!P29="","",'Portail 6 LETTRES-HISTOIRE'!P29)</f>
        <v/>
      </c>
      <c r="Q34" s="429" t="str">
        <f>IF('Portail 6 LETTRES-HISTOIRE'!Q29="","",'Portail 6 LETTRES-HISTOIRE'!Q29)</f>
        <v>100% CC DONT DEVOIR MAISON</v>
      </c>
      <c r="R34" s="430" t="str">
        <f>IF('Portail 6 LETTRES-HISTOIRE'!R29="","",'Portail 6 LETTRES-HISTOIRE'!R29)</f>
        <v>100% CT DEVOIR MAISON</v>
      </c>
      <c r="S34" s="149">
        <f>IF('Portail 6 LETTRES-HISTOIRE'!S29="","",'Portail 6 LETTRES-HISTOIRE'!S29)</f>
        <v>1</v>
      </c>
      <c r="T34" s="33" t="str">
        <f>IF('Portail 6 LETTRES-HISTOIRE'!T29="","",'Portail 6 LETTRES-HISTOIRE'!T29)</f>
        <v>CC</v>
      </c>
      <c r="U34" s="100" t="str">
        <f>IF('Portail 6 LETTRES-HISTOIRE'!U29="","",'Portail 6 LETTRES-HISTOIRE'!U29)</f>
        <v>écrit et oral</v>
      </c>
      <c r="V34" s="33" t="str">
        <f>IF('Portail 6 LETTRES-HISTOIRE'!V29="","",'Portail 6 LETTRES-HISTOIRE'!V29)</f>
        <v>1h30</v>
      </c>
      <c r="W34" s="34">
        <f>IF('Portail 6 LETTRES-HISTOIRE'!W29="","",'Portail 6 LETTRES-HISTOIRE'!W29)</f>
        <v>1</v>
      </c>
      <c r="X34" s="35" t="str">
        <f>IF('Portail 6 LETTRES-HISTOIRE'!X29="","",'Portail 6 LETTRES-HISTOIRE'!X29)</f>
        <v>CT</v>
      </c>
      <c r="Y34" s="35" t="str">
        <f>IF('Portail 6 LETTRES-HISTOIRE'!Y29="","",'Portail 6 LETTRES-HISTOIRE'!Y29)</f>
        <v>écrit</v>
      </c>
      <c r="Z34" s="588" t="str">
        <f>IF('Portail 6 LETTRES-HISTOIRE'!Z29="","",'Portail 6 LETTRES-HISTOIRE'!Z29)</f>
        <v>1h30</v>
      </c>
      <c r="AA34" s="664" t="str">
        <f>IF('Portail 6 LETTRES-HISTOIRE'!AA29="","",'Portail 6 LETTRES-HISTOIRE'!AA29)</f>
        <v>DM - 1h30 
Transmission sujet (PDF - jour J) et remise copie (PDF - J+2) par mail. Délai = 48h</v>
      </c>
      <c r="AB34" s="665" t="str">
        <f>IF('Portail 6 LETTRES-HISTOIRE'!AB29="","",'Portail 6 LETTRES-HISTOIRE'!AB29)</f>
        <v>DM - 1h30 Transmission sujet (PDF - jour J) et remise copie (PDF - J+2) par mail. Délai = 48h</v>
      </c>
      <c r="AC34" s="716" t="str">
        <f>IF('Portail 6 LETTRES-HISTOIRE'!AC29="","",'Portail 6 LETTRES-HISTOIRE'!AC29)</f>
        <v/>
      </c>
      <c r="AD34" s="149">
        <f>IF('Portail 6 LETTRES-HISTOIRE'!AD29="","",'Portail 6 LETTRES-HISTOIRE'!AD29)</f>
        <v>1</v>
      </c>
      <c r="AE34" s="33" t="str">
        <f>IF('Portail 6 LETTRES-HISTOIRE'!AE29="","",'Portail 6 LETTRES-HISTOIRE'!AE29)</f>
        <v>CT</v>
      </c>
      <c r="AF34" s="46" t="str">
        <f>IF('Portail 6 LETTRES-HISTOIRE'!AF29="","",'Portail 6 LETTRES-HISTOIRE'!AF29)</f>
        <v>écrit</v>
      </c>
      <c r="AG34" s="46" t="str">
        <f>IF('Portail 6 LETTRES-HISTOIRE'!AG29="","",'Portail 6 LETTRES-HISTOIRE'!AG29)</f>
        <v>1h30</v>
      </c>
      <c r="AH34" s="37">
        <f>IF('Portail 6 LETTRES-HISTOIRE'!AH29="","",'Portail 6 LETTRES-HISTOIRE'!AH29)</f>
        <v>1</v>
      </c>
      <c r="AI34" s="35" t="str">
        <f>IF('Portail 6 LETTRES-HISTOIRE'!AI29="","",'Portail 6 LETTRES-HISTOIRE'!AI29)</f>
        <v>CT</v>
      </c>
      <c r="AJ34" s="46" t="str">
        <f>IF('Portail 6 LETTRES-HISTOIRE'!AJ29="","",'Portail 6 LETTRES-HISTOIRE'!AJ29)</f>
        <v>écrit</v>
      </c>
      <c r="AK34" s="46" t="str">
        <f>IF('Portail 6 LETTRES-HISTOIRE'!AK29="","",'Portail 6 LETTRES-HISTOIRE'!AK29)</f>
        <v>1h30</v>
      </c>
      <c r="AL34" s="68" t="str">
        <f>IF('Portail 6 LETTRES-HISTOIRE'!AL29="","",'Portail 6 LETTRES-HISTOIRE'!AL29)</f>
        <v/>
      </c>
    </row>
    <row r="35" spans="1:38" ht="85.5" customHeight="1">
      <c r="A35" s="20" t="str">
        <f>IF('Portail 6 LETTRES-HISTOIRE'!A30="","",'Portail 6 LETTRES-HISTOIRE'!A30)</f>
        <v/>
      </c>
      <c r="B35" s="21" t="str">
        <f>IF('Portail 6 LETTRES-HISTOIRE'!B30="","",'Portail 6 LETTRES-HISTOIRE'!B30)</f>
        <v>LLA2ANG</v>
      </c>
      <c r="C35" s="277" t="str">
        <f>IF('Portail 6 LETTRES-HISTOIRE'!C30="","",'Portail 6 LETTRES-HISTOIRE'!C30)</f>
        <v>Anglais S2</v>
      </c>
      <c r="D35" s="63" t="str">
        <f>IF('Portail 6 LETTRES-HISTOIRE'!D30="","",'Portail 6 LETTRES-HISTOIRE'!D30)</f>
        <v>LOL2C7B
LOL2D7B
LOL2DH2B
LOL2E4B
LOL2G8B
LOL2H4B</v>
      </c>
      <c r="E35" s="63" t="str">
        <f>IF('Portail 6 LETTRES-HISTOIRE'!E30="","",'Portail 6 LETTRES-HISTOIRE'!E30)</f>
        <v>CHOIX TRONC COMMUN</v>
      </c>
      <c r="F35" s="168" t="str">
        <f>IF('Portail 6 LETTRES-HISTOIRE'!F30="","",'Portail 6 LETTRES-HISTOIRE'!F30)</f>
        <v>Portails 3 (SDL-LETTRES), 6 (HISTOIRE-LETTRES), 7 (HISTOIRE-GEO) et 8 (HISTOIRE-DROIT)</v>
      </c>
      <c r="G35" s="63" t="str">
        <f>IF('Portail 6 LETTRES-HISTOIRE'!G30="","",'Portail 6 LETTRES-HISTOIRE'!G30)</f>
        <v>LLCER</v>
      </c>
      <c r="H35" s="66" t="str">
        <f>IF('Portail 6 LETTRES-HISTOIRE'!H30="","",'Portail 6 LETTRES-HISTOIRE'!H30)</f>
        <v/>
      </c>
      <c r="I35" s="67">
        <f>IF('Portail 6 LETTRES-HISTOIRE'!I30="","",'Portail 6 LETTRES-HISTOIRE'!I30)</f>
        <v>2</v>
      </c>
      <c r="J35" s="67">
        <f>IF('Portail 6 LETTRES-HISTOIRE'!J30="","",'Portail 6 LETTRES-HISTOIRE'!J30)</f>
        <v>2</v>
      </c>
      <c r="K35" s="67" t="str">
        <f>IF('Portail 6 LETTRES-HISTOIRE'!K30="","",'Portail 6 LETTRES-HISTOIRE'!K30)</f>
        <v>SOTTEAU Emilie</v>
      </c>
      <c r="L35" s="213" t="str">
        <f>IF('Portail 6 LETTRES-HISTOIRE'!L30="","",'Portail 6 LETTRES-HISTOIRE'!L30)</f>
        <v>11</v>
      </c>
      <c r="M35" s="67" t="str">
        <f>IF('Portail 6 LETTRES-HISTOIRE'!M30="","",'Portail 6 LETTRES-HISTOIRE'!M30)</f>
        <v/>
      </c>
      <c r="N35" s="67" t="str">
        <f>IF('Portail 6 LETTRES-HISTOIRE'!N30="","",'Portail 6 LETTRES-HISTOIRE'!N30)</f>
        <v/>
      </c>
      <c r="O35" s="129">
        <f>IF('Portail 6 LETTRES-HISTOIRE'!O30="","",'Portail 6 LETTRES-HISTOIRE'!O30)</f>
        <v>18</v>
      </c>
      <c r="P35" s="222" t="str">
        <f>IF('Portail 6 LETTRES-HISTOIRE'!P30="","",'Portail 6 LETTRES-HISTOIRE'!P30)</f>
        <v/>
      </c>
      <c r="Q35" s="429" t="str">
        <f>IF('Portail 6 LETTRES-HISTOIRE'!Q30="","",'Portail 6 LETTRES-HISTOIRE'!Q30)</f>
        <v>100 % CC</v>
      </c>
      <c r="R35" s="430" t="str">
        <f>IF('Portail 6 LETTRES-HISTOIRE'!R30="","",'Portail 6 LETTRES-HISTOIRE'!R30)</f>
        <v>100% CT DEVOIR MAISON</v>
      </c>
      <c r="S35" s="149">
        <f>IF('Portail 6 LETTRES-HISTOIRE'!S30="","",'Portail 6 LETTRES-HISTOIRE'!S30)</f>
        <v>1</v>
      </c>
      <c r="T35" s="33" t="str">
        <f>IF('Portail 6 LETTRES-HISTOIRE'!T30="","",'Portail 6 LETTRES-HISTOIRE'!T30)</f>
        <v>CC</v>
      </c>
      <c r="U35" s="33" t="str">
        <f>IF('Portail 6 LETTRES-HISTOIRE'!U30="","",'Portail 6 LETTRES-HISTOIRE'!U30)</f>
        <v/>
      </c>
      <c r="V35" s="33" t="str">
        <f>IF('Portail 6 LETTRES-HISTOIRE'!V30="","",'Portail 6 LETTRES-HISTOIRE'!V30)</f>
        <v/>
      </c>
      <c r="W35" s="34">
        <f>IF('Portail 6 LETTRES-HISTOIRE'!W30="","",'Portail 6 LETTRES-HISTOIRE'!W30)</f>
        <v>1</v>
      </c>
      <c r="X35" s="35" t="str">
        <f>IF('Portail 6 LETTRES-HISTOIRE'!X30="","",'Portail 6 LETTRES-HISTOIRE'!X30)</f>
        <v>CT</v>
      </c>
      <c r="Y35" s="35" t="str">
        <f>IF('Portail 6 LETTRES-HISTOIRE'!Y30="","",'Portail 6 LETTRES-HISTOIRE'!Y30)</f>
        <v>écrit</v>
      </c>
      <c r="Z35" s="582" t="str">
        <f>IF('Portail 6 LETTRES-HISTOIRE'!Z30="","",'Portail 6 LETTRES-HISTOIRE'!Z30)</f>
        <v>2h00</v>
      </c>
      <c r="AA35" s="664" t="str">
        <f>IF('Portail 6 LETTRES-HISTOIRE'!AA30="","",'Portail 6 LETTRES-HISTOIRE'!AA30)</f>
        <v>DM sans temps limité, 
dépôt sujet sur CELENE le 22/06,
copie à rendre au plus tard le 29/06 sur mon adresse email emiliejanton@yahoo.fr</v>
      </c>
      <c r="AB35" s="665" t="str">
        <f>IF('Portail 6 LETTRES-HISTOIRE'!AB30="","",'Portail 6 LETTRES-HISTOIRE'!AB30)</f>
        <v>DM sans temps limité, dépôt sujet sur CELENE le 15/06,copie à rendre au plus tard le 22/06 sur mon adresse email emiliejanton@yahoo.fr</v>
      </c>
      <c r="AC35" s="716" t="str">
        <f>IF('Portail 6 LETTRES-HISTOIRE'!AC30="","",'Portail 6 LETTRES-HISTOIRE'!AC30)</f>
        <v/>
      </c>
      <c r="AD35" s="149">
        <f>IF('Portail 6 LETTRES-HISTOIRE'!AD30="","",'Portail 6 LETTRES-HISTOIRE'!AD30)</f>
        <v>1</v>
      </c>
      <c r="AE35" s="33" t="str">
        <f>IF('Portail 6 LETTRES-HISTOIRE'!AE30="","",'Portail 6 LETTRES-HISTOIRE'!AE30)</f>
        <v>CT</v>
      </c>
      <c r="AF35" s="33" t="str">
        <f>IF('Portail 6 LETTRES-HISTOIRE'!AF30="","",'Portail 6 LETTRES-HISTOIRE'!AF30)</f>
        <v>écrit</v>
      </c>
      <c r="AG35" s="33" t="str">
        <f>IF('Portail 6 LETTRES-HISTOIRE'!AG30="","",'Portail 6 LETTRES-HISTOIRE'!AG30)</f>
        <v>2h00</v>
      </c>
      <c r="AH35" s="37">
        <f>IF('Portail 6 LETTRES-HISTOIRE'!AH30="","",'Portail 6 LETTRES-HISTOIRE'!AH30)</f>
        <v>1</v>
      </c>
      <c r="AI35" s="35" t="str">
        <f>IF('Portail 6 LETTRES-HISTOIRE'!AI30="","",'Portail 6 LETTRES-HISTOIRE'!AI30)</f>
        <v>CT</v>
      </c>
      <c r="AJ35" s="35" t="str">
        <f>IF('Portail 6 LETTRES-HISTOIRE'!AJ30="","",'Portail 6 LETTRES-HISTOIRE'!AJ30)</f>
        <v>écrit</v>
      </c>
      <c r="AK35" s="35" t="str">
        <f>IF('Portail 6 LETTRES-HISTOIRE'!AK30="","",'Portail 6 LETTRES-HISTOIRE'!AK30)</f>
        <v>2h00</v>
      </c>
      <c r="AL35" s="68" t="str">
        <f>IF('Portail 6 LETTRES-HISTOIRE'!AL30="","",'Portail 6 LETTRES-HISTOIRE'!AL30)</f>
        <v/>
      </c>
    </row>
    <row r="36" spans="1:38" ht="80.25" customHeight="1" thickBot="1">
      <c r="A36" s="20" t="str">
        <f>IF('Portail 6 LETTRES-HISTOIRE'!A31="","",'Portail 6 LETTRES-HISTOIRE'!A31)</f>
        <v/>
      </c>
      <c r="B36" s="21" t="str">
        <f>IF('Portail 6 LETTRES-HISTOIRE'!B31="","",'Portail 6 LETTRES-HISTOIRE'!B31)</f>
        <v>LLA2ESP</v>
      </c>
      <c r="C36" s="277" t="str">
        <f>IF('Portail 6 LETTRES-HISTOIRE'!C31="","",'Portail 6 LETTRES-HISTOIRE'!C31)</f>
        <v>Espagnol S2</v>
      </c>
      <c r="D36" s="63" t="str">
        <f>IF('Portail 6 LETTRES-HISTOIRE'!D31="","",'Portail 6 LETTRES-HISTOIRE'!D31)</f>
        <v>LOL2D7C
LOL2DH2C
LOL2E4C
LOL2G8C
LOL2H4C</v>
      </c>
      <c r="E36" s="63" t="str">
        <f>IF('Portail 6 LETTRES-HISTOIRE'!E31="","",'Portail 6 LETTRES-HISTOIRE'!E31)</f>
        <v>CHOIX TRONC COMMUN</v>
      </c>
      <c r="F36" s="168" t="str">
        <f>IF('Portail 6 LETTRES-HISTOIRE'!F31="","",'Portail 6 LETTRES-HISTOIRE'!F31)</f>
        <v>Portails 3 (SDL-LETTRES), 6 (HISTOIRE-LETTRES), 7 (HISTOIRE-GEO) et 8 (HISTOIRE-DROIT)</v>
      </c>
      <c r="G36" s="63" t="str">
        <f>IF('Portail 6 LETTRES-HISTOIRE'!G31="","",'Portail 6 LETTRES-HISTOIRE'!G31)</f>
        <v>LLCER</v>
      </c>
      <c r="H36" s="66" t="str">
        <f>IF('Portail 6 LETTRES-HISTOIRE'!H31="","",'Portail 6 LETTRES-HISTOIRE'!H31)</f>
        <v/>
      </c>
      <c r="I36" s="67">
        <f>IF('Portail 6 LETTRES-HISTOIRE'!I31="","",'Portail 6 LETTRES-HISTOIRE'!I31)</f>
        <v>2</v>
      </c>
      <c r="J36" s="67">
        <f>IF('Portail 6 LETTRES-HISTOIRE'!J31="","",'Portail 6 LETTRES-HISTOIRE'!J31)</f>
        <v>2</v>
      </c>
      <c r="K36" s="67" t="str">
        <f>IF('Portail 6 LETTRES-HISTOIRE'!K31="","",'Portail 6 LETTRES-HISTOIRE'!K31)</f>
        <v>FASQUEL Samuel</v>
      </c>
      <c r="L36" s="213" t="str">
        <f>IF('Portail 6 LETTRES-HISTOIRE'!L31="","",'Portail 6 LETTRES-HISTOIRE'!L31)</f>
        <v>14</v>
      </c>
      <c r="M36" s="67" t="str">
        <f>IF('Portail 6 LETTRES-HISTOIRE'!M31="","",'Portail 6 LETTRES-HISTOIRE'!M31)</f>
        <v/>
      </c>
      <c r="N36" s="67" t="str">
        <f>IF('Portail 6 LETTRES-HISTOIRE'!N31="","",'Portail 6 LETTRES-HISTOIRE'!N31)</f>
        <v/>
      </c>
      <c r="O36" s="129">
        <f>IF('Portail 6 LETTRES-HISTOIRE'!O31="","",'Portail 6 LETTRES-HISTOIRE'!O31)</f>
        <v>18</v>
      </c>
      <c r="P36" s="222" t="str">
        <f>IF('Portail 6 LETTRES-HISTOIRE'!P31="","",'Portail 6 LETTRES-HISTOIRE'!P31)</f>
        <v/>
      </c>
      <c r="Q36" s="496" t="str">
        <f>IF('Portail 6 LETTRES-HISTOIRE'!Q31="","",'Portail 6 LETTRES-HISTOIRE'!Q31)</f>
        <v>100% CC DEVOIR MAISON pour les gpes dont nbre notes CC insuffisant au 16/03</v>
      </c>
      <c r="R36" s="490" t="str">
        <f>IF('Portail 6 LETTRES-HISTOIRE'!R31="","",'Portail 6 LETTRES-HISTOIRE'!R31)</f>
        <v>100% CT / Ecrit à distance en temps limité</v>
      </c>
      <c r="S36" s="149">
        <f>IF('Portail 6 LETTRES-HISTOIRE'!S31="","",'Portail 6 LETTRES-HISTOIRE'!S31)</f>
        <v>1</v>
      </c>
      <c r="T36" s="33" t="str">
        <f>IF('Portail 6 LETTRES-HISTOIRE'!T31="","",'Portail 6 LETTRES-HISTOIRE'!T31)</f>
        <v>CC</v>
      </c>
      <c r="U36" s="33" t="str">
        <f>IF('Portail 6 LETTRES-HISTOIRE'!U31="","",'Portail 6 LETTRES-HISTOIRE'!U31)</f>
        <v/>
      </c>
      <c r="V36" s="33" t="str">
        <f>IF('Portail 6 LETTRES-HISTOIRE'!V31="","",'Portail 6 LETTRES-HISTOIRE'!V31)</f>
        <v/>
      </c>
      <c r="W36" s="34">
        <f>IF('Portail 6 LETTRES-HISTOIRE'!W31="","",'Portail 6 LETTRES-HISTOIRE'!W31)</f>
        <v>1</v>
      </c>
      <c r="X36" s="35" t="str">
        <f>IF('Portail 6 LETTRES-HISTOIRE'!X31="","",'Portail 6 LETTRES-HISTOIRE'!X31)</f>
        <v>CT</v>
      </c>
      <c r="Y36" s="35" t="str">
        <f>IF('Portail 6 LETTRES-HISTOIRE'!Y31="","",'Portail 6 LETTRES-HISTOIRE'!Y31)</f>
        <v>écrit</v>
      </c>
      <c r="Z36" s="582" t="str">
        <f>IF('Portail 6 LETTRES-HISTOIRE'!Z31="","",'Portail 6 LETTRES-HISTOIRE'!Z31)</f>
        <v>2h00</v>
      </c>
      <c r="AA36" s="664" t="str">
        <f>IF('Portail 6 LETTRES-HISTOIRE'!AA31="","",'Portail 6 LETTRES-HISTOIRE'!AA31)</f>
        <v>Oral par Skype, WhatsApp ou appel téléphonique dans une date à convenir avec votre enseignant référent.</v>
      </c>
      <c r="AB36" s="665" t="str">
        <f>IF('Portail 6 LETTRES-HISTOIRE'!AB31="","",'Portail 6 LETTRES-HISTOIRE'!AB31)</f>
        <v>Oral par Skype, WhatsApp ou appel téléphonique dans une date à convenir avec votre enseignant référent.</v>
      </c>
      <c r="AC36" s="716" t="str">
        <f>IF('Portail 6 LETTRES-HISTOIRE'!AC31="","",'Portail 6 LETTRES-HISTOIRE'!AC31)</f>
        <v/>
      </c>
      <c r="AD36" s="149">
        <f>IF('Portail 6 LETTRES-HISTOIRE'!AD31="","",'Portail 6 LETTRES-HISTOIRE'!AD31)</f>
        <v>1</v>
      </c>
      <c r="AE36" s="33" t="str">
        <f>IF('Portail 6 LETTRES-HISTOIRE'!AE31="","",'Portail 6 LETTRES-HISTOIRE'!AE31)</f>
        <v>CT</v>
      </c>
      <c r="AF36" s="33" t="str">
        <f>IF('Portail 6 LETTRES-HISTOIRE'!AF31="","",'Portail 6 LETTRES-HISTOIRE'!AF31)</f>
        <v>écrit</v>
      </c>
      <c r="AG36" s="33" t="str">
        <f>IF('Portail 6 LETTRES-HISTOIRE'!AG31="","",'Portail 6 LETTRES-HISTOIRE'!AG31)</f>
        <v>2h00</v>
      </c>
      <c r="AH36" s="37">
        <f>IF('Portail 6 LETTRES-HISTOIRE'!AH31="","",'Portail 6 LETTRES-HISTOIRE'!AH31)</f>
        <v>1</v>
      </c>
      <c r="AI36" s="35" t="str">
        <f>IF('Portail 6 LETTRES-HISTOIRE'!AI31="","",'Portail 6 LETTRES-HISTOIRE'!AI31)</f>
        <v>CT</v>
      </c>
      <c r="AJ36" s="35" t="str">
        <f>IF('Portail 6 LETTRES-HISTOIRE'!AJ31="","",'Portail 6 LETTRES-HISTOIRE'!AJ31)</f>
        <v>écrit</v>
      </c>
      <c r="AK36" s="35" t="str">
        <f>IF('Portail 6 LETTRES-HISTOIRE'!AK31="","",'Portail 6 LETTRES-HISTOIRE'!AK31)</f>
        <v>2h00</v>
      </c>
      <c r="AL36" s="68" t="str">
        <f>IF('Portail 6 LETTRES-HISTOIRE'!AL31="","",'Portail 6 LETTRES-HISTOIRE'!AL31)</f>
        <v/>
      </c>
    </row>
    <row r="37" spans="1:38">
      <c r="A37" s="63"/>
      <c r="B37" s="63"/>
      <c r="C37" s="305"/>
      <c r="D37" s="220"/>
      <c r="E37" s="311"/>
      <c r="F37" s="65"/>
      <c r="G37" s="200"/>
      <c r="H37" s="20"/>
      <c r="I37" s="67"/>
      <c r="J37" s="67"/>
      <c r="K37" s="67"/>
      <c r="L37" s="67"/>
      <c r="M37" s="67"/>
      <c r="N37" s="67"/>
      <c r="O37" s="67"/>
      <c r="P37" s="312"/>
      <c r="Q37" s="525"/>
      <c r="R37" s="525"/>
      <c r="S37" s="224"/>
      <c r="T37" s="224"/>
      <c r="U37" s="224"/>
      <c r="V37" s="224"/>
      <c r="W37" s="35"/>
      <c r="X37" s="35"/>
      <c r="Y37" s="35"/>
      <c r="Z37" s="35"/>
      <c r="AA37" s="525"/>
      <c r="AB37" s="525"/>
      <c r="AC37" s="525"/>
      <c r="AD37" s="224"/>
      <c r="AE37" s="224"/>
      <c r="AF37" s="224"/>
      <c r="AG37" s="224"/>
      <c r="AH37" s="35"/>
      <c r="AI37" s="35"/>
      <c r="AJ37" s="35"/>
      <c r="AK37" s="35"/>
      <c r="AL37" s="67"/>
    </row>
    <row r="38" spans="1:38">
      <c r="A38" s="121"/>
      <c r="B38" s="121"/>
      <c r="C38" s="144"/>
      <c r="D38" s="145"/>
      <c r="E38" s="145"/>
      <c r="F38" s="145"/>
      <c r="G38" s="145"/>
      <c r="H38" s="145"/>
      <c r="I38" s="145"/>
      <c r="J38" s="146"/>
      <c r="K38" s="145"/>
      <c r="L38" s="145"/>
      <c r="M38" s="145"/>
      <c r="N38" s="145"/>
      <c r="O38" s="145"/>
      <c r="P38" s="148"/>
      <c r="Q38" s="148"/>
      <c r="R38" s="148"/>
      <c r="S38" s="123"/>
      <c r="T38" s="123"/>
      <c r="U38" s="123"/>
      <c r="V38" s="123"/>
      <c r="W38" s="123"/>
      <c r="X38" s="123"/>
      <c r="Y38" s="123"/>
      <c r="Z38" s="123"/>
      <c r="AA38" s="148"/>
      <c r="AB38" s="148"/>
      <c r="AC38" s="148"/>
      <c r="AD38" s="123"/>
      <c r="AE38" s="123"/>
      <c r="AF38" s="123"/>
      <c r="AG38" s="123"/>
      <c r="AH38" s="123"/>
      <c r="AI38" s="123"/>
      <c r="AJ38" s="123"/>
      <c r="AK38" s="124"/>
      <c r="AL38" s="145"/>
    </row>
  </sheetData>
  <mergeCells count="27">
    <mergeCell ref="AD1:AK1"/>
    <mergeCell ref="AL1:AL3"/>
    <mergeCell ref="N2:N3"/>
    <mergeCell ref="O2:O3"/>
    <mergeCell ref="P2:P3"/>
    <mergeCell ref="S2:V2"/>
    <mergeCell ref="W2:Z2"/>
    <mergeCell ref="AD2:AG2"/>
    <mergeCell ref="AH2:AK2"/>
    <mergeCell ref="AA1:AB2"/>
    <mergeCell ref="AC1:AC3"/>
    <mergeCell ref="K1:K3"/>
    <mergeCell ref="L1:L3"/>
    <mergeCell ref="M1:M3"/>
    <mergeCell ref="N1:P1"/>
    <mergeCell ref="S1:Z1"/>
    <mergeCell ref="Q1:R2"/>
    <mergeCell ref="F1:F3"/>
    <mergeCell ref="G1:G3"/>
    <mergeCell ref="H1:H3"/>
    <mergeCell ref="I1:I3"/>
    <mergeCell ref="J1:J3"/>
    <mergeCell ref="A1:A3"/>
    <mergeCell ref="B1:B3"/>
    <mergeCell ref="C1:C3"/>
    <mergeCell ref="D1:D3"/>
    <mergeCell ref="E1:E3"/>
  </mergeCells>
  <dataValidations count="4">
    <dataValidation type="list" allowBlank="1" showInputMessage="1" showErrorMessage="1" sqref="U26 Y26 AF26 AJ26 U29 Y29 AF29 AJ29 U37 Y37 AF37 AJ37">
      <formula1>natu</formula1>
      <formula2>0</formula2>
    </dataValidation>
    <dataValidation type="list" allowBlank="1" showInputMessage="1" showErrorMessage="1" sqref="T26 X26 AE26 AI26 T29 X29 AE29 AI29 T37 X37 AE37 AI37">
      <formula1>moda</formula1>
      <formula2>0</formula2>
    </dataValidation>
    <dataValidation type="list" allowBlank="1" showInputMessage="1" showErrorMessage="1" sqref="T25 X25 AE25 AI25">
      <formula1>mod</formula1>
      <formula2>0</formula2>
    </dataValidation>
    <dataValidation type="list" allowBlank="1" showInputMessage="1" showErrorMessage="1" sqref="U25 Y25 AF25 AJ25">
      <formula1>nat</formula1>
      <formula2>0</formula2>
    </dataValidation>
  </dataValidations>
  <pageMargins left="0.31496062992125984" right="0.31496062992125984" top="0.39370078740157483" bottom="0.39370078740157483" header="0.31496062992125984" footer="0.51181102362204722"/>
  <pageSetup paperSize="8" scale="50" firstPageNumber="0" fitToWidth="2" fitToHeight="3" orientation="landscape" r:id="rId1"/>
  <headerFooter>
    <oddHeader>&amp;R&amp;D</oddHeader>
  </headerFooter>
  <colBreaks count="1" manualBreakCount="1">
    <brk id="26" max="35" man="1"/>
  </colBreaks>
</worksheet>
</file>

<file path=xl/worksheets/sheet9.xml><?xml version="1.0" encoding="utf-8"?>
<worksheet xmlns="http://schemas.openxmlformats.org/spreadsheetml/2006/main" xmlns:r="http://schemas.openxmlformats.org/officeDocument/2006/relationships">
  <dimension ref="A1:AMK1"/>
  <sheetViews>
    <sheetView view="pageBreakPreview" workbookViewId="0">
      <selection activeCell="E32" sqref="E32"/>
    </sheetView>
  </sheetViews>
  <sheetFormatPr baseColWidth="10" defaultColWidth="9.140625" defaultRowHeight="15"/>
  <cols>
    <col min="1" max="1025" width="10.7109375" style="229" customWidth="1"/>
  </cols>
  <sheetData/>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B24968EFC6EF4AB289C484678AA922" ma:contentTypeVersion="2" ma:contentTypeDescription="Create a new document." ma:contentTypeScope="" ma:versionID="419c3868ceb306fb9770f2b90b1c13ae">
  <xsd:schema xmlns:xsd="http://www.w3.org/2001/XMLSchema" xmlns:xs="http://www.w3.org/2001/XMLSchema" xmlns:p="http://schemas.microsoft.com/office/2006/metadata/properties" xmlns:ns2="2334f2aa-3fc8-42a3-8962-b3894c390d60" targetNamespace="http://schemas.microsoft.com/office/2006/metadata/properties" ma:root="true" ma:fieldsID="4b40fdb568b814ea01cf541011a3cd99" ns2:_="">
    <xsd:import namespace="2334f2aa-3fc8-42a3-8962-b3894c390d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4f2aa-3fc8-42a3-8962-b3894c390d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0E5373-1BA1-4C19-B0DE-12AE72EDE821}">
  <ds:schemaRefs>
    <ds:schemaRef ds:uri="http://schemas.microsoft.com/sharepoint/v3/contenttype/forms"/>
  </ds:schemaRefs>
</ds:datastoreItem>
</file>

<file path=customXml/itemProps2.xml><?xml version="1.0" encoding="utf-8"?>
<ds:datastoreItem xmlns:ds="http://schemas.openxmlformats.org/officeDocument/2006/customXml" ds:itemID="{5E9878B8-D027-4BE7-9A3D-9AB935F3702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299669-2298-4E41-9F0D-993FB9E00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34f2aa-3fc8-42a3-8962-b3894c390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 Online</Application>
  <DocSecurity>0</DocSecurity>
  <ScaleCrop>false</ScaleCrop>
  <HeadingPairs>
    <vt:vector size="4" baseType="variant">
      <vt:variant>
        <vt:lpstr>Feuilles de calcul</vt:lpstr>
      </vt:variant>
      <vt:variant>
        <vt:i4>10</vt:i4>
      </vt:variant>
      <vt:variant>
        <vt:lpstr>Plages nommées</vt:lpstr>
      </vt:variant>
      <vt:variant>
        <vt:i4>23</vt:i4>
      </vt:variant>
    </vt:vector>
  </HeadingPairs>
  <TitlesOfParts>
    <vt:vector size="33" baseType="lpstr">
      <vt:lpstr>Portail 1 SDL-LLCER</vt:lpstr>
      <vt:lpstr>Portail 2 SDL-LEA</vt:lpstr>
      <vt:lpstr>Portail 3 SDL-LETTRES</vt:lpstr>
      <vt:lpstr>Portail 4 LLCER-LEA</vt:lpstr>
      <vt:lpstr>Portail 5 LETTRES-LLCER</vt:lpstr>
      <vt:lpstr>Portail 6 LETTRES-HISTOIRE</vt:lpstr>
      <vt:lpstr>Portail 7 HISTOIRE-GEO</vt:lpstr>
      <vt:lpstr>Portail 8 HISTOIRE-DROIT</vt:lpstr>
      <vt:lpstr>Feuil2</vt:lpstr>
      <vt:lpstr>Feuil3</vt:lpstr>
      <vt:lpstr>'Portail 1 SDL-LLCER'!Impression_des_titres</vt:lpstr>
      <vt:lpstr>'Portail 2 SDL-LEA'!Impression_des_titres</vt:lpstr>
      <vt:lpstr>'Portail 3 SDL-LETTRES'!Impression_des_titres</vt:lpstr>
      <vt:lpstr>'Portail 4 LLCER-LEA'!Impression_des_titres</vt:lpstr>
      <vt:lpstr>'Portail 6 LETTRES-HISTOIRE'!Impression_des_titres</vt:lpstr>
      <vt:lpstr>'Portail 7 HISTOIRE-GEO'!Impression_des_titres</vt:lpstr>
      <vt:lpstr>'Portail 8 HISTOIRE-DROIT'!Impression_des_titres</vt:lpstr>
      <vt:lpstr>'Portail 1 SDL-LLCER'!Print_Titles_0</vt:lpstr>
      <vt:lpstr>'Portail 2 SDL-LEA'!Print_Titles_0</vt:lpstr>
      <vt:lpstr>'Portail 3 SDL-LETTRES'!Print_Titles_0</vt:lpstr>
      <vt:lpstr>'Portail 4 LLCER-LEA'!Print_Titles_0</vt:lpstr>
      <vt:lpstr>'Portail 5 LETTRES-LLCER'!Print_Titles_0</vt:lpstr>
      <vt:lpstr>'Portail 6 LETTRES-HISTOIRE'!Print_Titles_0</vt:lpstr>
      <vt:lpstr>'Portail 7 HISTOIRE-GEO'!Print_Titles_0</vt:lpstr>
      <vt:lpstr>'Portail 8 HISTOIRE-DROIT'!Print_Titles_0</vt:lpstr>
      <vt:lpstr>'Portail 1 SDL-LLCER'!Zone_d_impression</vt:lpstr>
      <vt:lpstr>'Portail 2 SDL-LEA'!Zone_d_impression</vt:lpstr>
      <vt:lpstr>'Portail 3 SDL-LETTRES'!Zone_d_impression</vt:lpstr>
      <vt:lpstr>'Portail 4 LLCER-LEA'!Zone_d_impression</vt:lpstr>
      <vt:lpstr>'Portail 5 LETTRES-LLCER'!Zone_d_impression</vt:lpstr>
      <vt:lpstr>'Portail 6 LETTRES-HISTOIRE'!Zone_d_impression</vt:lpstr>
      <vt:lpstr>'Portail 7 HISTOIRE-GEO'!Zone_d_impression</vt:lpstr>
      <vt:lpstr>'Portail 8 HISTOIRE-DROIT'!Zone_d_impression</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p6524</dc:creator>
  <cp:lastModifiedBy>Nico</cp:lastModifiedBy>
  <cp:revision>1</cp:revision>
  <dcterms:created xsi:type="dcterms:W3CDTF">2019-04-03T08:49:49Z</dcterms:created>
  <dcterms:modified xsi:type="dcterms:W3CDTF">2020-05-29T13:02:20Z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0x01010071B24968EFC6EF4AB289C484678AA922</vt:lpwstr>
  </property>
</Properties>
</file>