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LLSH-PILOTAGE-SCOLARITE\2018-2022\Maquettes et M3C 2020-2021\Maquettes et M3C 2020-21 COVID pour envoi DEFI\"/>
    </mc:Choice>
  </mc:AlternateContent>
  <bookViews>
    <workbookView xWindow="0" yWindow="0" windowWidth="28800" windowHeight="10200" activeTab="2"/>
  </bookViews>
  <sheets>
    <sheet name="Rappel règle-dates conseils" sheetId="4" r:id="rId1"/>
    <sheet name="M3C Lic SDL 2020-21 hypotez1" sheetId="5" r:id="rId2"/>
    <sheet name="M3C Lic SDL 2020-21 hypotez2 CO" sheetId="6" r:id="rId3"/>
    <sheet name="cout maquette après MCC" sheetId="2" state="hidden" r:id="rId4"/>
    <sheet name="Liste de valeurs" sheetId="3" state="hidden" r:id="rId5"/>
  </sheets>
  <externalReferences>
    <externalReference r:id="rId6"/>
    <externalReference r:id="rId7"/>
    <externalReference r:id="rId8"/>
    <externalReference r:id="rId9"/>
  </externalReferences>
  <definedNames>
    <definedName name="_xlnm.Print_Titles" localSheetId="1">'M3C Lic SDL 2020-21 hypotez1'!$B:$C,'M3C Lic SDL 2020-21 hypotez1'!$1:$3</definedName>
    <definedName name="_xlnm.Print_Titles" localSheetId="2">'M3C Lic SDL 2020-21 hypotez2 CO'!$B:$C,'M3C Lic SDL 2020-21 hypotez2 CO'!$1:$3</definedName>
    <definedName name="mod">'Liste de valeurs'!$A$2:$A$4+'Liste de valeurs'!$A$2:$A$4</definedName>
    <definedName name="moda">'Liste de valeurs'!$A$2:$A$4</definedName>
    <definedName name="nat">'Liste de valeurs'!$B$2:$B$7</definedName>
    <definedName name="natu">'[1]Listes de valeurs'!$B$2:$B$7</definedName>
    <definedName name="nature_ens">'[2]valeurs listes déroulantes'!$G$1:$G$2</definedName>
    <definedName name="Nature2">'[3]Liste de valeurs'!$B$2:$B$7</definedName>
    <definedName name="oui_non">'[2]valeurs listes déroulantes'!$E$1:$E$2</definedName>
    <definedName name="typ_ense">'[2]valeurs listes déroulantes'!$F$1:$F$13</definedName>
    <definedName name="type_UE" localSheetId="2">#REF!</definedName>
    <definedName name="type_UE">#REF!</definedName>
    <definedName name="Type_UE_licence_2_3">'[4]valeurs listes déroulantes'!$M$1:$M$2</definedName>
    <definedName name="_xlnm.Print_Area" localSheetId="1">'M3C Lic SDL 2020-21 hypotez1'!$A$1:$AM$179</definedName>
    <definedName name="_xlnm.Print_Area" localSheetId="2">'M3C Lic SDL 2020-21 hypotez2 CO'!$A$1:$AM$179</definedName>
  </definedNames>
  <calcPr calcId="162913" calcMode="manual"/>
</workbook>
</file>

<file path=xl/calcChain.xml><?xml version="1.0" encoding="utf-8"?>
<calcChain xmlns="http://schemas.openxmlformats.org/spreadsheetml/2006/main">
  <c r="AE95" i="5" l="1"/>
  <c r="AD95" i="5"/>
  <c r="O95" i="5"/>
  <c r="P95" i="5"/>
  <c r="Q95" i="5"/>
  <c r="R95" i="5"/>
  <c r="S95" i="5"/>
  <c r="T95" i="5"/>
  <c r="U95" i="5"/>
  <c r="AD74" i="6" l="1"/>
  <c r="AD111" i="6"/>
  <c r="AD150" i="6"/>
  <c r="U150" i="6"/>
  <c r="T150" i="6"/>
  <c r="U111" i="6"/>
  <c r="T111" i="6"/>
  <c r="U74" i="6"/>
  <c r="T74" i="6"/>
  <c r="AE156" i="5" l="1"/>
  <c r="AE63" i="6" l="1"/>
  <c r="AE179" i="5" l="1"/>
  <c r="AE176" i="5"/>
  <c r="AE175" i="5"/>
  <c r="AE172" i="5"/>
  <c r="AE171" i="5"/>
  <c r="AE168" i="5"/>
  <c r="AE166" i="5"/>
  <c r="AE165" i="5"/>
  <c r="AE162" i="5"/>
  <c r="AE161" i="5"/>
  <c r="AE158" i="5"/>
  <c r="AE157" i="5"/>
  <c r="AE154" i="5"/>
  <c r="AE152" i="5"/>
  <c r="AE151" i="5"/>
  <c r="AE150" i="5"/>
  <c r="AE148" i="5"/>
  <c r="AE147" i="5"/>
  <c r="AE145" i="5"/>
  <c r="AE144" i="5"/>
  <c r="AE143" i="5"/>
  <c r="AE142" i="5"/>
  <c r="AE138" i="5"/>
  <c r="AE137" i="5"/>
  <c r="AE135" i="5"/>
  <c r="AE134" i="5"/>
  <c r="AE131" i="5"/>
  <c r="AE130" i="5"/>
  <c r="AE128" i="5"/>
  <c r="AE124" i="5"/>
  <c r="AE123" i="5"/>
  <c r="AE122" i="5"/>
  <c r="AE120" i="5"/>
  <c r="AE116" i="5"/>
  <c r="AE113" i="5"/>
  <c r="AE112" i="5"/>
  <c r="AE111" i="5"/>
  <c r="AE109" i="5"/>
  <c r="AE107" i="5"/>
  <c r="AE106" i="5"/>
  <c r="AE104" i="5"/>
  <c r="AE103" i="5"/>
  <c r="AE102" i="5"/>
  <c r="AE96" i="5"/>
  <c r="AE93" i="5"/>
  <c r="AE90" i="5"/>
  <c r="AE89" i="5"/>
  <c r="AE88" i="5"/>
  <c r="AE87" i="5"/>
  <c r="AE85" i="5"/>
  <c r="AE82" i="5"/>
  <c r="AE81" i="5"/>
  <c r="AE76" i="5"/>
  <c r="AE75" i="5"/>
  <c r="AE74" i="5"/>
  <c r="AE72" i="5"/>
  <c r="AE71" i="5"/>
  <c r="AE70" i="5"/>
  <c r="AE69" i="5"/>
  <c r="AE68" i="5"/>
  <c r="AE64" i="5"/>
  <c r="AE63" i="5"/>
  <c r="AE60" i="5"/>
  <c r="AE59" i="5"/>
  <c r="AE58" i="5"/>
  <c r="AE56" i="5"/>
  <c r="AE53" i="5"/>
  <c r="AE52" i="5"/>
  <c r="AE48" i="5"/>
  <c r="AE47" i="5"/>
  <c r="AE46" i="5"/>
  <c r="AE44" i="5"/>
  <c r="AE43" i="5"/>
  <c r="AE41" i="5"/>
  <c r="AE40" i="5"/>
  <c r="AE39" i="5"/>
  <c r="AD175" i="6" l="1"/>
  <c r="AD176" i="6"/>
  <c r="T59" i="6"/>
  <c r="U59" i="6"/>
  <c r="O172" i="6"/>
  <c r="P172" i="6"/>
  <c r="Q172" i="6"/>
  <c r="Q93" i="6"/>
  <c r="Q90" i="6"/>
  <c r="R179" i="5"/>
  <c r="R176" i="5"/>
  <c r="R175" i="5"/>
  <c r="R172" i="5"/>
  <c r="R138" i="5"/>
  <c r="R135" i="5"/>
  <c r="R134" i="5"/>
  <c r="R125" i="5"/>
  <c r="R124" i="5"/>
  <c r="R96" i="5"/>
  <c r="R93" i="5"/>
  <c r="R90" i="5"/>
  <c r="R89" i="5"/>
  <c r="R64" i="5"/>
  <c r="R60" i="5"/>
  <c r="R59" i="5"/>
  <c r="R35" i="5"/>
  <c r="R14" i="5"/>
  <c r="X172" i="6" l="1"/>
  <c r="Y172" i="6"/>
  <c r="Z172" i="6"/>
  <c r="AA172" i="6"/>
  <c r="AB172" i="6"/>
  <c r="AC172" i="6"/>
  <c r="AD172" i="6"/>
  <c r="T172" i="6"/>
  <c r="U172" i="6"/>
  <c r="AD124" i="6"/>
  <c r="T64" i="6"/>
  <c r="X64" i="6"/>
  <c r="Y64" i="6"/>
  <c r="Z64" i="6"/>
  <c r="AA64" i="6"/>
  <c r="AB64" i="6"/>
  <c r="AC64" i="6"/>
  <c r="AD64" i="6"/>
  <c r="U64" i="6"/>
  <c r="AD60" i="6"/>
  <c r="U60" i="6"/>
  <c r="T60" i="6"/>
  <c r="U89" i="6" l="1"/>
  <c r="U90" i="6"/>
  <c r="AE168" i="6" l="1"/>
  <c r="AE166" i="6"/>
  <c r="AE165" i="6"/>
  <c r="AE162" i="6"/>
  <c r="AE161" i="6"/>
  <c r="AE158" i="6"/>
  <c r="AE157" i="6"/>
  <c r="AE156" i="6"/>
  <c r="AE154" i="6"/>
  <c r="AE172" i="6" s="1"/>
  <c r="AE152" i="6"/>
  <c r="AE151" i="6"/>
  <c r="AE150" i="6"/>
  <c r="AE148" i="6"/>
  <c r="AE147" i="6"/>
  <c r="AE145" i="6"/>
  <c r="AE144" i="6"/>
  <c r="AE143" i="6"/>
  <c r="AE142" i="6"/>
  <c r="AE137" i="6"/>
  <c r="AE131" i="6"/>
  <c r="AE130" i="6"/>
  <c r="AE128" i="6"/>
  <c r="AE123" i="6"/>
  <c r="AE122" i="6"/>
  <c r="AE120" i="6"/>
  <c r="AE116" i="6"/>
  <c r="AE113" i="6"/>
  <c r="AE112" i="6"/>
  <c r="AE111" i="6"/>
  <c r="AE109" i="6"/>
  <c r="AE107" i="6"/>
  <c r="AE106" i="6"/>
  <c r="AE104" i="6"/>
  <c r="AE103" i="6"/>
  <c r="AE102" i="6"/>
  <c r="AE88" i="6"/>
  <c r="AE87" i="6"/>
  <c r="AE82" i="6"/>
  <c r="AE81" i="6"/>
  <c r="AE76" i="6"/>
  <c r="AE75" i="6"/>
  <c r="AE74" i="6"/>
  <c r="AE72" i="6"/>
  <c r="AE71" i="6"/>
  <c r="AE70" i="6"/>
  <c r="AE69" i="6"/>
  <c r="AE68" i="6"/>
  <c r="AE64" i="6"/>
  <c r="AE60" i="6"/>
  <c r="AE58" i="6"/>
  <c r="AE56" i="6"/>
  <c r="AE53" i="6"/>
  <c r="AE52" i="6"/>
  <c r="AE48" i="6"/>
  <c r="AE47" i="6"/>
  <c r="AE46" i="6"/>
  <c r="AE42" i="6"/>
  <c r="AE41" i="6"/>
  <c r="AE40" i="6"/>
  <c r="AE39" i="6"/>
  <c r="AD179" i="6"/>
  <c r="AE179" i="6" s="1"/>
  <c r="AE176" i="6"/>
  <c r="AE175" i="6"/>
  <c r="AD138" i="6"/>
  <c r="AE138" i="6" s="1"/>
  <c r="AD135" i="6"/>
  <c r="AE135" i="6" s="1"/>
  <c r="AD134" i="6"/>
  <c r="AE134" i="6" s="1"/>
  <c r="AE124" i="6"/>
  <c r="AD96" i="6"/>
  <c r="AE96" i="6" s="1"/>
  <c r="AD95" i="6"/>
  <c r="AE95" i="6" s="1"/>
  <c r="AD93" i="6"/>
  <c r="AE93" i="6" s="1"/>
  <c r="AD90" i="6"/>
  <c r="AE90" i="6" s="1"/>
  <c r="AD89" i="6"/>
  <c r="AE89" i="6" s="1"/>
  <c r="T179" i="6"/>
  <c r="U179" i="6"/>
  <c r="T175" i="6"/>
  <c r="U175" i="6"/>
  <c r="T176" i="6"/>
  <c r="U176" i="6"/>
  <c r="T138" i="6"/>
  <c r="U138" i="6"/>
  <c r="T134" i="6"/>
  <c r="U134" i="6"/>
  <c r="T135" i="6"/>
  <c r="U135" i="6"/>
  <c r="T124" i="6"/>
  <c r="U124" i="6"/>
  <c r="T95" i="6"/>
  <c r="U95" i="6"/>
  <c r="T96" i="6"/>
  <c r="U96" i="6"/>
  <c r="T93" i="6"/>
  <c r="U93" i="6"/>
  <c r="T90" i="6"/>
  <c r="T89" i="6"/>
  <c r="R179" i="6"/>
  <c r="R176" i="6"/>
  <c r="R175" i="6"/>
  <c r="R172" i="6"/>
  <c r="R138" i="6"/>
  <c r="R135" i="6"/>
  <c r="R134" i="6"/>
  <c r="R125" i="6"/>
  <c r="R124" i="6"/>
  <c r="R96" i="6"/>
  <c r="R95" i="6"/>
  <c r="R93" i="6"/>
  <c r="R90" i="6"/>
  <c r="R89" i="6"/>
  <c r="R64" i="6"/>
  <c r="R60" i="6"/>
  <c r="R59" i="6"/>
  <c r="R35" i="6"/>
  <c r="R14" i="6"/>
  <c r="AN179" i="6"/>
  <c r="AM179" i="6"/>
  <c r="AL179" i="6"/>
  <c r="AK179" i="6"/>
  <c r="AJ179" i="6"/>
  <c r="AI179" i="6"/>
  <c r="AH179" i="6"/>
  <c r="AG179" i="6"/>
  <c r="AF179" i="6"/>
  <c r="AC179" i="6"/>
  <c r="AB179" i="6"/>
  <c r="AA179" i="6"/>
  <c r="Z179" i="6"/>
  <c r="Y179" i="6"/>
  <c r="X179" i="6"/>
  <c r="W179" i="6"/>
  <c r="V179" i="6"/>
  <c r="S179" i="6"/>
  <c r="P179" i="6"/>
  <c r="N179" i="6"/>
  <c r="M179" i="6"/>
  <c r="K179" i="6"/>
  <c r="J179" i="6"/>
  <c r="I179" i="6"/>
  <c r="H179" i="6"/>
  <c r="G179" i="6"/>
  <c r="F179" i="6"/>
  <c r="E179" i="6"/>
  <c r="D179" i="6"/>
  <c r="C179" i="6"/>
  <c r="B179" i="6"/>
  <c r="A179" i="6"/>
  <c r="AN176" i="6"/>
  <c r="AM176" i="6"/>
  <c r="AL176" i="6"/>
  <c r="AK176" i="6"/>
  <c r="AJ176" i="6"/>
  <c r="AI176" i="6"/>
  <c r="AH176" i="6"/>
  <c r="AG176" i="6"/>
  <c r="AF176" i="6"/>
  <c r="AC176" i="6"/>
  <c r="AB176" i="6"/>
  <c r="AA176" i="6"/>
  <c r="Z176" i="6"/>
  <c r="Y176" i="6"/>
  <c r="X176" i="6"/>
  <c r="W176" i="6"/>
  <c r="V176" i="6"/>
  <c r="S176" i="6"/>
  <c r="P176" i="6"/>
  <c r="N176" i="6"/>
  <c r="M176" i="6"/>
  <c r="L176" i="6"/>
  <c r="K176" i="6"/>
  <c r="J176" i="6"/>
  <c r="I176" i="6"/>
  <c r="G176" i="6"/>
  <c r="F176" i="6"/>
  <c r="E176" i="6"/>
  <c r="D176" i="6"/>
  <c r="C176" i="6"/>
  <c r="B176" i="6"/>
  <c r="A176" i="6"/>
  <c r="AN175" i="6"/>
  <c r="AM175" i="6"/>
  <c r="AL175" i="6"/>
  <c r="AK175" i="6"/>
  <c r="AJ175" i="6"/>
  <c r="AI175" i="6"/>
  <c r="AH175" i="6"/>
  <c r="AG175" i="6"/>
  <c r="AF175" i="6"/>
  <c r="AC175" i="6"/>
  <c r="AB175" i="6"/>
  <c r="AA175" i="6"/>
  <c r="Z175" i="6"/>
  <c r="Y175" i="6"/>
  <c r="X175" i="6"/>
  <c r="W175" i="6"/>
  <c r="V175" i="6"/>
  <c r="S175" i="6"/>
  <c r="P175" i="6"/>
  <c r="N175" i="6"/>
  <c r="M175" i="6"/>
  <c r="L175" i="6"/>
  <c r="K175" i="6"/>
  <c r="J175" i="6"/>
  <c r="I175" i="6"/>
  <c r="G175" i="6"/>
  <c r="F175" i="6"/>
  <c r="E175" i="6"/>
  <c r="D175" i="6"/>
  <c r="C175" i="6"/>
  <c r="B175" i="6"/>
  <c r="A175" i="6"/>
  <c r="AN172" i="6"/>
  <c r="AM172" i="6"/>
  <c r="AL172" i="6"/>
  <c r="AK172" i="6"/>
  <c r="AJ172" i="6"/>
  <c r="AI172" i="6"/>
  <c r="AH172" i="6"/>
  <c r="AG172" i="6"/>
  <c r="AF172" i="6"/>
  <c r="W172" i="6"/>
  <c r="V172" i="6"/>
  <c r="S172" i="6"/>
  <c r="N172" i="6"/>
  <c r="M172" i="6"/>
  <c r="K172" i="6"/>
  <c r="G172" i="6"/>
  <c r="F172" i="6"/>
  <c r="E172" i="6"/>
  <c r="D172" i="6"/>
  <c r="C172" i="6"/>
  <c r="B172" i="6"/>
  <c r="A172" i="6"/>
  <c r="L171" i="6"/>
  <c r="L179" i="6" s="1"/>
  <c r="J170" i="6"/>
  <c r="I170" i="6"/>
  <c r="J163" i="6"/>
  <c r="I163" i="6"/>
  <c r="L161" i="6"/>
  <c r="J160" i="6"/>
  <c r="I160" i="6"/>
  <c r="L158" i="6"/>
  <c r="L154" i="6"/>
  <c r="L172" i="6" s="1"/>
  <c r="J153" i="6"/>
  <c r="I153" i="6"/>
  <c r="L147" i="6"/>
  <c r="L145" i="6"/>
  <c r="L144" i="6"/>
  <c r="L143" i="6"/>
  <c r="L142" i="6"/>
  <c r="AN138" i="6"/>
  <c r="AM138" i="6"/>
  <c r="AL138" i="6"/>
  <c r="AK138" i="6"/>
  <c r="AJ138" i="6"/>
  <c r="AI138" i="6"/>
  <c r="AH138" i="6"/>
  <c r="AG138" i="6"/>
  <c r="AF138" i="6"/>
  <c r="AC138" i="6"/>
  <c r="AB138" i="6"/>
  <c r="AA138" i="6"/>
  <c r="Z138" i="6"/>
  <c r="Y138" i="6"/>
  <c r="X138" i="6"/>
  <c r="W138" i="6"/>
  <c r="V138" i="6"/>
  <c r="S138" i="6"/>
  <c r="P138" i="6"/>
  <c r="N138" i="6"/>
  <c r="L138" i="6"/>
  <c r="K138" i="6"/>
  <c r="J138" i="6"/>
  <c r="I138" i="6"/>
  <c r="G138" i="6"/>
  <c r="F138" i="6"/>
  <c r="E138" i="6"/>
  <c r="D138" i="6"/>
  <c r="B138" i="6"/>
  <c r="A138" i="6"/>
  <c r="AN135" i="6"/>
  <c r="AM135" i="6"/>
  <c r="AL135" i="6"/>
  <c r="AK135" i="6"/>
  <c r="AJ135" i="6"/>
  <c r="AI135" i="6"/>
  <c r="AH135" i="6"/>
  <c r="AG135" i="6"/>
  <c r="AF135" i="6"/>
  <c r="AC135" i="6"/>
  <c r="AB135" i="6"/>
  <c r="AA135" i="6"/>
  <c r="Z135" i="6"/>
  <c r="Y135" i="6"/>
  <c r="X135" i="6"/>
  <c r="W135" i="6"/>
  <c r="V135" i="6"/>
  <c r="S135" i="6"/>
  <c r="P135" i="6"/>
  <c r="N135" i="6"/>
  <c r="L135" i="6"/>
  <c r="K135" i="6"/>
  <c r="J135" i="6"/>
  <c r="I135" i="6"/>
  <c r="G135" i="6"/>
  <c r="F135" i="6"/>
  <c r="E135" i="6"/>
  <c r="D135" i="6"/>
  <c r="C135" i="6"/>
  <c r="B135" i="6"/>
  <c r="A135" i="6"/>
  <c r="AN134" i="6"/>
  <c r="AM134" i="6"/>
  <c r="AL134" i="6"/>
  <c r="AK134" i="6"/>
  <c r="AJ134" i="6"/>
  <c r="AI134" i="6"/>
  <c r="AH134" i="6"/>
  <c r="AG134" i="6"/>
  <c r="AF134" i="6"/>
  <c r="AC134" i="6"/>
  <c r="AB134" i="6"/>
  <c r="AA134" i="6"/>
  <c r="Z134" i="6"/>
  <c r="Y134" i="6"/>
  <c r="X134" i="6"/>
  <c r="W134" i="6"/>
  <c r="V134" i="6"/>
  <c r="S134" i="6"/>
  <c r="P134" i="6"/>
  <c r="N134" i="6"/>
  <c r="L134" i="6"/>
  <c r="K134" i="6"/>
  <c r="J134" i="6"/>
  <c r="I134" i="6"/>
  <c r="G134" i="6"/>
  <c r="F134" i="6"/>
  <c r="E134" i="6"/>
  <c r="D134" i="6"/>
  <c r="C134" i="6"/>
  <c r="B134" i="6"/>
  <c r="A134" i="6"/>
  <c r="J132" i="6"/>
  <c r="I132" i="6"/>
  <c r="L128" i="6"/>
  <c r="J127" i="6"/>
  <c r="I127" i="6"/>
  <c r="AN125" i="6"/>
  <c r="AM125" i="6"/>
  <c r="AL125" i="6"/>
  <c r="AK125" i="6"/>
  <c r="AJ125" i="6"/>
  <c r="AI125" i="6"/>
  <c r="AH125" i="6"/>
  <c r="AG125" i="6"/>
  <c r="AF125" i="6"/>
  <c r="AC125" i="6"/>
  <c r="AB125" i="6"/>
  <c r="AA125" i="6"/>
  <c r="Z125" i="6"/>
  <c r="Y125" i="6"/>
  <c r="X125" i="6"/>
  <c r="W125" i="6"/>
  <c r="V125" i="6"/>
  <c r="S125" i="6"/>
  <c r="P125" i="6"/>
  <c r="N125" i="6"/>
  <c r="L125" i="6"/>
  <c r="K125" i="6"/>
  <c r="J125" i="6"/>
  <c r="I125" i="6"/>
  <c r="G125" i="6"/>
  <c r="F125" i="6"/>
  <c r="E125" i="6"/>
  <c r="D125" i="6"/>
  <c r="C125" i="6"/>
  <c r="B125" i="6"/>
  <c r="A125" i="6"/>
  <c r="AN124" i="6"/>
  <c r="AM124" i="6"/>
  <c r="AL124" i="6"/>
  <c r="AK124" i="6"/>
  <c r="AJ124" i="6"/>
  <c r="AI124" i="6"/>
  <c r="AH124" i="6"/>
  <c r="AG124" i="6"/>
  <c r="AF124" i="6"/>
  <c r="AC124" i="6"/>
  <c r="AB124" i="6"/>
  <c r="AA124" i="6"/>
  <c r="Z124" i="6"/>
  <c r="Y124" i="6"/>
  <c r="X124" i="6"/>
  <c r="W124" i="6"/>
  <c r="V124" i="6"/>
  <c r="S124" i="6"/>
  <c r="P124" i="6"/>
  <c r="N124" i="6"/>
  <c r="L124" i="6"/>
  <c r="K124" i="6"/>
  <c r="J124" i="6"/>
  <c r="I124" i="6"/>
  <c r="G124" i="6"/>
  <c r="F124" i="6"/>
  <c r="E124" i="6"/>
  <c r="D124" i="6"/>
  <c r="C124" i="6"/>
  <c r="B124" i="6"/>
  <c r="A124" i="6"/>
  <c r="L120" i="6"/>
  <c r="J119" i="6"/>
  <c r="I119" i="6"/>
  <c r="J115" i="6"/>
  <c r="I115" i="6"/>
  <c r="L109" i="6"/>
  <c r="L107" i="6"/>
  <c r="L106" i="6"/>
  <c r="L104" i="6"/>
  <c r="L103" i="6"/>
  <c r="L101" i="6"/>
  <c r="AN96" i="6"/>
  <c r="AM96" i="6"/>
  <c r="AL96" i="6"/>
  <c r="AK96" i="6"/>
  <c r="AJ96" i="6"/>
  <c r="AI96" i="6"/>
  <c r="AH96" i="6"/>
  <c r="AG96" i="6"/>
  <c r="AF96" i="6"/>
  <c r="AC96" i="6"/>
  <c r="AB96" i="6"/>
  <c r="AA96" i="6"/>
  <c r="Z96" i="6"/>
  <c r="Y96" i="6"/>
  <c r="X96" i="6"/>
  <c r="W96" i="6"/>
  <c r="V96" i="6"/>
  <c r="S96" i="6"/>
  <c r="P96" i="6"/>
  <c r="N96" i="6"/>
  <c r="M96" i="6"/>
  <c r="L96" i="6"/>
  <c r="K96" i="6"/>
  <c r="J96" i="6"/>
  <c r="I96" i="6"/>
  <c r="G96" i="6"/>
  <c r="F96" i="6"/>
  <c r="E96" i="6"/>
  <c r="D96" i="6"/>
  <c r="C96" i="6"/>
  <c r="B96" i="6"/>
  <c r="A96" i="6"/>
  <c r="AN95" i="6"/>
  <c r="AM95" i="6"/>
  <c r="AL95" i="6"/>
  <c r="AK95" i="6"/>
  <c r="AJ95" i="6"/>
  <c r="AI95" i="6"/>
  <c r="AH95" i="6"/>
  <c r="AG95" i="6"/>
  <c r="AF95" i="6"/>
  <c r="AC95" i="6"/>
  <c r="AB95" i="6"/>
  <c r="AA95" i="6"/>
  <c r="Z95" i="6"/>
  <c r="Y95" i="6"/>
  <c r="X95" i="6"/>
  <c r="W95" i="6"/>
  <c r="V95" i="6"/>
  <c r="S95" i="6"/>
  <c r="P95" i="6"/>
  <c r="N95" i="6"/>
  <c r="M95" i="6"/>
  <c r="L95" i="6"/>
  <c r="K95" i="6"/>
  <c r="J95" i="6"/>
  <c r="I95" i="6"/>
  <c r="G95" i="6"/>
  <c r="F95" i="6"/>
  <c r="E95" i="6"/>
  <c r="D95" i="6"/>
  <c r="C95" i="6"/>
  <c r="B95" i="6"/>
  <c r="A95" i="6"/>
  <c r="AN93" i="6"/>
  <c r="AM93" i="6"/>
  <c r="AL93" i="6"/>
  <c r="AK93" i="6"/>
  <c r="AJ93" i="6"/>
  <c r="AI93" i="6"/>
  <c r="AH93" i="6"/>
  <c r="AG93" i="6"/>
  <c r="AF93" i="6"/>
  <c r="AC93" i="6"/>
  <c r="AB93" i="6"/>
  <c r="AA93" i="6"/>
  <c r="Z93" i="6"/>
  <c r="Y93" i="6"/>
  <c r="X93" i="6"/>
  <c r="W93" i="6"/>
  <c r="V93" i="6"/>
  <c r="S93" i="6"/>
  <c r="P93" i="6"/>
  <c r="N93" i="6"/>
  <c r="M93" i="6"/>
  <c r="L93" i="6"/>
  <c r="K93" i="6"/>
  <c r="J93" i="6"/>
  <c r="J92" i="6" s="1"/>
  <c r="I93" i="6"/>
  <c r="I92" i="6" s="1"/>
  <c r="H93" i="6"/>
  <c r="G93" i="6"/>
  <c r="F93" i="6"/>
  <c r="E93" i="6"/>
  <c r="D93" i="6"/>
  <c r="C93" i="6"/>
  <c r="B93" i="6"/>
  <c r="A93" i="6"/>
  <c r="AN90" i="6"/>
  <c r="AM90" i="6"/>
  <c r="AL90" i="6"/>
  <c r="AK90" i="6"/>
  <c r="AJ90" i="6"/>
  <c r="AI90" i="6"/>
  <c r="AH90" i="6"/>
  <c r="AG90" i="6"/>
  <c r="AF90" i="6"/>
  <c r="AC90" i="6"/>
  <c r="AB90" i="6"/>
  <c r="AA90" i="6"/>
  <c r="Z90" i="6"/>
  <c r="Y90" i="6"/>
  <c r="X90" i="6"/>
  <c r="W90" i="6"/>
  <c r="V90" i="6"/>
  <c r="S90" i="6"/>
  <c r="P90" i="6"/>
  <c r="N90" i="6"/>
  <c r="M90" i="6"/>
  <c r="L90" i="6"/>
  <c r="K90" i="6"/>
  <c r="J90" i="6"/>
  <c r="I90" i="6"/>
  <c r="G90" i="6"/>
  <c r="F90" i="6"/>
  <c r="E90" i="6"/>
  <c r="D90" i="6"/>
  <c r="C90" i="6"/>
  <c r="B90" i="6"/>
  <c r="A90" i="6"/>
  <c r="AN89" i="6"/>
  <c r="AM89" i="6"/>
  <c r="AL89" i="6"/>
  <c r="AK89" i="6"/>
  <c r="AJ89" i="6"/>
  <c r="AI89" i="6"/>
  <c r="AH89" i="6"/>
  <c r="AG89" i="6"/>
  <c r="AF89" i="6"/>
  <c r="AC89" i="6"/>
  <c r="AB89" i="6"/>
  <c r="AA89" i="6"/>
  <c r="Z89" i="6"/>
  <c r="Y89" i="6"/>
  <c r="X89" i="6"/>
  <c r="W89" i="6"/>
  <c r="V89" i="6"/>
  <c r="S89" i="6"/>
  <c r="P89" i="6"/>
  <c r="N89" i="6"/>
  <c r="M89" i="6"/>
  <c r="K89" i="6"/>
  <c r="J89" i="6"/>
  <c r="I89" i="6"/>
  <c r="G89" i="6"/>
  <c r="F89" i="6"/>
  <c r="E89" i="6"/>
  <c r="D89" i="6"/>
  <c r="C89" i="6"/>
  <c r="B89" i="6"/>
  <c r="A89" i="6"/>
  <c r="L85" i="6"/>
  <c r="L81" i="6"/>
  <c r="L89" i="6" s="1"/>
  <c r="J80" i="6"/>
  <c r="I80" i="6"/>
  <c r="AO64" i="6"/>
  <c r="AN64" i="6"/>
  <c r="AM64" i="6"/>
  <c r="AL64" i="6"/>
  <c r="AK64" i="6"/>
  <c r="AJ64" i="6"/>
  <c r="AI64" i="6"/>
  <c r="AH64" i="6"/>
  <c r="AG64" i="6"/>
  <c r="AF64" i="6"/>
  <c r="W64" i="6"/>
  <c r="V64" i="6"/>
  <c r="S64" i="6"/>
  <c r="P64" i="6"/>
  <c r="N64" i="6"/>
  <c r="L64" i="6"/>
  <c r="K64" i="6"/>
  <c r="J64" i="6"/>
  <c r="J62" i="6" s="1"/>
  <c r="I64" i="6"/>
  <c r="I62" i="6" s="1"/>
  <c r="G64" i="6"/>
  <c r="F64" i="6"/>
  <c r="E64" i="6"/>
  <c r="D64" i="6"/>
  <c r="C64" i="6"/>
  <c r="B64" i="6"/>
  <c r="A64" i="6"/>
  <c r="L63" i="6"/>
  <c r="AN60" i="6"/>
  <c r="AM60" i="6"/>
  <c r="AL60" i="6"/>
  <c r="AK60" i="6"/>
  <c r="AJ60" i="6"/>
  <c r="AI60" i="6"/>
  <c r="AH60" i="6"/>
  <c r="AG60" i="6"/>
  <c r="AF60" i="6"/>
  <c r="AC60" i="6"/>
  <c r="AB60" i="6"/>
  <c r="AA60" i="6"/>
  <c r="Z60" i="6"/>
  <c r="Y60" i="6"/>
  <c r="X60" i="6"/>
  <c r="W60" i="6"/>
  <c r="V60" i="6"/>
  <c r="S60" i="6"/>
  <c r="P60" i="6"/>
  <c r="N60" i="6"/>
  <c r="L60" i="6"/>
  <c r="K60" i="6"/>
  <c r="J60" i="6"/>
  <c r="I60" i="6"/>
  <c r="G60" i="6"/>
  <c r="F60" i="6"/>
  <c r="E60" i="6"/>
  <c r="D60" i="6"/>
  <c r="C60" i="6"/>
  <c r="B60" i="6"/>
  <c r="A60" i="6"/>
  <c r="AN59" i="6"/>
  <c r="AM59" i="6"/>
  <c r="AL59" i="6"/>
  <c r="AK59" i="6"/>
  <c r="AJ59" i="6"/>
  <c r="AI59" i="6"/>
  <c r="AH59" i="6"/>
  <c r="AG59" i="6"/>
  <c r="AF59" i="6"/>
  <c r="AC59" i="6"/>
  <c r="AD59" i="6" s="1"/>
  <c r="AE59" i="6" s="1"/>
  <c r="AB59" i="6"/>
  <c r="AA59" i="6"/>
  <c r="Z59" i="6"/>
  <c r="Y59" i="6"/>
  <c r="X59" i="6"/>
  <c r="W59" i="6"/>
  <c r="V59" i="6"/>
  <c r="S59" i="6"/>
  <c r="P59" i="6"/>
  <c r="N59" i="6"/>
  <c r="K59" i="6"/>
  <c r="J59" i="6"/>
  <c r="J57" i="6" s="1"/>
  <c r="I59" i="6"/>
  <c r="G59" i="6"/>
  <c r="F59" i="6"/>
  <c r="E59" i="6"/>
  <c r="D59" i="6"/>
  <c r="C59" i="6"/>
  <c r="B59" i="6"/>
  <c r="A59" i="6"/>
  <c r="I57" i="6"/>
  <c r="L56" i="6"/>
  <c r="L52" i="6"/>
  <c r="L59" i="6" s="1"/>
  <c r="J51" i="6"/>
  <c r="I51" i="6"/>
  <c r="L41" i="6"/>
  <c r="L40" i="6"/>
  <c r="L39" i="6"/>
  <c r="S35" i="6"/>
  <c r="P35" i="6"/>
  <c r="N35" i="6"/>
  <c r="S14" i="6"/>
  <c r="P14" i="6"/>
  <c r="N14" i="6"/>
  <c r="L147" i="5" l="1"/>
  <c r="AA125" i="5" l="1"/>
  <c r="AB125" i="5"/>
  <c r="AC125" i="5"/>
  <c r="AF125" i="5"/>
  <c r="AG125" i="5"/>
  <c r="AH125" i="5"/>
  <c r="AI125" i="5"/>
  <c r="AJ125" i="5"/>
  <c r="AK125" i="5"/>
  <c r="AL125" i="5"/>
  <c r="AM125" i="5"/>
  <c r="G134" i="5"/>
  <c r="AJ93" i="5" l="1"/>
  <c r="AK93" i="5"/>
  <c r="AL93" i="5"/>
  <c r="AM93" i="5"/>
  <c r="AN93" i="5"/>
  <c r="N93" i="5"/>
  <c r="P93" i="5"/>
  <c r="S93" i="5"/>
  <c r="V93" i="5"/>
  <c r="W93" i="5"/>
  <c r="X93" i="5"/>
  <c r="Y93" i="5"/>
  <c r="Z93" i="5"/>
  <c r="AA93" i="5"/>
  <c r="AB93" i="5"/>
  <c r="AC93" i="5"/>
  <c r="AF93" i="5"/>
  <c r="AG93" i="5"/>
  <c r="AH93" i="5"/>
  <c r="AI93" i="5"/>
  <c r="L93" i="5"/>
  <c r="K93" i="5"/>
  <c r="J93" i="5"/>
  <c r="J92" i="5" s="1"/>
  <c r="I93" i="5"/>
  <c r="I92" i="5" s="1"/>
  <c r="H93" i="5"/>
  <c r="G93" i="5"/>
  <c r="F93" i="5"/>
  <c r="E93" i="5"/>
  <c r="D93" i="5"/>
  <c r="C78" i="2" s="1"/>
  <c r="C93" i="5"/>
  <c r="B93" i="5"/>
  <c r="A93" i="5"/>
  <c r="AN179" i="5"/>
  <c r="AM179" i="5"/>
  <c r="AL179" i="5"/>
  <c r="AK179" i="5"/>
  <c r="AJ179" i="5"/>
  <c r="AI179" i="5"/>
  <c r="AH179" i="5"/>
  <c r="AG179" i="5"/>
  <c r="AF179" i="5"/>
  <c r="AC179" i="5"/>
  <c r="AB179" i="5"/>
  <c r="AA179" i="5"/>
  <c r="Z179" i="5"/>
  <c r="Y179" i="5"/>
  <c r="X179" i="5"/>
  <c r="W179" i="5"/>
  <c r="V179" i="5"/>
  <c r="S179" i="5"/>
  <c r="P179" i="5"/>
  <c r="N179" i="5"/>
  <c r="K179" i="5"/>
  <c r="J179" i="5"/>
  <c r="I179" i="5"/>
  <c r="G179" i="5"/>
  <c r="F179" i="5"/>
  <c r="E179" i="5"/>
  <c r="D179" i="5"/>
  <c r="C179" i="5"/>
  <c r="B179" i="5"/>
  <c r="A179" i="5"/>
  <c r="AN176" i="5"/>
  <c r="AM176" i="5"/>
  <c r="AL176" i="5"/>
  <c r="AK176" i="5"/>
  <c r="AJ176" i="5"/>
  <c r="AI176" i="5"/>
  <c r="AH176" i="5"/>
  <c r="AG176" i="5"/>
  <c r="AF176" i="5"/>
  <c r="AC176" i="5"/>
  <c r="AB176" i="5"/>
  <c r="AA176" i="5"/>
  <c r="Z176" i="5"/>
  <c r="Y176" i="5"/>
  <c r="X176" i="5"/>
  <c r="W176" i="5"/>
  <c r="V176" i="5"/>
  <c r="S176" i="5"/>
  <c r="P176" i="5"/>
  <c r="N176" i="5"/>
  <c r="AN175" i="5"/>
  <c r="AM175" i="5"/>
  <c r="AL175" i="5"/>
  <c r="AK175" i="5"/>
  <c r="AJ175" i="5"/>
  <c r="AI175" i="5"/>
  <c r="AH175" i="5"/>
  <c r="AG175" i="5"/>
  <c r="AF175" i="5"/>
  <c r="AC175" i="5"/>
  <c r="AB175" i="5"/>
  <c r="AA175" i="5"/>
  <c r="Z175" i="5"/>
  <c r="Y175" i="5"/>
  <c r="X175" i="5"/>
  <c r="W175" i="5"/>
  <c r="V175" i="5"/>
  <c r="S175" i="5"/>
  <c r="P175" i="5"/>
  <c r="N175" i="5"/>
  <c r="L176" i="5"/>
  <c r="K176" i="5"/>
  <c r="J176" i="5"/>
  <c r="I176" i="5"/>
  <c r="L175" i="5"/>
  <c r="K175" i="5"/>
  <c r="J175" i="5"/>
  <c r="I175" i="5"/>
  <c r="B175" i="5"/>
  <c r="C175" i="5"/>
  <c r="D175" i="5"/>
  <c r="E175" i="5"/>
  <c r="F175" i="5"/>
  <c r="G175" i="5"/>
  <c r="B176" i="5"/>
  <c r="C176" i="5"/>
  <c r="D176" i="5"/>
  <c r="E176" i="5"/>
  <c r="F176" i="5"/>
  <c r="G176" i="5"/>
  <c r="A176" i="5"/>
  <c r="A175" i="5"/>
  <c r="AN172" i="5"/>
  <c r="AM172" i="5"/>
  <c r="AL172" i="5"/>
  <c r="AK172" i="5"/>
  <c r="AJ172" i="5"/>
  <c r="AI172" i="5"/>
  <c r="AH172" i="5"/>
  <c r="AG172" i="5"/>
  <c r="AF172" i="5"/>
  <c r="AC172" i="5"/>
  <c r="AB172" i="5"/>
  <c r="AA172" i="5"/>
  <c r="Z172" i="5"/>
  <c r="Y172" i="5"/>
  <c r="X172" i="5"/>
  <c r="W172" i="5"/>
  <c r="V172" i="5"/>
  <c r="S172" i="5"/>
  <c r="P172" i="5"/>
  <c r="O124" i="2" s="1"/>
  <c r="Z124" i="2" s="1"/>
  <c r="AA124" i="2" s="1"/>
  <c r="AB124" i="2" s="1"/>
  <c r="N172" i="5"/>
  <c r="N124" i="2" s="1"/>
  <c r="U124" i="2" s="1"/>
  <c r="V124" i="2" s="1"/>
  <c r="W124" i="2" s="1"/>
  <c r="K172" i="5"/>
  <c r="B172" i="5"/>
  <c r="C172" i="5"/>
  <c r="B124" i="2" s="1"/>
  <c r="D172" i="5"/>
  <c r="E172" i="5"/>
  <c r="F172" i="5"/>
  <c r="G172" i="5"/>
  <c r="A172" i="5"/>
  <c r="AN138" i="5"/>
  <c r="AM138" i="5"/>
  <c r="AL138" i="5"/>
  <c r="AK138" i="5"/>
  <c r="AJ138" i="5"/>
  <c r="AI138" i="5"/>
  <c r="AH138" i="5"/>
  <c r="AG138" i="5"/>
  <c r="AF138" i="5"/>
  <c r="AC138" i="5"/>
  <c r="AB138" i="5"/>
  <c r="AA138" i="5"/>
  <c r="Z138" i="5"/>
  <c r="Y138" i="5"/>
  <c r="X138" i="5"/>
  <c r="W138" i="5"/>
  <c r="V138" i="5"/>
  <c r="S138" i="5"/>
  <c r="P138" i="5"/>
  <c r="N138" i="5"/>
  <c r="L138" i="5"/>
  <c r="K138" i="5"/>
  <c r="J138" i="5"/>
  <c r="I138" i="5"/>
  <c r="G138" i="5"/>
  <c r="F138" i="5"/>
  <c r="E138" i="5"/>
  <c r="D138" i="5"/>
  <c r="C105" i="2" s="1"/>
  <c r="B138" i="5"/>
  <c r="A138" i="5"/>
  <c r="AN135" i="5"/>
  <c r="AM135" i="5"/>
  <c r="AL135" i="5"/>
  <c r="AK135" i="5"/>
  <c r="AJ135" i="5"/>
  <c r="AI135" i="5"/>
  <c r="AH135" i="5"/>
  <c r="AG135" i="5"/>
  <c r="AF135" i="5"/>
  <c r="AC135" i="5"/>
  <c r="AB135" i="5"/>
  <c r="AA135" i="5"/>
  <c r="Z135" i="5"/>
  <c r="Y135" i="5"/>
  <c r="X135" i="5"/>
  <c r="W135" i="5"/>
  <c r="V135" i="5"/>
  <c r="S135" i="5"/>
  <c r="P135" i="5"/>
  <c r="N135" i="5"/>
  <c r="AN134" i="5"/>
  <c r="AM134" i="5"/>
  <c r="AL134" i="5"/>
  <c r="AK134" i="5"/>
  <c r="AJ134" i="5"/>
  <c r="AI134" i="5"/>
  <c r="AH134" i="5"/>
  <c r="AG134" i="5"/>
  <c r="AF134" i="5"/>
  <c r="AC134" i="5"/>
  <c r="AB134" i="5"/>
  <c r="AA134" i="5"/>
  <c r="Z134" i="5"/>
  <c r="Y134" i="5"/>
  <c r="X134" i="5"/>
  <c r="W134" i="5"/>
  <c r="V134" i="5"/>
  <c r="S134" i="5"/>
  <c r="P134" i="5"/>
  <c r="N134" i="5"/>
  <c r="N102" i="2" s="1"/>
  <c r="L135" i="5"/>
  <c r="K135" i="5"/>
  <c r="J135" i="5"/>
  <c r="I135" i="5"/>
  <c r="L134" i="5"/>
  <c r="K134" i="5"/>
  <c r="J134" i="5"/>
  <c r="I134" i="5"/>
  <c r="B134" i="5"/>
  <c r="C134" i="5"/>
  <c r="B102" i="2" s="1"/>
  <c r="D134" i="5"/>
  <c r="E134" i="5"/>
  <c r="F134" i="5"/>
  <c r="B135" i="5"/>
  <c r="C135" i="5"/>
  <c r="D135" i="5"/>
  <c r="E135" i="5"/>
  <c r="F135" i="5"/>
  <c r="G135" i="5"/>
  <c r="A135" i="5"/>
  <c r="A134" i="5"/>
  <c r="AN125" i="5"/>
  <c r="Z125" i="5"/>
  <c r="Y125" i="5"/>
  <c r="X125" i="5"/>
  <c r="W125" i="5"/>
  <c r="V125" i="5"/>
  <c r="S125" i="5"/>
  <c r="P125" i="5"/>
  <c r="N125" i="5"/>
  <c r="L125" i="5"/>
  <c r="K125" i="5"/>
  <c r="J125" i="5"/>
  <c r="I125" i="5"/>
  <c r="G125" i="5"/>
  <c r="F125" i="5"/>
  <c r="E125" i="5"/>
  <c r="D125" i="5"/>
  <c r="C125" i="5"/>
  <c r="B125" i="5"/>
  <c r="A125" i="5"/>
  <c r="AN90" i="5"/>
  <c r="AM90" i="5"/>
  <c r="AL90" i="5"/>
  <c r="AK90" i="5"/>
  <c r="AJ90" i="5"/>
  <c r="AI90" i="5"/>
  <c r="AH90" i="5"/>
  <c r="AG90" i="5"/>
  <c r="AF90" i="5"/>
  <c r="AC90" i="5"/>
  <c r="AB90" i="5"/>
  <c r="AA90" i="5"/>
  <c r="Z90" i="5"/>
  <c r="Y90" i="5"/>
  <c r="X90" i="5"/>
  <c r="W90" i="5"/>
  <c r="V90" i="5"/>
  <c r="S90" i="5"/>
  <c r="P90" i="5"/>
  <c r="N90" i="5"/>
  <c r="AN89" i="5"/>
  <c r="AM89" i="5"/>
  <c r="AL89" i="5"/>
  <c r="AK89" i="5"/>
  <c r="AJ89" i="5"/>
  <c r="AI89" i="5"/>
  <c r="AH89" i="5"/>
  <c r="AG89" i="5"/>
  <c r="AF89" i="5"/>
  <c r="AC89" i="5"/>
  <c r="AB89" i="5"/>
  <c r="AA89" i="5"/>
  <c r="Z89" i="5"/>
  <c r="Y89" i="5"/>
  <c r="X89" i="5"/>
  <c r="W89" i="5"/>
  <c r="V89" i="5"/>
  <c r="S89" i="5"/>
  <c r="P89" i="5"/>
  <c r="N89" i="5"/>
  <c r="L90" i="5"/>
  <c r="K90" i="5"/>
  <c r="J90" i="5"/>
  <c r="I90" i="5"/>
  <c r="K89" i="5"/>
  <c r="J89" i="5"/>
  <c r="I89" i="5"/>
  <c r="B89" i="5"/>
  <c r="C89" i="5"/>
  <c r="D89" i="5"/>
  <c r="E89" i="5"/>
  <c r="F89" i="5"/>
  <c r="G89" i="5"/>
  <c r="B90" i="5"/>
  <c r="C90" i="5"/>
  <c r="D90" i="5"/>
  <c r="E90" i="5"/>
  <c r="F90" i="5"/>
  <c r="G90" i="5"/>
  <c r="A90" i="5"/>
  <c r="A89" i="5"/>
  <c r="AN124" i="5"/>
  <c r="AM124" i="5"/>
  <c r="AL124" i="5"/>
  <c r="AK124" i="5"/>
  <c r="AJ124" i="5"/>
  <c r="AI124" i="5"/>
  <c r="AH124" i="5"/>
  <c r="AG124" i="5"/>
  <c r="AF124" i="5"/>
  <c r="AC124" i="5"/>
  <c r="AB124" i="5"/>
  <c r="AA124" i="5"/>
  <c r="Z124" i="5"/>
  <c r="Y124" i="5"/>
  <c r="X124" i="5"/>
  <c r="W124" i="5"/>
  <c r="V124" i="5"/>
  <c r="S124" i="5"/>
  <c r="P124" i="5"/>
  <c r="N124" i="5"/>
  <c r="L124" i="5"/>
  <c r="K124" i="5"/>
  <c r="J124" i="5"/>
  <c r="I124" i="5"/>
  <c r="G124" i="5"/>
  <c r="F124" i="5"/>
  <c r="E124" i="5"/>
  <c r="D124" i="5"/>
  <c r="C124" i="5"/>
  <c r="B124" i="5"/>
  <c r="A124" i="5"/>
  <c r="AN96" i="5"/>
  <c r="AM96" i="5"/>
  <c r="AL96" i="5"/>
  <c r="AK96" i="5"/>
  <c r="AJ96" i="5"/>
  <c r="AI96" i="5"/>
  <c r="AH96" i="5"/>
  <c r="AG96" i="5"/>
  <c r="AF96" i="5"/>
  <c r="AC96" i="5"/>
  <c r="AB96" i="5"/>
  <c r="AA96" i="5"/>
  <c r="Z96" i="5"/>
  <c r="Y96" i="5"/>
  <c r="X96" i="5"/>
  <c r="W96" i="5"/>
  <c r="V96" i="5"/>
  <c r="S96" i="5"/>
  <c r="P96" i="5"/>
  <c r="N96" i="5"/>
  <c r="AN95" i="5"/>
  <c r="AM95" i="5"/>
  <c r="AL95" i="5"/>
  <c r="AK95" i="5"/>
  <c r="AJ95" i="5"/>
  <c r="AI95" i="5"/>
  <c r="AH95" i="5"/>
  <c r="AG95" i="5"/>
  <c r="AF95" i="5"/>
  <c r="AC95" i="5"/>
  <c r="AB95" i="5"/>
  <c r="AA95" i="5"/>
  <c r="Z95" i="5"/>
  <c r="Y95" i="5"/>
  <c r="X95" i="5"/>
  <c r="W95" i="5"/>
  <c r="V95" i="5"/>
  <c r="N95" i="5"/>
  <c r="L96" i="5"/>
  <c r="K96" i="5"/>
  <c r="J96" i="5"/>
  <c r="I96" i="5"/>
  <c r="L95" i="5"/>
  <c r="K95" i="5"/>
  <c r="J95" i="5"/>
  <c r="I95" i="5"/>
  <c r="B95" i="5"/>
  <c r="C95" i="5"/>
  <c r="D95" i="5"/>
  <c r="E95" i="5"/>
  <c r="F95" i="5"/>
  <c r="G95" i="5"/>
  <c r="B96" i="5"/>
  <c r="C96" i="5"/>
  <c r="D96" i="5"/>
  <c r="E96" i="5"/>
  <c r="F96" i="5"/>
  <c r="G96" i="5"/>
  <c r="A96" i="5"/>
  <c r="A95" i="5"/>
  <c r="AO64" i="5"/>
  <c r="AN64" i="5"/>
  <c r="AM64" i="5"/>
  <c r="AL64" i="5"/>
  <c r="AK64" i="5"/>
  <c r="AJ64" i="5"/>
  <c r="AI64" i="5"/>
  <c r="AH64" i="5"/>
  <c r="AG64" i="5"/>
  <c r="AF64" i="5"/>
  <c r="AC64" i="5"/>
  <c r="AB64" i="5"/>
  <c r="AA64" i="5"/>
  <c r="Z64" i="5"/>
  <c r="Y64" i="5"/>
  <c r="X64" i="5"/>
  <c r="W64" i="5"/>
  <c r="V64" i="5"/>
  <c r="S64" i="5"/>
  <c r="P64" i="5"/>
  <c r="N64" i="5"/>
  <c r="N56" i="2" s="1"/>
  <c r="U56" i="2" s="1"/>
  <c r="V56" i="2" s="1"/>
  <c r="L64" i="5"/>
  <c r="K64" i="5"/>
  <c r="J64" i="5"/>
  <c r="I64" i="5"/>
  <c r="G64" i="5"/>
  <c r="F64" i="5"/>
  <c r="E64" i="5"/>
  <c r="D64" i="5"/>
  <c r="C64" i="5"/>
  <c r="B56" i="2" s="1"/>
  <c r="B64" i="5"/>
  <c r="A64" i="5"/>
  <c r="N60" i="5"/>
  <c r="P60" i="5"/>
  <c r="S60" i="5"/>
  <c r="V60" i="5"/>
  <c r="W60" i="5"/>
  <c r="X60" i="5"/>
  <c r="Y60" i="5"/>
  <c r="Z60" i="5"/>
  <c r="AA60" i="5"/>
  <c r="AB60" i="5"/>
  <c r="AC60" i="5"/>
  <c r="AF60" i="5"/>
  <c r="AG60" i="5"/>
  <c r="AH60" i="5"/>
  <c r="AI60" i="5"/>
  <c r="AJ60" i="5"/>
  <c r="AK60" i="5"/>
  <c r="AL60" i="5"/>
  <c r="AM60" i="5"/>
  <c r="AN60" i="5"/>
  <c r="I60" i="5"/>
  <c r="J60" i="5"/>
  <c r="K60" i="5"/>
  <c r="L60" i="5"/>
  <c r="A60" i="5"/>
  <c r="B60" i="5"/>
  <c r="C60" i="5"/>
  <c r="D60" i="5"/>
  <c r="E60" i="5"/>
  <c r="F60" i="5"/>
  <c r="G60" i="5"/>
  <c r="AN59" i="5"/>
  <c r="AM59" i="5"/>
  <c r="AL59" i="5"/>
  <c r="AK59" i="5"/>
  <c r="AJ59" i="5"/>
  <c r="AI59" i="5"/>
  <c r="AH59" i="5"/>
  <c r="AG59" i="5"/>
  <c r="AF59" i="5"/>
  <c r="AC59" i="5"/>
  <c r="AB59" i="5"/>
  <c r="AA59" i="5"/>
  <c r="Z59" i="5"/>
  <c r="Y59" i="5"/>
  <c r="X59" i="5"/>
  <c r="W59" i="5"/>
  <c r="V59" i="5"/>
  <c r="S59" i="5"/>
  <c r="P59" i="5"/>
  <c r="N59" i="5"/>
  <c r="K59" i="5"/>
  <c r="J59" i="5"/>
  <c r="J57" i="5" s="1"/>
  <c r="I59" i="5"/>
  <c r="I57" i="5" s="1"/>
  <c r="G59" i="5"/>
  <c r="F59" i="5"/>
  <c r="E59" i="5"/>
  <c r="B59" i="5"/>
  <c r="C59" i="5"/>
  <c r="D59" i="5"/>
  <c r="A59" i="5"/>
  <c r="L171" i="5"/>
  <c r="L179" i="5" s="1"/>
  <c r="M176" i="5"/>
  <c r="M175" i="5"/>
  <c r="M179" i="5"/>
  <c r="H179" i="5"/>
  <c r="M172" i="5"/>
  <c r="L161" i="5"/>
  <c r="L158" i="5"/>
  <c r="L154" i="5"/>
  <c r="L172" i="5" s="1"/>
  <c r="L145" i="5"/>
  <c r="L144" i="5"/>
  <c r="L143" i="5"/>
  <c r="L142" i="5"/>
  <c r="L120" i="5"/>
  <c r="L128" i="5"/>
  <c r="L109" i="5"/>
  <c r="L107" i="5"/>
  <c r="L106" i="5"/>
  <c r="L104" i="5"/>
  <c r="L103" i="5"/>
  <c r="L101" i="5"/>
  <c r="M95" i="5"/>
  <c r="M96" i="5"/>
  <c r="M93" i="5"/>
  <c r="M90" i="5"/>
  <c r="M89" i="5"/>
  <c r="L85" i="5"/>
  <c r="L81" i="5"/>
  <c r="L89" i="5" s="1"/>
  <c r="L56" i="5"/>
  <c r="L52" i="5"/>
  <c r="L59" i="5" s="1"/>
  <c r="L63" i="5"/>
  <c r="L41" i="5"/>
  <c r="L40" i="5"/>
  <c r="L39" i="5"/>
  <c r="J170" i="5"/>
  <c r="I170" i="5"/>
  <c r="J163" i="5"/>
  <c r="I163" i="5"/>
  <c r="J160" i="5"/>
  <c r="I160" i="5"/>
  <c r="J153" i="5"/>
  <c r="I153" i="5"/>
  <c r="J115" i="5"/>
  <c r="I115" i="5"/>
  <c r="J119" i="5"/>
  <c r="I119" i="5"/>
  <c r="J127" i="5"/>
  <c r="I127" i="5"/>
  <c r="J132" i="5"/>
  <c r="I132" i="5"/>
  <c r="J80" i="5"/>
  <c r="I80" i="5"/>
  <c r="J51" i="5"/>
  <c r="I51" i="5"/>
  <c r="J62" i="5"/>
  <c r="I62" i="5"/>
  <c r="O130" i="2"/>
  <c r="Z130" i="2" s="1"/>
  <c r="AA130" i="2" s="1"/>
  <c r="AB130" i="2" s="1"/>
  <c r="N130" i="2"/>
  <c r="U130" i="2" s="1"/>
  <c r="V130" i="2" s="1"/>
  <c r="O129" i="2"/>
  <c r="Z129" i="2" s="1"/>
  <c r="AA129" i="2" s="1"/>
  <c r="N129" i="2"/>
  <c r="U129" i="2"/>
  <c r="V129" i="2" s="1"/>
  <c r="O127" i="2"/>
  <c r="Z127" i="2" s="1"/>
  <c r="AA127" i="2" s="1"/>
  <c r="N127" i="2"/>
  <c r="O126" i="2"/>
  <c r="Z126" i="2" s="1"/>
  <c r="AA126" i="2" s="1"/>
  <c r="N126" i="2"/>
  <c r="U126" i="2" s="1"/>
  <c r="V126" i="2" s="1"/>
  <c r="W126" i="2" s="1"/>
  <c r="O123" i="2"/>
  <c r="Z123" i="2" s="1"/>
  <c r="N123" i="2"/>
  <c r="U123" i="2" s="1"/>
  <c r="V123" i="2" s="1"/>
  <c r="W123" i="2" s="1"/>
  <c r="O121" i="2"/>
  <c r="Z121" i="2" s="1"/>
  <c r="AA121" i="2" s="1"/>
  <c r="N121" i="2"/>
  <c r="O120" i="2"/>
  <c r="Z120" i="2" s="1"/>
  <c r="AA120" i="2" s="1"/>
  <c r="N120" i="2"/>
  <c r="U120" i="2" s="1"/>
  <c r="V120" i="2" s="1"/>
  <c r="O118" i="2"/>
  <c r="Z118" i="2" s="1"/>
  <c r="AA118" i="2" s="1"/>
  <c r="N118" i="2"/>
  <c r="U118" i="2" s="1"/>
  <c r="V118" i="2" s="1"/>
  <c r="O117" i="2"/>
  <c r="Z117" i="2" s="1"/>
  <c r="AA117" i="2" s="1"/>
  <c r="AB117" i="2" s="1"/>
  <c r="R117" i="2" s="1"/>
  <c r="N117" i="2"/>
  <c r="O116" i="2"/>
  <c r="Z116" i="2" s="1"/>
  <c r="AA116" i="2" s="1"/>
  <c r="N116" i="2"/>
  <c r="O115" i="2"/>
  <c r="Z115" i="2" s="1"/>
  <c r="AA115" i="2" s="1"/>
  <c r="N115" i="2"/>
  <c r="O113" i="2"/>
  <c r="Z113" i="2" s="1"/>
  <c r="AA113" i="2" s="1"/>
  <c r="N113" i="2"/>
  <c r="U113" i="2" s="1"/>
  <c r="V113" i="2" s="1"/>
  <c r="O112" i="2"/>
  <c r="Z112" i="2" s="1"/>
  <c r="AA112" i="2" s="1"/>
  <c r="N112" i="2"/>
  <c r="U112" i="2" s="1"/>
  <c r="V112" i="2" s="1"/>
  <c r="W112" i="2" s="1"/>
  <c r="O111" i="2"/>
  <c r="Z111" i="2" s="1"/>
  <c r="AA111" i="2" s="1"/>
  <c r="N111" i="2"/>
  <c r="U111" i="2" s="1"/>
  <c r="V111" i="2" s="1"/>
  <c r="W111" i="2" s="1"/>
  <c r="O110" i="2"/>
  <c r="Z110" i="2" s="1"/>
  <c r="AA110" i="2" s="1"/>
  <c r="AB110" i="2" s="1"/>
  <c r="N110" i="2"/>
  <c r="U110" i="2" s="1"/>
  <c r="V110" i="2" s="1"/>
  <c r="W110" i="2" s="1"/>
  <c r="O109" i="2"/>
  <c r="Z109" i="2" s="1"/>
  <c r="AA109" i="2" s="1"/>
  <c r="N109" i="2"/>
  <c r="N131" i="2" s="1"/>
  <c r="O105" i="2"/>
  <c r="Z105" i="2" s="1"/>
  <c r="AA105" i="2" s="1"/>
  <c r="N105" i="2"/>
  <c r="O104" i="2"/>
  <c r="Z104" i="2" s="1"/>
  <c r="AA104" i="2" s="1"/>
  <c r="N104" i="2"/>
  <c r="O103" i="2"/>
  <c r="N103" i="2"/>
  <c r="O102" i="2"/>
  <c r="Z102" i="2" s="1"/>
  <c r="AA102" i="2" s="1"/>
  <c r="O100" i="2"/>
  <c r="Z100" i="2" s="1"/>
  <c r="AA100" i="2" s="1"/>
  <c r="N100" i="2"/>
  <c r="O99" i="2"/>
  <c r="Z99" i="2" s="1"/>
  <c r="AA99" i="2" s="1"/>
  <c r="N99" i="2"/>
  <c r="O97" i="2"/>
  <c r="Z97" i="2" s="1"/>
  <c r="AA97" i="2" s="1"/>
  <c r="N97" i="2"/>
  <c r="O96" i="2"/>
  <c r="Z96" i="2" s="1"/>
  <c r="AA96" i="2" s="1"/>
  <c r="AB96" i="2" s="1"/>
  <c r="R96" i="2" s="1"/>
  <c r="N96" i="2"/>
  <c r="O94" i="2"/>
  <c r="Z94" i="2" s="1"/>
  <c r="AA94" i="2" s="1"/>
  <c r="N94" i="2"/>
  <c r="O93" i="2"/>
  <c r="Z93" i="2" s="1"/>
  <c r="AA93" i="2" s="1"/>
  <c r="N93" i="2"/>
  <c r="O91" i="2"/>
  <c r="Z91" i="2" s="1"/>
  <c r="AA91" i="2" s="1"/>
  <c r="N91" i="2"/>
  <c r="O90" i="2"/>
  <c r="Z90" i="2" s="1"/>
  <c r="AA90" i="2" s="1"/>
  <c r="AB90" i="2" s="1"/>
  <c r="R90" i="2" s="1"/>
  <c r="N90" i="2"/>
  <c r="O89" i="2"/>
  <c r="Z89" i="2" s="1"/>
  <c r="AA89" i="2" s="1"/>
  <c r="N89" i="2"/>
  <c r="O87" i="2"/>
  <c r="Z87" i="2" s="1"/>
  <c r="AA87" i="2" s="1"/>
  <c r="AB87" i="2" s="1"/>
  <c r="N87" i="2"/>
  <c r="U87" i="2" s="1"/>
  <c r="V87" i="2" s="1"/>
  <c r="O86" i="2"/>
  <c r="Z86" i="2" s="1"/>
  <c r="AA86" i="2" s="1"/>
  <c r="N86" i="2"/>
  <c r="U86" i="2" s="1"/>
  <c r="V86" i="2" s="1"/>
  <c r="O85" i="2"/>
  <c r="Z85" i="2" s="1"/>
  <c r="AA85" i="2" s="1"/>
  <c r="N85" i="2"/>
  <c r="U85" i="2" s="1"/>
  <c r="V85" i="2" s="1"/>
  <c r="O84" i="2"/>
  <c r="Z84" i="2" s="1"/>
  <c r="AA84" i="2" s="1"/>
  <c r="N84" i="2"/>
  <c r="U84" i="2" s="1"/>
  <c r="V84" i="2" s="1"/>
  <c r="W84" i="2" s="1"/>
  <c r="O83" i="2"/>
  <c r="Z83" i="2" s="1"/>
  <c r="AA83" i="2" s="1"/>
  <c r="AB83" i="2" s="1"/>
  <c r="N83" i="2"/>
  <c r="U83" i="2" s="1"/>
  <c r="V83" i="2" s="1"/>
  <c r="O79" i="2"/>
  <c r="Z79" i="2" s="1"/>
  <c r="AA79" i="2" s="1"/>
  <c r="N79" i="2"/>
  <c r="U79" i="2" s="1"/>
  <c r="V79" i="2" s="1"/>
  <c r="W79" i="2" s="1"/>
  <c r="O78" i="2"/>
  <c r="Z78" i="2" s="1"/>
  <c r="AA78" i="2" s="1"/>
  <c r="N78" i="2"/>
  <c r="O76" i="2"/>
  <c r="Z76" i="2" s="1"/>
  <c r="AA76" i="2" s="1"/>
  <c r="AB76" i="2" s="1"/>
  <c r="N76" i="2"/>
  <c r="U76" i="2" s="1"/>
  <c r="V76" i="2" s="1"/>
  <c r="W76" i="2" s="1"/>
  <c r="O75" i="2"/>
  <c r="Z75" i="2" s="1"/>
  <c r="AA75" i="2" s="1"/>
  <c r="N75" i="2"/>
  <c r="U75" i="2" s="1"/>
  <c r="V75" i="2" s="1"/>
  <c r="O74" i="2"/>
  <c r="N74" i="2"/>
  <c r="U74" i="2" s="1"/>
  <c r="V74" i="2" s="1"/>
  <c r="W74" i="2" s="1"/>
  <c r="R74" i="2" s="1"/>
  <c r="O72" i="2"/>
  <c r="Z72" i="2" s="1"/>
  <c r="AA72" i="2" s="1"/>
  <c r="N72" i="2"/>
  <c r="O71" i="2"/>
  <c r="Z71" i="2" s="1"/>
  <c r="AA71" i="2" s="1"/>
  <c r="N71" i="2"/>
  <c r="O69" i="2"/>
  <c r="N69" i="2"/>
  <c r="U69" i="2" s="1"/>
  <c r="V69" i="2" s="1"/>
  <c r="O68" i="2"/>
  <c r="Z68" i="2" s="1"/>
  <c r="AA68" i="2" s="1"/>
  <c r="N68" i="2"/>
  <c r="O67" i="2"/>
  <c r="Z67" i="2" s="1"/>
  <c r="AA67" i="2" s="1"/>
  <c r="N67" i="2"/>
  <c r="O66" i="2"/>
  <c r="Z66" i="2" s="1"/>
  <c r="AA66" i="2" s="1"/>
  <c r="N66" i="2"/>
  <c r="O64" i="2"/>
  <c r="Z64" i="2" s="1"/>
  <c r="AA64" i="2" s="1"/>
  <c r="N64" i="2"/>
  <c r="U64" i="2" s="1"/>
  <c r="V64" i="2" s="1"/>
  <c r="O63" i="2"/>
  <c r="Z63" i="2" s="1"/>
  <c r="AA63" i="2" s="1"/>
  <c r="N63" i="2"/>
  <c r="U63" i="2" s="1"/>
  <c r="V63" i="2" s="1"/>
  <c r="O62" i="2"/>
  <c r="Z62" i="2" s="1"/>
  <c r="AA62" i="2" s="1"/>
  <c r="N62" i="2"/>
  <c r="O61" i="2"/>
  <c r="Z61" i="2" s="1"/>
  <c r="AA61" i="2" s="1"/>
  <c r="N61" i="2"/>
  <c r="U61" i="2" s="1"/>
  <c r="V61" i="2" s="1"/>
  <c r="O60" i="2"/>
  <c r="Z60" i="2" s="1"/>
  <c r="AA60" i="2" s="1"/>
  <c r="AB60" i="2" s="1"/>
  <c r="N60" i="2"/>
  <c r="U60" i="2" s="1"/>
  <c r="V60" i="2" s="1"/>
  <c r="O56" i="2"/>
  <c r="Z56" i="2" s="1"/>
  <c r="AA56" i="2" s="1"/>
  <c r="O55" i="2"/>
  <c r="Z55" i="2" s="1"/>
  <c r="AA55" i="2" s="1"/>
  <c r="AB55" i="2" s="1"/>
  <c r="N55" i="2"/>
  <c r="U55" i="2" s="1"/>
  <c r="V55" i="2" s="1"/>
  <c r="W55" i="2" s="1"/>
  <c r="O53" i="2"/>
  <c r="Z53" i="2" s="1"/>
  <c r="AA53" i="2" s="1"/>
  <c r="AB53" i="2" s="1"/>
  <c r="N53" i="2"/>
  <c r="U53" i="2" s="1"/>
  <c r="V53" i="2" s="1"/>
  <c r="W53" i="2" s="1"/>
  <c r="O52" i="2"/>
  <c r="Z52" i="2" s="1"/>
  <c r="AA52" i="2" s="1"/>
  <c r="N52" i="2"/>
  <c r="U52" i="2" s="1"/>
  <c r="V52" i="2" s="1"/>
  <c r="O51" i="2"/>
  <c r="Z51" i="2" s="1"/>
  <c r="N51" i="2"/>
  <c r="U51" i="2" s="1"/>
  <c r="V51" i="2" s="1"/>
  <c r="O49" i="2"/>
  <c r="Z49" i="2" s="1"/>
  <c r="AA49" i="2" s="1"/>
  <c r="N49" i="2"/>
  <c r="U49" i="2" s="1"/>
  <c r="V49" i="2" s="1"/>
  <c r="O48" i="2"/>
  <c r="Z48" i="2" s="1"/>
  <c r="AA48" i="2" s="1"/>
  <c r="N48" i="2"/>
  <c r="U48" i="2" s="1"/>
  <c r="V48" i="2" s="1"/>
  <c r="O46" i="2"/>
  <c r="Z46" i="2" s="1"/>
  <c r="AA46" i="2" s="1"/>
  <c r="AB46" i="2" s="1"/>
  <c r="N46" i="2"/>
  <c r="O45" i="2"/>
  <c r="N45" i="2"/>
  <c r="O44" i="2"/>
  <c r="Z44" i="2" s="1"/>
  <c r="AA44" i="2" s="1"/>
  <c r="N44" i="2"/>
  <c r="O43" i="2"/>
  <c r="Z43" i="2" s="1"/>
  <c r="AA43" i="2" s="1"/>
  <c r="N43" i="2"/>
  <c r="O42" i="2"/>
  <c r="Z42" i="2" s="1"/>
  <c r="AA42" i="2" s="1"/>
  <c r="N42" i="2"/>
  <c r="O40" i="2"/>
  <c r="Z40" i="2" s="1"/>
  <c r="AA40" i="2" s="1"/>
  <c r="N40" i="2"/>
  <c r="U40" i="2" s="1"/>
  <c r="V40" i="2" s="1"/>
  <c r="O39" i="2"/>
  <c r="Z39" i="2" s="1"/>
  <c r="AA39" i="2" s="1"/>
  <c r="AB39" i="2" s="1"/>
  <c r="N39" i="2"/>
  <c r="U39" i="2" s="1"/>
  <c r="V39" i="2" s="1"/>
  <c r="W39" i="2" s="1"/>
  <c r="B128" i="2"/>
  <c r="B125" i="2"/>
  <c r="B122" i="2"/>
  <c r="B119" i="2"/>
  <c r="B101" i="2"/>
  <c r="B54" i="2"/>
  <c r="B50" i="2"/>
  <c r="B47" i="2"/>
  <c r="B95" i="2"/>
  <c r="B98" i="2"/>
  <c r="B92" i="2"/>
  <c r="B77" i="2"/>
  <c r="B73" i="2"/>
  <c r="B70" i="2"/>
  <c r="C94" i="2"/>
  <c r="C93" i="2"/>
  <c r="C40" i="2"/>
  <c r="C53" i="2"/>
  <c r="C52" i="2"/>
  <c r="C130" i="2"/>
  <c r="B130" i="2"/>
  <c r="C129" i="2"/>
  <c r="B129" i="2"/>
  <c r="C127" i="2"/>
  <c r="B127" i="2"/>
  <c r="C126" i="2"/>
  <c r="B126" i="2"/>
  <c r="C124" i="2"/>
  <c r="C123" i="2"/>
  <c r="B123" i="2"/>
  <c r="C121" i="2"/>
  <c r="B121" i="2"/>
  <c r="C120" i="2"/>
  <c r="B120" i="2"/>
  <c r="C118" i="2"/>
  <c r="B118" i="2"/>
  <c r="C117" i="2"/>
  <c r="B117" i="2"/>
  <c r="C116" i="2"/>
  <c r="B116" i="2"/>
  <c r="C115" i="2"/>
  <c r="B115" i="2"/>
  <c r="C113" i="2"/>
  <c r="B113" i="2"/>
  <c r="C112" i="2"/>
  <c r="B112" i="2"/>
  <c r="C111" i="2"/>
  <c r="B111" i="2"/>
  <c r="C110" i="2"/>
  <c r="B110" i="2"/>
  <c r="C109" i="2"/>
  <c r="B109" i="2"/>
  <c r="B105" i="2"/>
  <c r="C104" i="2"/>
  <c r="B104" i="2"/>
  <c r="C102" i="2"/>
  <c r="C100" i="2"/>
  <c r="B100" i="2"/>
  <c r="C99" i="2"/>
  <c r="B99" i="2"/>
  <c r="C97" i="2"/>
  <c r="B97" i="2"/>
  <c r="C96" i="2"/>
  <c r="B96" i="2"/>
  <c r="C91" i="2"/>
  <c r="B91" i="2"/>
  <c r="C90" i="2"/>
  <c r="B90" i="2"/>
  <c r="C89" i="2"/>
  <c r="B89" i="2"/>
  <c r="C87" i="2"/>
  <c r="B87" i="2"/>
  <c r="C86" i="2"/>
  <c r="B86" i="2"/>
  <c r="C85" i="2"/>
  <c r="B85" i="2"/>
  <c r="C84" i="2"/>
  <c r="B84" i="2"/>
  <c r="C83" i="2"/>
  <c r="B83" i="2"/>
  <c r="C79" i="2"/>
  <c r="B79" i="2"/>
  <c r="B78" i="2"/>
  <c r="C76" i="2"/>
  <c r="B76" i="2"/>
  <c r="C75" i="2"/>
  <c r="B75" i="2"/>
  <c r="C74" i="2"/>
  <c r="B74" i="2"/>
  <c r="C72" i="2"/>
  <c r="B72" i="2"/>
  <c r="C71" i="2"/>
  <c r="B71" i="2"/>
  <c r="C69" i="2"/>
  <c r="B69" i="2"/>
  <c r="C68" i="2"/>
  <c r="B68" i="2"/>
  <c r="C67" i="2"/>
  <c r="B67" i="2"/>
  <c r="C66" i="2"/>
  <c r="B66" i="2"/>
  <c r="C64" i="2"/>
  <c r="B64" i="2"/>
  <c r="C63" i="2"/>
  <c r="B63" i="2"/>
  <c r="C62" i="2"/>
  <c r="B62" i="2"/>
  <c r="C61" i="2"/>
  <c r="B61" i="2"/>
  <c r="C60" i="2"/>
  <c r="B60" i="2"/>
  <c r="C56" i="2"/>
  <c r="C55" i="2"/>
  <c r="B55" i="2"/>
  <c r="C51" i="2"/>
  <c r="B51" i="2"/>
  <c r="C49" i="2"/>
  <c r="B49" i="2"/>
  <c r="C48" i="2"/>
  <c r="B48" i="2"/>
  <c r="C46" i="2"/>
  <c r="B46" i="2"/>
  <c r="C45" i="2"/>
  <c r="B45" i="2"/>
  <c r="C44" i="2"/>
  <c r="B44" i="2"/>
  <c r="C43" i="2"/>
  <c r="B43" i="2"/>
  <c r="C42" i="2"/>
  <c r="B42" i="2"/>
  <c r="C39" i="2"/>
  <c r="B40" i="2"/>
  <c r="B39" i="2"/>
  <c r="C114" i="2"/>
  <c r="B114" i="2"/>
  <c r="C103" i="2"/>
  <c r="B103" i="2"/>
  <c r="C88" i="2"/>
  <c r="B88" i="2"/>
  <c r="C65" i="2"/>
  <c r="B65" i="2"/>
  <c r="C41" i="2"/>
  <c r="B41" i="2"/>
  <c r="C38" i="2"/>
  <c r="B38" i="2"/>
  <c r="S35" i="5"/>
  <c r="P35" i="5"/>
  <c r="N35" i="5"/>
  <c r="S14" i="5"/>
  <c r="P14" i="5"/>
  <c r="N14" i="5"/>
  <c r="AA45" i="2"/>
  <c r="Q131" i="2"/>
  <c r="Q132" i="2"/>
  <c r="P131" i="2"/>
  <c r="O131" i="2"/>
  <c r="M130" i="2"/>
  <c r="M129" i="2"/>
  <c r="U127" i="2"/>
  <c r="V127" i="2" s="1"/>
  <c r="M127" i="2"/>
  <c r="M126" i="2"/>
  <c r="M124" i="2"/>
  <c r="Y123" i="2"/>
  <c r="M123" i="2"/>
  <c r="M121" i="2"/>
  <c r="M120" i="2"/>
  <c r="M118" i="2"/>
  <c r="M117" i="2"/>
  <c r="M116" i="2"/>
  <c r="M115" i="2"/>
  <c r="M113" i="2"/>
  <c r="M112" i="2"/>
  <c r="M111" i="2"/>
  <c r="M110" i="2"/>
  <c r="M109" i="2"/>
  <c r="Q106" i="2"/>
  <c r="P106" i="2"/>
  <c r="M105" i="2"/>
  <c r="M104" i="2"/>
  <c r="AA103" i="2"/>
  <c r="AB103" i="2" s="1"/>
  <c r="R103" i="2" s="1"/>
  <c r="M102" i="2"/>
  <c r="M100" i="2"/>
  <c r="M99" i="2"/>
  <c r="M97" i="2"/>
  <c r="M96" i="2"/>
  <c r="M94" i="2"/>
  <c r="M93" i="2"/>
  <c r="M91" i="2"/>
  <c r="M90" i="2"/>
  <c r="M89" i="2"/>
  <c r="M87" i="2"/>
  <c r="M86" i="2"/>
  <c r="M85" i="2"/>
  <c r="M84" i="2"/>
  <c r="M83" i="2"/>
  <c r="Q80" i="2"/>
  <c r="P80" i="2"/>
  <c r="M79" i="2"/>
  <c r="M78" i="2"/>
  <c r="M75" i="2"/>
  <c r="M74" i="2"/>
  <c r="M72" i="2"/>
  <c r="M71" i="2"/>
  <c r="M69" i="2"/>
  <c r="M68" i="2"/>
  <c r="M67" i="2"/>
  <c r="M66" i="2"/>
  <c r="AK64" i="2"/>
  <c r="AL64" i="2" s="1"/>
  <c r="M64" i="2"/>
  <c r="AK63" i="2"/>
  <c r="M63" i="2"/>
  <c r="AK62" i="2"/>
  <c r="M62" i="2"/>
  <c r="AK61" i="2"/>
  <c r="M61" i="2"/>
  <c r="AL61" i="2" s="1"/>
  <c r="AK60" i="2"/>
  <c r="AL60" i="2" s="1"/>
  <c r="M60" i="2"/>
  <c r="Q57" i="2"/>
  <c r="P57" i="2"/>
  <c r="M56" i="2"/>
  <c r="M55" i="2"/>
  <c r="AB54" i="2"/>
  <c r="U54" i="2"/>
  <c r="M52" i="2"/>
  <c r="Y51" i="2"/>
  <c r="AA51" i="2" s="1"/>
  <c r="M51" i="2"/>
  <c r="M49" i="2"/>
  <c r="M48" i="2"/>
  <c r="M46" i="2"/>
  <c r="M45" i="2"/>
  <c r="M44" i="2"/>
  <c r="M43" i="2"/>
  <c r="M42" i="2"/>
  <c r="M40" i="2"/>
  <c r="M39" i="2"/>
  <c r="Q35" i="2"/>
  <c r="P35" i="2"/>
  <c r="O35" i="2"/>
  <c r="N35" i="2"/>
  <c r="AJ34" i="2"/>
  <c r="AI34" i="2"/>
  <c r="AE34" i="2"/>
  <c r="AD34" i="2"/>
  <c r="AF34" i="2" s="1"/>
  <c r="Z34" i="2"/>
  <c r="Y34" i="2"/>
  <c r="U34" i="2"/>
  <c r="V34" i="2" s="1"/>
  <c r="M34" i="2"/>
  <c r="AJ33" i="2"/>
  <c r="AI33" i="2"/>
  <c r="AE33" i="2"/>
  <c r="AD33" i="2"/>
  <c r="AF33" i="2" s="1"/>
  <c r="Z33" i="2"/>
  <c r="AA33" i="2" s="1"/>
  <c r="AB33" i="2" s="1"/>
  <c r="Y33" i="2"/>
  <c r="U33" i="2"/>
  <c r="V33" i="2" s="1"/>
  <c r="M33" i="2"/>
  <c r="AJ32" i="2"/>
  <c r="AK32" i="2" s="1"/>
  <c r="AL32" i="2" s="1"/>
  <c r="AI32" i="2"/>
  <c r="AE32" i="2"/>
  <c r="AD32" i="2"/>
  <c r="Z32" i="2"/>
  <c r="AA32" i="2" s="1"/>
  <c r="AB32" i="2" s="1"/>
  <c r="Y32" i="2"/>
  <c r="U32" i="2"/>
  <c r="V32" i="2" s="1"/>
  <c r="M32" i="2"/>
  <c r="AJ31" i="2"/>
  <c r="AI31" i="2"/>
  <c r="AE31" i="2"/>
  <c r="AD31" i="2"/>
  <c r="Z31" i="2"/>
  <c r="Y31" i="2"/>
  <c r="U31" i="2"/>
  <c r="V31" i="2" s="1"/>
  <c r="M31" i="2"/>
  <c r="AJ30" i="2"/>
  <c r="AI30" i="2"/>
  <c r="AE30" i="2"/>
  <c r="AD30" i="2"/>
  <c r="Z30" i="2"/>
  <c r="AA30" i="2" s="1"/>
  <c r="AB30" i="2" s="1"/>
  <c r="Y30" i="2"/>
  <c r="U30" i="2"/>
  <c r="V30" i="2" s="1"/>
  <c r="M30" i="2"/>
  <c r="AJ29" i="2"/>
  <c r="AI29" i="2"/>
  <c r="AE29" i="2"/>
  <c r="AD29" i="2"/>
  <c r="AF29" i="2" s="1"/>
  <c r="Z29" i="2"/>
  <c r="Y29" i="2"/>
  <c r="U29" i="2"/>
  <c r="V29" i="2"/>
  <c r="M29" i="2"/>
  <c r="AJ28" i="2"/>
  <c r="AI28" i="2"/>
  <c r="AK28" i="2" s="1"/>
  <c r="AL28" i="2" s="1"/>
  <c r="AE28" i="2"/>
  <c r="AD28" i="2"/>
  <c r="AF28" i="2" s="1"/>
  <c r="AG28" i="2" s="1"/>
  <c r="Z28" i="2"/>
  <c r="Y28" i="2"/>
  <c r="AA28" i="2" s="1"/>
  <c r="AB28" i="2" s="1"/>
  <c r="U28" i="2"/>
  <c r="V28" i="2"/>
  <c r="M28" i="2"/>
  <c r="AJ27" i="2"/>
  <c r="AI27" i="2"/>
  <c r="AE27" i="2"/>
  <c r="AD27" i="2"/>
  <c r="Z27" i="2"/>
  <c r="Y27" i="2"/>
  <c r="U27" i="2"/>
  <c r="V27" i="2" s="1"/>
  <c r="M27" i="2"/>
  <c r="Z26" i="2"/>
  <c r="AA26" i="2" s="1"/>
  <c r="M26" i="2"/>
  <c r="Z25" i="2"/>
  <c r="AA25" i="2" s="1"/>
  <c r="AB25" i="2" s="1"/>
  <c r="R25" i="2" s="1"/>
  <c r="M25" i="2"/>
  <c r="Z24" i="2"/>
  <c r="AA24" i="2" s="1"/>
  <c r="M24" i="2"/>
  <c r="AJ22" i="2"/>
  <c r="AI22" i="2"/>
  <c r="AE22" i="2"/>
  <c r="AD22" i="2"/>
  <c r="AF22" i="2" s="1"/>
  <c r="AG22" i="2" s="1"/>
  <c r="Z22" i="2"/>
  <c r="Y22" i="2"/>
  <c r="AA22" i="2" s="1"/>
  <c r="AB22" i="2" s="1"/>
  <c r="U22" i="2"/>
  <c r="V22" i="2" s="1"/>
  <c r="W22" i="2" s="1"/>
  <c r="M22" i="2"/>
  <c r="AJ21" i="2"/>
  <c r="AI21" i="2"/>
  <c r="AK21" i="2" s="1"/>
  <c r="AL21" i="2" s="1"/>
  <c r="AE21" i="2"/>
  <c r="AD21" i="2"/>
  <c r="AF21" i="2" s="1"/>
  <c r="Z21" i="2"/>
  <c r="AA21" i="2" s="1"/>
  <c r="AB21" i="2" s="1"/>
  <c r="Y21" i="2"/>
  <c r="U21" i="2"/>
  <c r="V21" i="2" s="1"/>
  <c r="M21" i="2"/>
  <c r="AJ20" i="2"/>
  <c r="AI20" i="2"/>
  <c r="AE20" i="2"/>
  <c r="AD20" i="2"/>
  <c r="Z20" i="2"/>
  <c r="Y20" i="2"/>
  <c r="U20" i="2"/>
  <c r="V20" i="2" s="1"/>
  <c r="M20" i="2"/>
  <c r="AJ19" i="2"/>
  <c r="AI19" i="2"/>
  <c r="AE19" i="2"/>
  <c r="AD19" i="2"/>
  <c r="Z19" i="2"/>
  <c r="Y19" i="2"/>
  <c r="U19" i="2"/>
  <c r="V19" i="2" s="1"/>
  <c r="M19" i="2"/>
  <c r="AJ18" i="2"/>
  <c r="AK18" i="2" s="1"/>
  <c r="AL18" i="2" s="1"/>
  <c r="AI18" i="2"/>
  <c r="AE18" i="2"/>
  <c r="AD18" i="2"/>
  <c r="AF18" i="2" s="1"/>
  <c r="Z18" i="2"/>
  <c r="AA18" i="2" s="1"/>
  <c r="AB18" i="2" s="1"/>
  <c r="Y18" i="2"/>
  <c r="U18" i="2"/>
  <c r="V18" i="2" s="1"/>
  <c r="M18" i="2"/>
  <c r="AJ17" i="2"/>
  <c r="AK17" i="2" s="1"/>
  <c r="AL17" i="2" s="1"/>
  <c r="AI17" i="2"/>
  <c r="AE17" i="2"/>
  <c r="AD17" i="2"/>
  <c r="Z17" i="2"/>
  <c r="AA17" i="2" s="1"/>
  <c r="AB17" i="2" s="1"/>
  <c r="Y17" i="2"/>
  <c r="U17" i="2"/>
  <c r="V17" i="2" s="1"/>
  <c r="M17" i="2"/>
  <c r="Q14" i="2"/>
  <c r="P14" i="2"/>
  <c r="O14" i="2"/>
  <c r="N14" i="2"/>
  <c r="M14" i="2"/>
  <c r="Z13" i="2"/>
  <c r="AA13" i="2"/>
  <c r="M13" i="2"/>
  <c r="U12" i="2"/>
  <c r="V12" i="2" s="1"/>
  <c r="W12" i="2" s="1"/>
  <c r="R12" i="2" s="1"/>
  <c r="M12" i="2"/>
  <c r="Z11" i="2"/>
  <c r="AA11" i="2" s="1"/>
  <c r="M11" i="2"/>
  <c r="Z10" i="2"/>
  <c r="AA10" i="2" s="1"/>
  <c r="U10" i="2"/>
  <c r="V10" i="2" s="1"/>
  <c r="M10" i="2"/>
  <c r="Z9" i="2"/>
  <c r="AA9" i="2"/>
  <c r="AB9" i="2" s="1"/>
  <c r="R9" i="2" s="1"/>
  <c r="M9" i="2"/>
  <c r="Z8" i="2"/>
  <c r="AA8" i="2" s="1"/>
  <c r="U8" i="2"/>
  <c r="V8" i="2" s="1"/>
  <c r="W8" i="2" s="1"/>
  <c r="M8" i="2"/>
  <c r="Z7" i="2"/>
  <c r="AA7" i="2" s="1"/>
  <c r="U7" i="2"/>
  <c r="V7" i="2" s="1"/>
  <c r="W7" i="2" s="1"/>
  <c r="M7" i="2"/>
  <c r="Z6" i="2"/>
  <c r="AA6" i="2"/>
  <c r="AB6" i="2" s="1"/>
  <c r="U6" i="2"/>
  <c r="V6" i="2" s="1"/>
  <c r="W6" i="2" s="1"/>
  <c r="M6" i="2"/>
  <c r="AF31" i="2"/>
  <c r="AL62" i="2"/>
  <c r="U109" i="2"/>
  <c r="V109" i="2" s="1"/>
  <c r="W109" i="2" s="1"/>
  <c r="W19" i="2"/>
  <c r="AF20" i="2"/>
  <c r="AG20" i="2" s="1"/>
  <c r="AA27" i="2" l="1"/>
  <c r="AB27" i="2" s="1"/>
  <c r="W52" i="2"/>
  <c r="AG18" i="2"/>
  <c r="AG21" i="2"/>
  <c r="W29" i="2"/>
  <c r="W86" i="2"/>
  <c r="AB112" i="2"/>
  <c r="R112" i="2" s="1"/>
  <c r="AB126" i="2"/>
  <c r="O80" i="2"/>
  <c r="AB11" i="2"/>
  <c r="R11" i="2" s="1"/>
  <c r="AF17" i="2"/>
  <c r="AG17" i="2" s="1"/>
  <c r="W21" i="2"/>
  <c r="W31" i="2"/>
  <c r="AL63" i="2"/>
  <c r="W40" i="2"/>
  <c r="AB56" i="2"/>
  <c r="AB66" i="2"/>
  <c r="R66" i="2" s="1"/>
  <c r="AB68" i="2"/>
  <c r="R68" i="2" s="1"/>
  <c r="AB71" i="2"/>
  <c r="R71" i="2" s="1"/>
  <c r="AB91" i="2"/>
  <c r="R91" i="2" s="1"/>
  <c r="AB94" i="2"/>
  <c r="R94" i="2" s="1"/>
  <c r="AB100" i="2"/>
  <c r="R100" i="2" s="1"/>
  <c r="W113" i="2"/>
  <c r="AB129" i="2"/>
  <c r="R129" i="2" s="1"/>
  <c r="W56" i="2"/>
  <c r="AB75" i="2"/>
  <c r="W120" i="2"/>
  <c r="R126" i="2"/>
  <c r="W129" i="2"/>
  <c r="AB24" i="2"/>
  <c r="R24" i="2" s="1"/>
  <c r="AG29" i="2"/>
  <c r="AG33" i="2"/>
  <c r="AG34" i="2"/>
  <c r="R34" i="2" s="1"/>
  <c r="AB52" i="2"/>
  <c r="R52" i="2" s="1"/>
  <c r="W61" i="2"/>
  <c r="AB13" i="2"/>
  <c r="R13" i="2" s="1"/>
  <c r="W17" i="2"/>
  <c r="R17" i="2" s="1"/>
  <c r="W18" i="2"/>
  <c r="W20" i="2"/>
  <c r="AK27" i="2"/>
  <c r="AL27" i="2" s="1"/>
  <c r="W32" i="2"/>
  <c r="W33" i="2"/>
  <c r="W34" i="2"/>
  <c r="W48" i="2"/>
  <c r="AB7" i="2"/>
  <c r="R7" i="2" s="1"/>
  <c r="R14" i="2" s="1"/>
  <c r="W10" i="2"/>
  <c r="AA19" i="2"/>
  <c r="AB19" i="2" s="1"/>
  <c r="R19" i="2" s="1"/>
  <c r="AK19" i="2"/>
  <c r="AL19" i="2" s="1"/>
  <c r="AA20" i="2"/>
  <c r="AB20" i="2" s="1"/>
  <c r="R20" i="2" s="1"/>
  <c r="AK20" i="2"/>
  <c r="AL20" i="2" s="1"/>
  <c r="AK22" i="2"/>
  <c r="AL22" i="2" s="1"/>
  <c r="AF27" i="2"/>
  <c r="AG27" i="2" s="1"/>
  <c r="AA29" i="2"/>
  <c r="AB29" i="2" s="1"/>
  <c r="AK29" i="2"/>
  <c r="AL29" i="2" s="1"/>
  <c r="AK33" i="2"/>
  <c r="AL33" i="2" s="1"/>
  <c r="AA34" i="2"/>
  <c r="AB34" i="2" s="1"/>
  <c r="AK34" i="2"/>
  <c r="AL34" i="2" s="1"/>
  <c r="AB51" i="2"/>
  <c r="W127" i="2"/>
  <c r="AB40" i="2"/>
  <c r="W60" i="2"/>
  <c r="W64" i="2"/>
  <c r="W75" i="2"/>
  <c r="R75" i="2" s="1"/>
  <c r="W85" i="2"/>
  <c r="W87" i="2"/>
  <c r="R87" i="2" s="1"/>
  <c r="AB104" i="2"/>
  <c r="R104" i="2" s="1"/>
  <c r="AB109" i="2"/>
  <c r="AB111" i="2"/>
  <c r="R111" i="2" s="1"/>
  <c r="AB116" i="2"/>
  <c r="R116" i="2" s="1"/>
  <c r="AB121" i="2"/>
  <c r="R121" i="2" s="1"/>
  <c r="AB127" i="2"/>
  <c r="W130" i="2"/>
  <c r="R55" i="2"/>
  <c r="N106" i="2"/>
  <c r="R109" i="2"/>
  <c r="R131" i="2" s="1"/>
  <c r="R53" i="2"/>
  <c r="AB97" i="2"/>
  <c r="R97" i="2" s="1"/>
  <c r="R110" i="2"/>
  <c r="O106" i="2"/>
  <c r="R76" i="2"/>
  <c r="AA123" i="2"/>
  <c r="AB123" i="2" s="1"/>
  <c r="R123" i="2" s="1"/>
  <c r="R124" i="2"/>
  <c r="R130" i="2"/>
  <c r="R29" i="2"/>
  <c r="R39" i="2"/>
  <c r="R21" i="2"/>
  <c r="R56" i="2"/>
  <c r="R22" i="2"/>
  <c r="AB44" i="2"/>
  <c r="R44" i="2" s="1"/>
  <c r="W49" i="2"/>
  <c r="W118" i="2"/>
  <c r="O57" i="2"/>
  <c r="N57" i="2"/>
  <c r="W27" i="2"/>
  <c r="W30" i="2"/>
  <c r="AF30" i="2"/>
  <c r="AG30" i="2" s="1"/>
  <c r="AF32" i="2"/>
  <c r="AG32" i="2" s="1"/>
  <c r="AB45" i="2"/>
  <c r="AB43" i="2"/>
  <c r="R43" i="2" s="1"/>
  <c r="AB49" i="2"/>
  <c r="AB62" i="2"/>
  <c r="R62" i="2" s="1"/>
  <c r="AB64" i="2"/>
  <c r="AB79" i="2"/>
  <c r="R79" i="2" s="1"/>
  <c r="AB86" i="2"/>
  <c r="AB99" i="2"/>
  <c r="R99" i="2" s="1"/>
  <c r="AB113" i="2"/>
  <c r="N80" i="2"/>
  <c r="R6" i="2"/>
  <c r="R18" i="2"/>
  <c r="AF19" i="2"/>
  <c r="AG19" i="2" s="1"/>
  <c r="W28" i="2"/>
  <c r="R28" i="2" s="1"/>
  <c r="R33" i="2"/>
  <c r="AB105" i="2"/>
  <c r="R105" i="2" s="1"/>
  <c r="W51" i="2"/>
  <c r="W63" i="2"/>
  <c r="W83" i="2"/>
  <c r="R83" i="2" s="1"/>
  <c r="AB85" i="2"/>
  <c r="AB89" i="2"/>
  <c r="R89" i="2" s="1"/>
  <c r="AB93" i="2"/>
  <c r="R93" i="2" s="1"/>
  <c r="AB102" i="2"/>
  <c r="R102" i="2" s="1"/>
  <c r="AB118" i="2"/>
  <c r="AB120" i="2"/>
  <c r="R60" i="2"/>
  <c r="AB8" i="2"/>
  <c r="R8" i="2" s="1"/>
  <c r="W69" i="2"/>
  <c r="R69" i="2" s="1"/>
  <c r="AG31" i="2"/>
  <c r="AB10" i="2"/>
  <c r="R10" i="2" s="1"/>
  <c r="AB26" i="2"/>
  <c r="R26" i="2" s="1"/>
  <c r="AK30" i="2"/>
  <c r="AL30" i="2" s="1"/>
  <c r="AA31" i="2"/>
  <c r="AB31" i="2" s="1"/>
  <c r="AK31" i="2"/>
  <c r="AL31" i="2" s="1"/>
  <c r="R31" i="2" s="1"/>
  <c r="AB42" i="2"/>
  <c r="R42" i="2" s="1"/>
  <c r="AB48" i="2"/>
  <c r="AB61" i="2"/>
  <c r="R61" i="2" s="1"/>
  <c r="AB63" i="2"/>
  <c r="AB67" i="2"/>
  <c r="R67" i="2" s="1"/>
  <c r="AB72" i="2"/>
  <c r="R72" i="2" s="1"/>
  <c r="AB84" i="2"/>
  <c r="R84" i="2" s="1"/>
  <c r="AB115" i="2"/>
  <c r="R115" i="2" s="1"/>
  <c r="R32" i="2"/>
  <c r="W45" i="2"/>
  <c r="R45" i="2" s="1"/>
  <c r="AB78" i="2"/>
  <c r="R78" i="2" s="1"/>
  <c r="R40" i="2" l="1"/>
  <c r="R48" i="2"/>
  <c r="R85" i="2"/>
  <c r="R113" i="2"/>
  <c r="R64" i="2"/>
  <c r="R86" i="2"/>
  <c r="R106" i="2" s="1"/>
  <c r="M134" i="2" s="1"/>
  <c r="O134" i="2" s="1"/>
  <c r="R120" i="2"/>
  <c r="R51" i="2"/>
  <c r="R127" i="2"/>
  <c r="R63" i="2"/>
  <c r="R80" i="2" s="1"/>
  <c r="R30" i="2"/>
  <c r="R118" i="2"/>
  <c r="R27" i="2"/>
  <c r="R49" i="2"/>
  <c r="R57" i="2" l="1"/>
  <c r="M133" i="2"/>
  <c r="O133" i="2" s="1"/>
  <c r="M135" i="2" l="1"/>
</calcChain>
</file>

<file path=xl/sharedStrings.xml><?xml version="1.0" encoding="utf-8"?>
<sst xmlns="http://schemas.openxmlformats.org/spreadsheetml/2006/main" count="3748" uniqueCount="758">
  <si>
    <t>N°UE</t>
  </si>
  <si>
    <t>Intitulé de l'enseignement</t>
  </si>
  <si>
    <t xml:space="preserve">Type de l'enseignement </t>
  </si>
  <si>
    <t>Si UE mutualisée à d'autres mentions ou années de formation, indiquer lesquelles</t>
  </si>
  <si>
    <t>Porteur 
(o/n)</t>
  </si>
  <si>
    <t>Si UE Choix
Précisez le nombre d'enseignement 
ou nombre d'ECTS 
à choisir</t>
  </si>
  <si>
    <t>COEF</t>
  </si>
  <si>
    <t>ECTS</t>
  </si>
  <si>
    <t>Section 
CNU
Enseignement</t>
  </si>
  <si>
    <t xml:space="preserve">Effectifs attendus parcours </t>
  </si>
  <si>
    <t>Volume horaire</t>
  </si>
  <si>
    <t>Heures CM</t>
  </si>
  <si>
    <t>Heures TD - norme 35/gr</t>
  </si>
  <si>
    <t>Effectifs global cours</t>
  </si>
  <si>
    <t>%</t>
  </si>
  <si>
    <t>CM</t>
  </si>
  <si>
    <t>TD</t>
  </si>
  <si>
    <t>CTD</t>
  </si>
  <si>
    <t>TP</t>
  </si>
  <si>
    <t>Total Heq TD</t>
  </si>
  <si>
    <t>Coef eq TD</t>
  </si>
  <si>
    <t>Nbre de groupes</t>
  </si>
  <si>
    <t>Nbres d'heures</t>
  </si>
  <si>
    <t>Charges eq TD</t>
  </si>
  <si>
    <t>Charges eq TD propratisées</t>
  </si>
  <si>
    <t xml:space="preserve">Semestre 1 </t>
  </si>
  <si>
    <t xml:space="preserve"> </t>
  </si>
  <si>
    <t>Semestre 2</t>
  </si>
  <si>
    <t>Semestre 2  Total Heures présentielles Etudiant</t>
  </si>
  <si>
    <t>Semestre 3</t>
  </si>
  <si>
    <t>Semestre 3  Total Heures présentielles Etudiant</t>
  </si>
  <si>
    <t>Semestre 4</t>
  </si>
  <si>
    <t>Semestre 4  Total Heures présentielles Etudiant</t>
  </si>
  <si>
    <t>Semestre 5</t>
  </si>
  <si>
    <t>Semestre 5  Total Heures présentielles Etudiant</t>
  </si>
  <si>
    <t>Semestre 6</t>
  </si>
  <si>
    <t>Semestre 6  Total Heures présentielles Etudiant</t>
  </si>
  <si>
    <t>Semestre 1  Total Heures présentielles Etudiant</t>
  </si>
  <si>
    <t>TOTAL H/E</t>
  </si>
  <si>
    <t>Heures CTD/50 gr</t>
  </si>
  <si>
    <t>Heures TP 17/gr</t>
  </si>
  <si>
    <t>Introduction à la linguistique</t>
  </si>
  <si>
    <t xml:space="preserve">De la grammaire à la syntaxe </t>
  </si>
  <si>
    <t>Lexicologie</t>
  </si>
  <si>
    <t>Romantismes</t>
  </si>
  <si>
    <t>Mythes et littérature</t>
  </si>
  <si>
    <t xml:space="preserve">Littérature des lumières  </t>
  </si>
  <si>
    <t>Portails  SDL-Lettres ; SDL-LLCER ; SDLL-LEA</t>
  </si>
  <si>
    <t>4</t>
  </si>
  <si>
    <t>7</t>
  </si>
  <si>
    <t>LLCER-SDL</t>
  </si>
  <si>
    <t>3</t>
  </si>
  <si>
    <t>2</t>
  </si>
  <si>
    <t>LETTRES-SDL</t>
  </si>
  <si>
    <t>5</t>
  </si>
  <si>
    <t>LEA-SDL</t>
  </si>
  <si>
    <t>Phonétique</t>
  </si>
  <si>
    <t>Linguistique et diversité des langues</t>
  </si>
  <si>
    <t xml:space="preserve">Langage et communication  </t>
  </si>
  <si>
    <t>Normes et variation</t>
  </si>
  <si>
    <t xml:space="preserve">Orthophonie  </t>
  </si>
  <si>
    <t>Atelier d’écriture ou LSF</t>
  </si>
  <si>
    <t>Langue et civilisation anglais/espagnol</t>
  </si>
  <si>
    <t xml:space="preserve">Compréhension écrite et oral (anglais) </t>
  </si>
  <si>
    <t>Expression langue (espagnol ou allemand)</t>
  </si>
  <si>
    <t xml:space="preserve">Littérature contemporaine </t>
  </si>
  <si>
    <t>SDL</t>
  </si>
  <si>
    <t>20 ou 30</t>
  </si>
  <si>
    <t>Sémantique</t>
  </si>
  <si>
    <t>Sociolinguistique</t>
  </si>
  <si>
    <t>Langue vivante</t>
  </si>
  <si>
    <t>Langue des signes française 2</t>
  </si>
  <si>
    <t>Parcours COMTIL</t>
  </si>
  <si>
    <t>Parcours LSF</t>
  </si>
  <si>
    <t xml:space="preserve">Syntaxe </t>
  </si>
  <si>
    <t xml:space="preserve">Phonologie </t>
  </si>
  <si>
    <t>Communication interculturelle</t>
  </si>
  <si>
    <t>Langue des signes française 3</t>
  </si>
  <si>
    <t>Acquisition du langage</t>
  </si>
  <si>
    <t>Humanités numériques et  traitement de l'information</t>
  </si>
  <si>
    <t>Gestion de projets de communication</t>
  </si>
  <si>
    <t>Langue des signes française 4</t>
  </si>
  <si>
    <t xml:space="preserve">Pragmatique des énoncés </t>
  </si>
  <si>
    <t xml:space="preserve">Morphologie </t>
  </si>
  <si>
    <t xml:space="preserve">Psycholinguistique  </t>
  </si>
  <si>
    <t xml:space="preserve">Pragmatique de l’interaction </t>
  </si>
  <si>
    <t xml:space="preserve">Logique  </t>
  </si>
  <si>
    <t>Grammaire pour le FLE</t>
  </si>
  <si>
    <t>Grammaire pour le FLM</t>
  </si>
  <si>
    <t>Portail sdl Lettres</t>
  </si>
  <si>
    <t>UE Partagée</t>
  </si>
  <si>
    <t>SDL/LLCER/LEA/Lettres</t>
  </si>
  <si>
    <t>Méthodologie du travail universitaire en Lettres</t>
  </si>
  <si>
    <t>LLCER/Histoire</t>
  </si>
  <si>
    <t>Lansad</t>
  </si>
  <si>
    <t>UE Transversale</t>
  </si>
  <si>
    <t>Anglais</t>
  </si>
  <si>
    <t>Espagnol</t>
  </si>
  <si>
    <t>Allemand</t>
  </si>
  <si>
    <t>Total HE Licence SDL</t>
  </si>
  <si>
    <t>TOTAL Heq TD L1</t>
  </si>
  <si>
    <t>TOTAL Heq TD L2</t>
  </si>
  <si>
    <t>TOTAL Heq TD L3</t>
  </si>
  <si>
    <t xml:space="preserve">Connaissance des institutions éducatives </t>
  </si>
  <si>
    <t>UE COMTIL</t>
  </si>
  <si>
    <t>L3 COST - L3 LETTRES - L3 SDL</t>
  </si>
  <si>
    <t xml:space="preserve">Intitulé de la mention </t>
  </si>
  <si>
    <r>
      <t xml:space="preserve">Date de l'examen et avis du conseil de l'UFR 
</t>
    </r>
    <r>
      <rPr>
        <b/>
        <sz val="11"/>
        <color rgb="FFFF0000"/>
        <rFont val="Calibri"/>
        <family val="2"/>
        <scheme val="minor"/>
      </rPr>
      <t>(la saisie de la date conditionne le passage à la CFVU)</t>
    </r>
  </si>
  <si>
    <t xml:space="preserve">Dates de l'examen et avis de la CFVU </t>
  </si>
  <si>
    <t xml:space="preserve">Responsable du parcours </t>
  </si>
  <si>
    <t xml:space="preserve">Statut </t>
  </si>
  <si>
    <r>
      <rPr>
        <b/>
        <u/>
        <sz val="11"/>
        <color theme="1"/>
        <rFont val="Calibri"/>
        <family val="2"/>
        <scheme val="minor"/>
      </rPr>
      <t>quelques rappels réglementaires</t>
    </r>
    <r>
      <rPr>
        <b/>
        <sz val="11"/>
        <color theme="1"/>
        <rFont val="Calibri"/>
        <family val="2"/>
        <scheme val="minor"/>
      </rPr>
      <t xml:space="preserve">  : </t>
    </r>
  </si>
  <si>
    <r>
      <t>·</t>
    </r>
    <r>
      <rPr>
        <sz val="7"/>
        <color rgb="FF000000"/>
        <rFont val="Times New Roman"/>
        <family val="1"/>
      </rPr>
      <t xml:space="preserve">         </t>
    </r>
    <r>
      <rPr>
        <sz val="10"/>
        <color rgb="FF000000"/>
        <rFont val="Trebuchet MS"/>
        <family val="2"/>
      </rPr>
      <t>Toute maquette d’enseignement doit dans ses MCC prévoir obligatoirement un Régime Spécial d’Etudes (RSE)</t>
    </r>
  </si>
  <si>
    <r>
      <t>·</t>
    </r>
    <r>
      <rPr>
        <sz val="7"/>
        <color rgb="FF000000"/>
        <rFont val="Times New Roman"/>
        <family val="1"/>
      </rPr>
      <t xml:space="preserve">         </t>
    </r>
    <r>
      <rPr>
        <sz val="10"/>
        <color rgb="FF000000"/>
        <rFont val="Trebuchet MS"/>
        <family val="2"/>
      </rPr>
      <t xml:space="preserve">Les types de contrôle et d’épreuves autorisés sont à titre d’exemple: 
'- </t>
    </r>
    <r>
      <rPr>
        <sz val="10"/>
        <rFont val="Trebuchet MS"/>
        <family val="2"/>
      </rPr>
      <t>Contrôle Continu intégral  (CC)  2 minimum 
- Contrôle mixte (ex : partiel , galop d'essai...</t>
    </r>
    <r>
      <rPr>
        <b/>
        <sz val="10"/>
        <rFont val="Trebuchet MS"/>
        <family val="2"/>
      </rPr>
      <t>.) + CT</t>
    </r>
    <r>
      <rPr>
        <sz val="10"/>
        <rFont val="Trebuchet MS"/>
        <family val="2"/>
      </rPr>
      <t xml:space="preserve">
- Examen Terminal (CT)
-  Ecrit (l'indication de la durée est obligatoire) 
-  Oral (durée à préciser)</t>
    </r>
    <r>
      <rPr>
        <sz val="10"/>
        <color rgb="FF000000"/>
        <rFont val="Trebuchet MS"/>
        <family val="2"/>
      </rPr>
      <t xml:space="preserve">
-  Ecrit </t>
    </r>
    <r>
      <rPr>
        <sz val="10"/>
        <rFont val="Trebuchet MS"/>
        <family val="2"/>
      </rPr>
      <t xml:space="preserve"> et Oral (durées à préciser)</t>
    </r>
    <r>
      <rPr>
        <sz val="10"/>
        <color rgb="FF000000"/>
        <rFont val="Trebuchet MS"/>
        <family val="2"/>
      </rPr>
      <t xml:space="preserve">
</t>
    </r>
    <r>
      <rPr>
        <b/>
        <sz val="10"/>
        <color rgb="FF000000"/>
        <rFont val="Trebuchet MS"/>
        <family val="2"/>
      </rPr>
      <t xml:space="preserve">
Il n'est pas possible de prévoir un CC </t>
    </r>
    <r>
      <rPr>
        <b/>
        <u/>
        <sz val="10"/>
        <color rgb="FF000000"/>
        <rFont val="Trebuchet MS"/>
        <family val="2"/>
      </rPr>
      <t>ou</t>
    </r>
    <r>
      <rPr>
        <b/>
        <sz val="10"/>
        <color rgb="FF000000"/>
        <rFont val="Trebuchet MS"/>
        <family val="2"/>
      </rPr>
      <t xml:space="preserve"> CT (le choix doit être opéré très clairement)</t>
    </r>
    <r>
      <rPr>
        <sz val="10"/>
        <color rgb="FF000000"/>
        <rFont val="Trebuchet MS"/>
        <family val="2"/>
      </rPr>
      <t xml:space="preserve">
</t>
    </r>
  </si>
  <si>
    <r>
      <t>·</t>
    </r>
    <r>
      <rPr>
        <sz val="7"/>
        <color rgb="FF00000A"/>
        <rFont val="Times New Roman"/>
        <family val="1"/>
      </rPr>
      <t xml:space="preserve">         </t>
    </r>
    <r>
      <rPr>
        <sz val="10"/>
        <color rgb="FF00000A"/>
        <rFont val="Trebuchet MS"/>
        <family val="2"/>
      </rPr>
      <t>Les mémoires, rapports de stage* et projet tuteuré se déroulent en session unique.
*Cela ne s'applique pas aux périodes d'observation telles que définies par la CFVU.</t>
    </r>
  </si>
  <si>
    <r>
      <t xml:space="preserve">Toute modification (intitulé d'UE par exemple) devra être signalée (ecriture en rouge, case remplie en jaune). </t>
    </r>
    <r>
      <rPr>
        <b/>
        <u/>
        <sz val="10"/>
        <color rgb="FF000000"/>
        <rFont val="Trebuchet MS"/>
        <family val="2"/>
      </rPr>
      <t>Elle devra avoir été validée par le Conseil de la composante.</t>
    </r>
  </si>
  <si>
    <t>Les modalités de contrôle des connaissances pour les enseignements d'un même parcours pour le même diplôme sont strictement identiques quel que soit le site de formation</t>
  </si>
  <si>
    <t>Sciences du langage</t>
  </si>
  <si>
    <t>modalité</t>
  </si>
  <si>
    <t>NATURE</t>
  </si>
  <si>
    <t>Quotité</t>
  </si>
  <si>
    <t>CC</t>
  </si>
  <si>
    <t>écrit</t>
  </si>
  <si>
    <t>(en %)</t>
  </si>
  <si>
    <t>CT</t>
  </si>
  <si>
    <t>oral</t>
  </si>
  <si>
    <t>mixte</t>
  </si>
  <si>
    <t>dossier</t>
  </si>
  <si>
    <t>mémoire</t>
  </si>
  <si>
    <t>rapport de visite</t>
  </si>
  <si>
    <t>écrit et oral</t>
  </si>
  <si>
    <t xml:space="preserve">Code Apogée de l'ELP 
2018
</t>
  </si>
  <si>
    <t>Session 1</t>
  </si>
  <si>
    <t>Session de rattrapage</t>
  </si>
  <si>
    <t>RNE</t>
  </si>
  <si>
    <t>RSE</t>
  </si>
  <si>
    <t>quotité (en %)</t>
  </si>
  <si>
    <t>nature</t>
  </si>
  <si>
    <t>durée</t>
  </si>
  <si>
    <t>quotité (%)</t>
  </si>
  <si>
    <t>Code Apogée de l'ELP
contrat 2018</t>
  </si>
  <si>
    <t>Métiers de l’Enseignement et de la Formation(MEF)*</t>
  </si>
  <si>
    <t>Communication et Traitement de l’Information Linguistique (ComTIL)*</t>
  </si>
  <si>
    <t>Langue française des signes*</t>
  </si>
  <si>
    <t>Didactique du Français Langue Étrangère(FLE)*</t>
  </si>
  <si>
    <t>Options</t>
  </si>
  <si>
    <t>LLA3H10</t>
  </si>
  <si>
    <t>LLA3H20</t>
  </si>
  <si>
    <t>Oral</t>
  </si>
  <si>
    <t>15-20mn</t>
  </si>
  <si>
    <t>LLA3ANG</t>
  </si>
  <si>
    <t>LLA3ESP</t>
  </si>
  <si>
    <t>LLA4ANG</t>
  </si>
  <si>
    <t>LLA4ESP</t>
  </si>
  <si>
    <t>LLA4ALL</t>
  </si>
  <si>
    <t>LLA5ANG</t>
  </si>
  <si>
    <t>LLA5ESP</t>
  </si>
  <si>
    <t>LLA5ALL</t>
  </si>
  <si>
    <t>LLA6ANG</t>
  </si>
  <si>
    <t>LLA6ESP</t>
  </si>
  <si>
    <t>LLA6ALL</t>
  </si>
  <si>
    <t>2h00</t>
  </si>
  <si>
    <t>1h30</t>
  </si>
  <si>
    <t>15 min.</t>
  </si>
  <si>
    <t>100% CT</t>
  </si>
  <si>
    <t>Ecrit (poste informatique)</t>
  </si>
  <si>
    <t>LLA3O01</t>
  </si>
  <si>
    <t>LLA3H30</t>
  </si>
  <si>
    <t>LLA3HP2</t>
  </si>
  <si>
    <t>LLA3H6A</t>
  </si>
  <si>
    <t>non</t>
  </si>
  <si>
    <t>LLA3HP1</t>
  </si>
  <si>
    <t>LLA3MF1</t>
  </si>
  <si>
    <t>Ecrit</t>
  </si>
  <si>
    <t>LLA3HP3</t>
  </si>
  <si>
    <t>statut RSE impossible</t>
  </si>
  <si>
    <t>épreuve pratique</t>
  </si>
  <si>
    <t>LLA4H10</t>
  </si>
  <si>
    <t>LLA4H20</t>
  </si>
  <si>
    <t>LLA4H50</t>
  </si>
  <si>
    <t>LLA4H30</t>
  </si>
  <si>
    <t>LLA4H40</t>
  </si>
  <si>
    <t xml:space="preserve">15-20mn </t>
  </si>
  <si>
    <t xml:space="preserve">Epreuve pratique </t>
  </si>
  <si>
    <t>Epreuve pratique (salle info)</t>
  </si>
  <si>
    <t>LLA4HP2</t>
  </si>
  <si>
    <t>LLA4H7A</t>
  </si>
  <si>
    <t>LLA4H6A</t>
  </si>
  <si>
    <t>LLA4HP3</t>
  </si>
  <si>
    <t>Psychologie et sociologie pour l’enseignement</t>
  </si>
  <si>
    <t>20 min</t>
  </si>
  <si>
    <t>Stage d'observation en milieu scolaire</t>
  </si>
  <si>
    <t>LLA4H80</t>
  </si>
  <si>
    <t>LLA4HP1</t>
  </si>
  <si>
    <t>LLA5H20</t>
  </si>
  <si>
    <t>LLA5H10</t>
  </si>
  <si>
    <t>LLA5H40</t>
  </si>
  <si>
    <t>LLA5H30</t>
  </si>
  <si>
    <t>LLA5H50</t>
  </si>
  <si>
    <t>dossier / commentaire</t>
  </si>
  <si>
    <t>LLA5HP3</t>
  </si>
  <si>
    <t>LLA5H8A</t>
  </si>
  <si>
    <t>LLA5HP4</t>
  </si>
  <si>
    <t>UE de spécialisation</t>
  </si>
  <si>
    <t>Enseigner l'histoire-géographie à l'école primaire</t>
  </si>
  <si>
    <t>LLA5H7A</t>
  </si>
  <si>
    <t>LLA5H7B</t>
  </si>
  <si>
    <t>LLA5HP2</t>
  </si>
  <si>
    <t>LLA5H70</t>
  </si>
  <si>
    <t>LLA5HP1</t>
  </si>
  <si>
    <t>LLA5H60</t>
  </si>
  <si>
    <t>LLA5H61</t>
  </si>
  <si>
    <t>épreuve pratique + QCM 
1h30</t>
  </si>
  <si>
    <t>PARCOURS MEF-FLM/FLE</t>
  </si>
  <si>
    <t>LLA3H70</t>
  </si>
  <si>
    <t>Parcours MEF-FLM/FLE</t>
  </si>
  <si>
    <t>Parcours MEF-FLE</t>
  </si>
  <si>
    <t>Parcours MEF-FLM</t>
  </si>
  <si>
    <t>Enseigner l'histoire-géographie à l'école primaire (impossible si pris en choix 1)</t>
  </si>
  <si>
    <t>LLA6H10</t>
  </si>
  <si>
    <t>LLA6H20</t>
  </si>
  <si>
    <t>LLA6H30</t>
  </si>
  <si>
    <t>LLA6H40</t>
  </si>
  <si>
    <t>LLA6H50</t>
  </si>
  <si>
    <t>Syntaxe de la phrase complexe</t>
  </si>
  <si>
    <t>LLA6HP3</t>
  </si>
  <si>
    <t>LLA6HST</t>
  </si>
  <si>
    <t>LLA6HST1</t>
  </si>
  <si>
    <t>LLA6HST2</t>
  </si>
  <si>
    <t>Anglais S6</t>
  </si>
  <si>
    <t>Espagnol S6</t>
  </si>
  <si>
    <t>Allemand S6</t>
  </si>
  <si>
    <t>Parcours MEF- FLE</t>
  </si>
  <si>
    <t>LLA6HP1</t>
  </si>
  <si>
    <t>LOL6H6A</t>
  </si>
  <si>
    <t>LOL6H8D</t>
  </si>
  <si>
    <t>LOL6H8E</t>
  </si>
  <si>
    <t>BLOC</t>
  </si>
  <si>
    <t>UE</t>
  </si>
  <si>
    <t>LOL3HH</t>
  </si>
  <si>
    <t>LOL3H10</t>
  </si>
  <si>
    <t>LOL3H20</t>
  </si>
  <si>
    <t>LOL3H40</t>
  </si>
  <si>
    <t>LOL3H60</t>
  </si>
  <si>
    <t>PAV3UL01</t>
  </si>
  <si>
    <t>LOL3H8C</t>
  </si>
  <si>
    <t>LOL4HH</t>
  </si>
  <si>
    <t>LOL4H10</t>
  </si>
  <si>
    <t>LOL4H20</t>
  </si>
  <si>
    <t>LOL4H6B</t>
  </si>
  <si>
    <t>PAV4UL01</t>
  </si>
  <si>
    <t>LOL4H50</t>
  </si>
  <si>
    <t>LOL4H30</t>
  </si>
  <si>
    <t>LOL4H40</t>
  </si>
  <si>
    <t>LOL5H7E</t>
  </si>
  <si>
    <t>LOL5HH</t>
  </si>
  <si>
    <t>LOL5H10</t>
  </si>
  <si>
    <t>LOL5H30</t>
  </si>
  <si>
    <t>LOL5H9A</t>
  </si>
  <si>
    <t>LOL5H50</t>
  </si>
  <si>
    <t>LOL3H7B ?</t>
  </si>
  <si>
    <t>LOL5H7C ?</t>
  </si>
  <si>
    <t>LOL5H9D</t>
  </si>
  <si>
    <t>LOL5H20</t>
  </si>
  <si>
    <t>LOL6H30</t>
  </si>
  <si>
    <t>LOL6H40</t>
  </si>
  <si>
    <t>LOL6H10</t>
  </si>
  <si>
    <t>LOL4H6A</t>
  </si>
  <si>
    <t>LOL6H20</t>
  </si>
  <si>
    <t>LOL6HTH3</t>
  </si>
  <si>
    <t>LLA6HP4</t>
  </si>
  <si>
    <t>LOL6H6F</t>
  </si>
  <si>
    <t>LLA6H7B</t>
  </si>
  <si>
    <t>LLA6HP2</t>
  </si>
  <si>
    <t>1h00</t>
  </si>
  <si>
    <t>LOL6HTH1</t>
  </si>
  <si>
    <t>LLA3LAN1</t>
  </si>
  <si>
    <t>LLA3I20</t>
  </si>
  <si>
    <t>LLA3I2B</t>
  </si>
  <si>
    <t>Informatique/bureautique (TD SDL)  (salle informatique)</t>
  </si>
  <si>
    <t>Introduction aux théories de la communication</t>
  </si>
  <si>
    <t>LLA3H7A</t>
  </si>
  <si>
    <t>LLA3H7B</t>
  </si>
  <si>
    <t>LLA3H8A</t>
  </si>
  <si>
    <t>Histoire et épistémologie de la linguistique S5 SDL</t>
  </si>
  <si>
    <t>Cognition S5 SDL</t>
  </si>
  <si>
    <t>Comparer les langues  S5 SDL</t>
  </si>
  <si>
    <t>LLA5H4A</t>
  </si>
  <si>
    <t>Choix langue vivante S5</t>
  </si>
  <si>
    <t>LLA5LAN1</t>
  </si>
  <si>
    <t>Terrain, enquête, corpus S5 SDL</t>
  </si>
  <si>
    <t>Choix UE spécialisation 1 Parcours MEF-FLM S5</t>
  </si>
  <si>
    <t>LLA5MF1</t>
  </si>
  <si>
    <t>Choix UE spécialisation 2 Parcours MEF-FLM S5</t>
  </si>
  <si>
    <t>LLA5H7A1</t>
  </si>
  <si>
    <t>LLA5H7A2</t>
  </si>
  <si>
    <t>Langue nouvelle 1 Serbo-Croate</t>
  </si>
  <si>
    <t>Langue nouvelle  2 Polonais</t>
  </si>
  <si>
    <t>LLA5H80</t>
  </si>
  <si>
    <t>UE spécialisation Parcours COMTIL S5</t>
  </si>
  <si>
    <t>LLA5H90</t>
  </si>
  <si>
    <t>UE spécialisation Parcours LSF S5</t>
  </si>
  <si>
    <t xml:space="preserve"> LLA5H9A</t>
  </si>
  <si>
    <t xml:space="preserve"> LLA5H9B</t>
  </si>
  <si>
    <t>Choix UE spécialisation 2 Parcours LSF S5 (1 UE au choix parmi 4)</t>
  </si>
  <si>
    <t>Grammaire d’unification - S5 SDL (salle informatique)</t>
  </si>
  <si>
    <t>LLA5J6D</t>
  </si>
  <si>
    <t>LLA5MAT1</t>
  </si>
  <si>
    <t>Grammaire pour le TAL   (Traitement Automatique du Langage) salle informatique</t>
  </si>
  <si>
    <t xml:space="preserve">Code Apogée de l'ELP 
2012
</t>
  </si>
  <si>
    <t>LOL3HP1A</t>
  </si>
  <si>
    <t>LOL3HP2A</t>
  </si>
  <si>
    <t>LOL4H8A</t>
  </si>
  <si>
    <t>LOL5H7E
LOL6H6E</t>
  </si>
  <si>
    <t>LLA3ALL</t>
  </si>
  <si>
    <t>LOL5HP3A</t>
  </si>
  <si>
    <t>LOL5HP2A</t>
  </si>
  <si>
    <t>LOL5HP1A</t>
  </si>
  <si>
    <t>Anglais S3</t>
  </si>
  <si>
    <t>Espagnol S3</t>
  </si>
  <si>
    <t>Introduction à la didactique du FLE</t>
  </si>
  <si>
    <t>Traitement quantitatif des données   (salle informatique)</t>
  </si>
  <si>
    <t>Anglais S4</t>
  </si>
  <si>
    <t>Espagnol S4</t>
  </si>
  <si>
    <t>Allemand S4</t>
  </si>
  <si>
    <t>Choix UEOI LLSH  S3: Unité d'Enseignement d'Ouverture Intégrée S3</t>
  </si>
  <si>
    <t>Anglais S5</t>
  </si>
  <si>
    <t>Espagnol S5</t>
  </si>
  <si>
    <t>Allemand S5</t>
  </si>
  <si>
    <t>Humanités numériques et  traitement de l'information (salle informatique)</t>
  </si>
  <si>
    <t>Histoire des méthodologies - S5 SDL</t>
  </si>
  <si>
    <t>Parcours COMTIL S6</t>
  </si>
  <si>
    <t>UE spécialisation Parcours MEF-FLE S5</t>
  </si>
  <si>
    <t>LLA4MF2</t>
  </si>
  <si>
    <t>LLA4MF1</t>
  </si>
  <si>
    <t>30 mn</t>
  </si>
  <si>
    <t>Monsieur ENGUEHARD</t>
  </si>
  <si>
    <t>Maître de conférences</t>
  </si>
  <si>
    <t>Allemand S3</t>
  </si>
  <si>
    <t>Didacticiels pour l'enseignement du FLM (salle informatique)</t>
  </si>
  <si>
    <t>Introduction au TAL  (Traitement Automatique du Langage) salle informatique</t>
  </si>
  <si>
    <t>LLA4LAN1</t>
  </si>
  <si>
    <t xml:space="preserve">CHOIX UE Spécialisation S4 parc LSF </t>
  </si>
  <si>
    <t>Mathématiques élémentaires (choix impossible si validé aux S3 et S4 - LOL2MAT2+LOL3MAT3)</t>
  </si>
  <si>
    <t>LLA6LAN1</t>
  </si>
  <si>
    <t>Didactique du FLE et période d'observation</t>
  </si>
  <si>
    <t>CODE LISTE</t>
  </si>
  <si>
    <t>LICENCE 2 SCIENCES DU LANGAGE</t>
  </si>
  <si>
    <t>TRONC COMMUN</t>
  </si>
  <si>
    <t>Responsable
UE</t>
  </si>
  <si>
    <t>Section
CNU</t>
  </si>
  <si>
    <t>Descriptif</t>
  </si>
  <si>
    <t>LCLA2H00</t>
  </si>
  <si>
    <t>LLA3HH</t>
  </si>
  <si>
    <t>LCLA3H01</t>
  </si>
  <si>
    <t>LLA4HH</t>
  </si>
  <si>
    <t>LCLA4H01</t>
  </si>
  <si>
    <t>LOLA3HP2</t>
  </si>
  <si>
    <t>LOLA3HP3</t>
  </si>
  <si>
    <t>LOLA3HP1</t>
  </si>
  <si>
    <t>LOLA4HP2</t>
  </si>
  <si>
    <t>LOLA4HP3</t>
  </si>
  <si>
    <t>LOLA4HP1</t>
  </si>
  <si>
    <t>Informatique/bureautique SDL S3 (salle informatique)</t>
  </si>
  <si>
    <t>LCLA3LAN</t>
  </si>
  <si>
    <t>Choix langue vivante S3</t>
  </si>
  <si>
    <t>UE de tronc commun</t>
  </si>
  <si>
    <t>1 UE / 2 ECTS</t>
  </si>
  <si>
    <t>LOL3B6A
LOL3C6A
LOL3D6A
LOL3DH41
LOL3E3A
LOL3G8A
LOL3H5A</t>
  </si>
  <si>
    <t>FLEURY Alain</t>
  </si>
  <si>
    <t>LOL3C6B
LOL3D6B
LOL3DH40
LOL3E3B
LOL3G8B
LOL3H5B</t>
  </si>
  <si>
    <t>LOL3B6B
LOL3D6C
LOL3DH42
LOL3E3C
LOL3G8C
LOL3H5C</t>
  </si>
  <si>
    <t>LCLA3UO1</t>
  </si>
  <si>
    <t>LLSH + UEO tranverses</t>
  </si>
  <si>
    <t>UE spécialisation parcours MEF-FLM/FLE</t>
  </si>
  <si>
    <t>LLA3H60</t>
  </si>
  <si>
    <t>LOLA3H01</t>
  </si>
  <si>
    <t>UE spécialisation</t>
  </si>
  <si>
    <t>LOL3D7B
LOL3E7D
LOL3H7C</t>
  </si>
  <si>
    <t>ESPE- L2 LEA parc. MEEF 2 et MEF FLM-FLE, L2 LLCER parc. MEEF 2 et MEF FLM-FLE, L2 Lettres, L2 Histoire parc. MEEF, L2 Géo parc. MEEF, L2 SDL parc. MEF FLM-FLE et LSF</t>
  </si>
  <si>
    <t>QUITTELIER Sylvie</t>
  </si>
  <si>
    <t>LOLA3H04</t>
  </si>
  <si>
    <t>LLA3I1A</t>
  </si>
  <si>
    <t>Informatique/bureautique (CM)</t>
  </si>
  <si>
    <t>L2 Histoire , L2 Lettres et L2 SDL</t>
  </si>
  <si>
    <t>EC de tronc commun</t>
  </si>
  <si>
    <t>BELOUAH Rachid</t>
  </si>
  <si>
    <t>UE spécialisation parcours COMTIL S3</t>
  </si>
  <si>
    <t>LOLA3H02</t>
  </si>
  <si>
    <t>Gestion des connaissances et technologies des langues (salle informatique)</t>
  </si>
  <si>
    <t>LLA3H80</t>
  </si>
  <si>
    <t>UE spécialisation parcours LSF S3</t>
  </si>
  <si>
    <t>LOLA3H03</t>
  </si>
  <si>
    <t xml:space="preserve">UE spécialisation </t>
  </si>
  <si>
    <t>OBLIG</t>
  </si>
  <si>
    <t>OBLIG A CHOIX</t>
  </si>
  <si>
    <t>CHOIX</t>
  </si>
  <si>
    <t>CHOIX UE spécialisation parcours LSF S3</t>
  </si>
  <si>
    <t>LLA3H8B</t>
  </si>
  <si>
    <t>LCLA3H02</t>
  </si>
  <si>
    <t>LCLA4LA1</t>
  </si>
  <si>
    <t>Choix langue vivante S4</t>
  </si>
  <si>
    <t>1 UE 2 ECTS</t>
  </si>
  <si>
    <t>LOL4B6A
LOL4C6C
LOL4D6A
LOL4DH41
LOL4E4A
LOL4G8A
LOL4H5A</t>
  </si>
  <si>
    <t>LOL4DH40
LOL4E4B
LOL4G8B
LOL4H5B</t>
  </si>
  <si>
    <t>LOL4B6B
LOL4D6C
LOL4DH42
LOL4E4C
LOL4G8C
LOL4H5C</t>
  </si>
  <si>
    <t>Choix UE  Ouverture Intégrée LLSH S4 Orléans</t>
  </si>
  <si>
    <t>LLA4H60</t>
  </si>
  <si>
    <t>LOLA4H01</t>
  </si>
  <si>
    <t>BLOC / CHAPEAU</t>
  </si>
  <si>
    <t>LLA4H6B</t>
  </si>
  <si>
    <r>
      <t>CHOIX UE Spécialisation</t>
    </r>
    <r>
      <rPr>
        <b/>
        <sz val="11"/>
        <color theme="1" tint="0.249977111117893"/>
        <rFont val="Arial"/>
        <family val="2"/>
      </rPr>
      <t xml:space="preserve"> S4 parc MEF FLM/FLE</t>
    </r>
  </si>
  <si>
    <t>LCLA4H02</t>
  </si>
  <si>
    <t>LOL4D7B
LOL4H7C</t>
  </si>
  <si>
    <t>DOYEN Anne-Lise</t>
  </si>
  <si>
    <t>LLA4H70</t>
  </si>
  <si>
    <t>LOLA4H02</t>
  </si>
  <si>
    <t>UE spécialisation parcours LSF S4</t>
  </si>
  <si>
    <t>LOLA4H03</t>
  </si>
  <si>
    <t xml:space="preserve"> LLA4H8A</t>
  </si>
  <si>
    <t>LLA4H8B</t>
  </si>
  <si>
    <t>PARCOURS</t>
  </si>
  <si>
    <t>SEMESTRE</t>
  </si>
  <si>
    <t>LCLA4H03</t>
  </si>
  <si>
    <t>LICENCE 3 SCIENCES DU LANGAGE</t>
  </si>
  <si>
    <t>LCLA3H00</t>
  </si>
  <si>
    <t>LLA5HH</t>
  </si>
  <si>
    <t>LLA6HH</t>
  </si>
  <si>
    <t>LCLA6H01</t>
  </si>
  <si>
    <t>LCLA5H01</t>
  </si>
  <si>
    <t>LOLA5HP1</t>
  </si>
  <si>
    <t>LOLA5HP2</t>
  </si>
  <si>
    <t>LOLA5HP3</t>
  </si>
  <si>
    <t>LOLA5HP4</t>
  </si>
  <si>
    <t>LOLA6HP1</t>
  </si>
  <si>
    <t>LOLA6HP3</t>
  </si>
  <si>
    <t>LOLA6HP4</t>
  </si>
  <si>
    <t>LLA6HP5</t>
  </si>
  <si>
    <t>LOLA6HP5</t>
  </si>
  <si>
    <t>LCLA5LAN</t>
  </si>
  <si>
    <t xml:space="preserve">UE de tronc commun </t>
  </si>
  <si>
    <t>LOL5B5A
LOL5C4A
LOL5D6A
LOL5DH2A
LOL5E4A
LOL5G6A
LOL5H6A</t>
  </si>
  <si>
    <t>UFR COLLEGIUM LLSH</t>
  </si>
  <si>
    <t>Ecrit et Oral</t>
  </si>
  <si>
    <t>LOL5C4B
LOL5D6B
LOL5DH1A
LOL5E4B
LOL5G6B
LOL5H6B</t>
  </si>
  <si>
    <t>LLO5B5B
LOL5B5B
LOL5D6C
LOL5DH3A
LOL5E4C
LOL5G6C
LOL5H6C</t>
  </si>
  <si>
    <t>LOL3MAT3</t>
  </si>
  <si>
    <t>L3 Lettres, L3 LEA parc. MEEF 1 , L3 SDL parc. MEF-FLM</t>
  </si>
  <si>
    <t>LAGRANGE Maxime</t>
  </si>
  <si>
    <t>Atelier d’Ecriture ou LSF</t>
  </si>
  <si>
    <t xml:space="preserve">Compréhension Ecrite et oral (anglais) </t>
  </si>
  <si>
    <t>oral et Ecrit</t>
  </si>
  <si>
    <t>LOL5D7B
LOL5E6C
LOL5H7E
LOL6G7G
LOL6H6E</t>
  </si>
  <si>
    <t>BADIER Walter</t>
  </si>
  <si>
    <t>LOLA5H01</t>
  </si>
  <si>
    <t>Choix Langue Nouvelle (choix 1 UE parmi 2)</t>
  </si>
  <si>
    <t>1 UE / 3 ECTS</t>
  </si>
  <si>
    <t>LCLA5H05</t>
  </si>
  <si>
    <t>LOLA5H02</t>
  </si>
  <si>
    <t>LOLA5H03</t>
  </si>
  <si>
    <t>ESPE-COST-PLURI  - L3 LEA parc. MEEF 1, L3 Lettres parc. MEEF 1, L3 SDL parc. MEF-FLM</t>
  </si>
  <si>
    <t>LLA6H60</t>
  </si>
  <si>
    <t>LCLA6LA1</t>
  </si>
  <si>
    <t>Choix langue vivante S6</t>
  </si>
  <si>
    <t>LOL6B6A
LOL6C5A
LOL6D6A
LOL6DH1B
LOL6E4A
LOL6G5A
LOL6H5A</t>
  </si>
  <si>
    <t>LOL6C5B
LOL6D6B
LOL6DH1A
LOL6E4B
LOL6G5B
LOL6H5B</t>
  </si>
  <si>
    <t>LOL6B6B
LOL4D6C
LOL6D6C
LOL6DH1C
LOL6E4C
LOL6G5C
LOL6H5C</t>
  </si>
  <si>
    <t>LLA6H61</t>
  </si>
  <si>
    <t>Didactique du FLM et période d'observation (salle informatique)</t>
  </si>
  <si>
    <t>LLA6H62</t>
  </si>
  <si>
    <t>CHOIX UE spécialisation parcours MEF-FLM S6 (1 UE parmi 3)</t>
  </si>
  <si>
    <t>LLA6MF2</t>
  </si>
  <si>
    <t>LLA6H62A</t>
  </si>
  <si>
    <t>ESPE - L3 SDL parc. MEF-FLM, L3 LEA parc. MEEF 1, L3 lettres parc. MEEF 1</t>
  </si>
  <si>
    <t>Enseigner les sciences expériementales à l'école primaire</t>
  </si>
  <si>
    <t>UE spécialisation Parcours MEF-FLE S6</t>
  </si>
  <si>
    <t>LOLA6H01</t>
  </si>
  <si>
    <t>LLA6H70</t>
  </si>
  <si>
    <t>LLA6H7A</t>
  </si>
  <si>
    <t>Choix Période observation / projet professionnel</t>
  </si>
  <si>
    <t>Période d'observation S6 SDL</t>
  </si>
  <si>
    <t>Projet professionnel S6 SDL</t>
  </si>
  <si>
    <t>LLA6HTH1</t>
  </si>
  <si>
    <t>Enseignements théoriques S6 parcours COMTIL</t>
  </si>
  <si>
    <t>LCLA6H03</t>
  </si>
  <si>
    <t>LLA4J7D</t>
  </si>
  <si>
    <t>LLA6H90</t>
  </si>
  <si>
    <t>UE spécialisation Parcours LSF S6</t>
  </si>
  <si>
    <t>LLA6H9A</t>
  </si>
  <si>
    <t>LOLA6H04</t>
  </si>
  <si>
    <t>Langue des signes française 5 - S6</t>
  </si>
  <si>
    <t>LLA6HTH2</t>
  </si>
  <si>
    <t>Enseignements théoriques S6 parcours LSF</t>
  </si>
  <si>
    <t>Introduire aux méthodes et aux débats théoriques contemporains relatifs à la construction d'une linguistique du sens (mots, phrases/énoncés), La question de l'interface sémantique/pragmatique. Comprendre la relation entre sémantiques linguistiques et sémantiques formelles/représentationnelles.
Distinction signification/sens et théories de polysémie. Comprendre la relation entre polysémie et plurisémie. Théories de la polycatégorialité. Modèles de l'intégration sémantique (compositionnalités vs constructions vs systèmes de contraintes). Sémantique de la relation entre morphèmes et lexèmes. Introduction à la plymorphie des morphèmes.
Sémantique des énoncés, des connecteurs et du discours.</t>
  </si>
  <si>
    <t>Le cours propose une réflexion sur les rapports langue(s)/société(s). Après une présentation des fondateurs de la sociolinguistique, des relations linguistique/sociologie, on insistera sur les conepts de norme et de variation. Les différents types de variation (diachronique, diatopique, diastratique...) seront abordés ainsi que la question des contacts de langues et de l'émergence de nouvelles façons de parler, variétés, langues, en contexte plurilingue. Une partie importante du cours sera consacrée à l'enquête sociolinguistique et une expérience pratique sera proposée.
Comprendre la langue comme un fait social.
Comprendre la sociolinguistique comme déconstruction/reconstruction de la linguistique.
Sensibiliser aux questions de variation.
Première expérience d'enquête.</t>
  </si>
  <si>
    <t>En croisant approches psyxholinguistique et linguistique, ce cours aborde la question de l'acquisition du langage oral, sous ces différentes modalités à savoir la perception (depuis la vie fœtale), la compréhension et la production. Nous traitons du développement des différents niveaux linguistiques (phonétiques, phonologiques, lexicaux, morphosyntaxiques) en montrant leur interdépendance tout au long du développement. Les principales théories (psycho)linguistiques qui se sont intéressées à l'acquisition du langage sont présentées et discutées.</t>
  </si>
  <si>
    <t>L'enseignement d'allemand pour spécialistes des autres disciplines travaille sur toutes les compétences écrites et orales et est organisé par groupes de niveau (A2/2 à B1+).</t>
  </si>
  <si>
    <t>Pratique orale et écrite de langue vivante non spécialiste.</t>
  </si>
  <si>
    <t>L'objectif du cours est de répondre à deux questions : Pourquoi cet intérêt pour la gestion de la connaissance en entreprise et comment fonctionne-t-elle ?
Nous aborderont les points suivants :
1- Historique : premières expériences en gestion des connaissances
2- Notion de "connaissance"
3- Gestion des connaissances aujourd'hui :
- plateforme de gestion des connaissances : ses éléments, ses fonctions
- outils et technologies disponibles
4- Projet de gestion des connaissances : son pilotage
5- Conclusion : quels apports et gains potentiels dus à une meilleure gestion des connaissances pour l'entreprise ?</t>
  </si>
  <si>
    <t>Ce cours aborde les principales théorie de la communication (théorie de l'information, approches psychosociales systémiques, sociologie des médias…) ainsi que les différents types de communication (communication verbale et non verbale, communication par l'image, communication de masse...) en s'appuyant sur l'analyse de nombreux documents multimédias (articles, photos, publicités, extraits de films, discours médiatique, ...).</t>
  </si>
  <si>
    <t>Niveau A1.2 (prérequis: niveau A1.1) 
Apprentissage de la LSF au niveau introductif selon Cadre Européen de Référence pour 
les Langues.</t>
  </si>
  <si>
    <t>Il s'agit de présenter le champ du Français Langue Etrangère et Seconde : ses acteurs, la diversité des contextes d'enseignement, des publics et de leurs besoins, en France et à  l'étranger, les certifications et les documents de référence (Cadre Européen Commun de Référence pour les Langues, référentiels), etc.
Les étudiants analysenet différents documents (référentiels, supports didactiques) pour se familiariser avec les niveaux de compétence et la construction de séquences didactiques en FLE.</t>
  </si>
  <si>
    <t>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t>
  </si>
  <si>
    <t>Ce cours aborde les principales notions de syntaxe dans le modèle de la grammaire générative (X-barre, mouvements, théta-rôle, périphérie gauche, etc…). Il se place dans une optique de syntaxe générale (Principes &amp; Paramètres, Programme Minimaliste). Les exemples seront pris dans de nombreuses langues (anglais, arabe, gaélique, bambara, luxembourgeois, etc.) et illustreront la diversité des langues du monde.</t>
  </si>
  <si>
    <t>Dans le cadre du cours de phonologie, nous aborderons la différence fondamentale entre la rélisation des sons et leur fonction au sein d'un système linguistique. Nous verrons en quoi les mots d'une langue ne sont pas composés de sons, mais d'unités abstraites apelées "phonèmes". Dans un premier temps, nous aborderons les principes de l'analyse phonologique -qui consiste à définir les phonèmes d'une langue- selon différentes écoles (structuralisme, fonctionnalisme, distributionnalisme). Puis, nous nous intéresserons plus en détail au rapport entre phonologie et phonétique à travers le prisme des variations et de la neutralisation. Enfin, nous étudieerons les principaux processus de changements phonétiques et leur impact sur le système de la langue. Nous illustrerons ce cours à l'aide d'exemples issus du français, mais aussi d'autres langues moins connues.</t>
  </si>
  <si>
    <t>Il s'agit d'observer le fonctionnement de didactiels acctuels en analysant, d'une part, l'application (ou la non-application) des notions théoriques mise en place par les chercheurs (stade logographique, conscience phonogique L. Sprenger-Charolles) ; empans de lecture, fixations (AFL), et, d'autre part, en analysant l'utilisation des éléments de l'interface par les concepteurs (visuels, sonores) comme aide au développement cognitif de l'apprenant.
La première partie du semestre traite de l'entrée de l'enfant (de 4 à 7 ans) dans la lecture et puis de l'approfondissement des compétences du jeune lecteur de (11 à 13 ans). Le stade logographique est abordé. La mise en jeu des consciences est étudiée à travers les didactiels Tibili, Les chemins de la lecture avec Lapin Malin. C'est essentiellement la mise en application des relations graphophonologiques qui est analysée ici. Pour terminer, un logiciel qui aborde la lecture par la conception idéovisuelle est envisagé : Elsa de l'AFL.
La deuxième partie du semestre aborde les didactiels et matériels qui touchent l'acte d'écriture et dont l'utilisation concerne a priori les niveaux primaires et secondaires. Les enjeux liés à la littérature et à l'écriture "post-modernes" (e-littérature) sont évoqués. Les notions d'hypertexte, d'hypertextualité, d'hyper-roman et d'hyperliens sont abordées.
Les didacticiels sont étudiés comme une aide à l'écriture dont le but est d'éviter la surcharge cognitive du scripteur.</t>
  </si>
  <si>
    <t>Ce cours inite les étudiants au domaine du Traitement Automatique des Langues. Après la présentation de diverses approches du TAL, des années 1960 à nos jours, on s'intéressera aux différentes étapes du traitement (analyses phonologique, morphologique, syntaxique et sémantique) ainsi qu'aux différentes applications (moteurs de recherches, extraction d'information, bases terminologiques, etc.).</t>
  </si>
  <si>
    <t>Cet enseignememnt a pour principal objectif de permettre aux étudiants de traiter quantitativement des jeux de données et de les analyser ; il s'articule autour de deux thématiques principales : les statistiques descriptives d'une part et les statistiques inférentielles d'autre part.
Une grande importance sera donnée à la mise en pratique via l'exploitation et l'analyse de jeux de données issus de différents contextes (analyse textuelle, analyse syntaxique, sondages d'opinion,...).
Dans un premier temps, les principaux indicateurs des statistiques descriptives (paramètres de tendance centrale, paramètres de dispersion, corrélation) seront présentés et un rappel sera fait sur l'utilisation de certaines fonctionnalités du tableur (tableaux croisés dynamiques, graphiques, fonctions). Il s'agira de comprendre la signification des indicateurs statistiques puis d'être en mesure de les utiliser afin d'analyser un jeu de données.
Dans un deuxième temps, on abordera les notions clefs de statistiques inférentielles : échantillon, risque d'erreur, intervalle de confirance et tests de comparaison. Il s'agira d'en comprendre la problèmatique, de confronter l'approche théorique à la mise en pratique par les instituts de sondage et enfin d'être en mesure d'effectuer une étude complète en analysant des données recueillies sur un échantillon.</t>
  </si>
  <si>
    <t>Cette UE est une remise à niveau autour des connaissances de base de la grammaire usuelle du français (classes, fonctions, terminologie, critères formels de reconnaissance, usages, valeurs sémantiques associées, problèmes de classification…). Ces différents éléments seront repris dans diverses applications liées, en fonction du parcours choisi par l'étudiant, à l'enseignement du français langue étrangère (FLE) ou au traitement automatique des langues (TAL).</t>
  </si>
  <si>
    <t>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t>
  </si>
  <si>
    <t>Niveau A1.3 (prérequis: niveau A1.2) 
Apprentissage de la LSF au niveau introductif selon Cadre Européen de Référence pour 
les Langues.</t>
  </si>
  <si>
    <t>Le programme de cet enseignement s'inscrit dans le cadre du référentiel national de compétences du C2i® niveau 1.
Des points cruciaux de la culture de base en informatique seront abordés (notamment : aspects légaux et déontologiques, sécurités, protocoles...).</t>
  </si>
  <si>
    <t>Découverte et apprentissage du traitement de texte pour l'élaboration de documents complexes et structurés (compte-rendu, rapport, mémoire, bibliographie…), maîtrise des fonctionnalités nécessaires à la structuration de documents complexes (notes de bas de pages, sommaire, index, styles, ...).
Découverte et apprentissage du tableur pour le traitement des données chiffrées (références absolue/relative, fonctions simples, filtres, tableaux croisés dynamiques...), leur présentation (formation de cellule, graphique...).</t>
  </si>
  <si>
    <t>Réinvestir les notions abordées dans l’UE « connaissance des institutions éducatives » : institution éducative, enjeux de l’éducation, déontologie, valeurs et éthique, relation pédagogique...
Rendre compte et analyser les situations éducatives observées en stage.
Appréhender les composantes du métier d’enseignant.
Confronter ses représentations à la réalité des métiers de l’enseignement et construire son projet professionnel.</t>
  </si>
  <si>
    <t>Après avoir défini la cognition et proposé un tour d'horizon des disciplines qui l'étudient, ce cours présente et discute les principales théories de la cognition (cognitivisme, connexionnisme, cognition située…) et les principaux modèles en linguistique cognitive.
Il permet également aux étudiants de se familiariser avec les objets et méthodologies de recherche en sciences cognitives en s'attachant notament à la question des relations entre langage et cognition.
Le cours est constitué d'apports théoriques fournis par l'enseignant et de séances thématiques élaborées et présentées par les étudiants. Les séances de TD sont consacrées à la préparation de ces séances thématiques ainsi qu'à la réflexion et l'élaboration de protocoles expérimentaux.</t>
  </si>
  <si>
    <t>Comme pour toutes les sciences humaines, la production des concepts en linguistique est inséparable des conditions de leur production. Partant d'une réflexion sur l'apparition de l'écriture en Occident, on présente les travaux de deux penseurs majeurs de l'Antiquité, Platon -et l'énigme de l'étymologie- et Aristote -ou les fondements de la grammaire logique. Après un aperçu sur les écoles orientales (Inde, Arabie) et la pensée médiévale, on suit la réflexion engagée avec la description des langues à la Renaissance, en particulier le français, avant d'en suivre le développement dans la pensée classique et la grammaire générale. L'institution d'une science du langage est observée dans l'émergence de la grammaire comparée à travers ses phases majeures de développement (philologie historique, darwinisme linguistique et école néogrammairienne) et se termine par une présentation des trois structuralismes majeurs, des disciplines de la linguistique et de leurs prolongements contemporains.</t>
  </si>
  <si>
    <t>Découvir la diversité et l'universalité des structures linguistiques (syntaxiques principalement). Dans ce cours, les étudiants découvrent des descriptions grammaticales de langues qui leur sont inconnues et travaillent sur des points de typologie des langues tels que : l'ordre des mots dans la phrase, les cas, les accords, les classes nominales etc.</t>
  </si>
  <si>
    <t>Ce cours présente les grammaires d'unification. L'objectif sera de réliser une petite grammaire électronique en utilisant les outils disponibles (parmi xlfg, LKB, XMG, etc.).
Compétences acquises : savoir formaliser et implémenter des problèmes syntaxiques simples dans un modèle de grammaires d'unification.</t>
  </si>
  <si>
    <t>1/ Présentation générale de la linguistique de terrain : le travail de terrain dans le processus de recherche, la notion d'observation, quelques grandes enquêtes linguistiques en dialectologie, ethnographie de la communication, sociolinguistique.
2/ Le recueil des données : méthodes d'enquête (observation participante, entretiens, questionnaires, protocoles expérimentaux), relation enquêteur-enquêté, dispositifs d'enregistrement.
3/ De l'enquête au corpus : éléments du traitement des données, métadonnées, transcription (objectifs, conventions, outils).
4/ Analyse des corpus : analyses quantitative et qualitative, interprétation et diversité des langues, outils d'exploitation.</t>
  </si>
  <si>
    <t>Présentation du domaine des Humanités Numériques (définition, enjeux, problématiques, outils) et des différents types de traitement de l'information linguistique à travers l'exploration de corpus de diverses natures (presse, tweets, … oral), des questionnements sur les moyens de rendre explicites les informations recherchées (outils, typologie,...), les enjeux, méthodologies et méthodes d'évaluation de l'annotation de corpus.</t>
  </si>
  <si>
    <t>Ce cours retrace l'histoire des méthodologies de l'enseignement des langues étrangères en générl et du FLE en particulier depuis les méthodes traditionnelles (antérieures à la méthode directe) jusqu'à l'approche communicative et actionnelle ; des unités didactiques relevant de ces courants sont analysées.</t>
  </si>
  <si>
    <t>Il s'agit d'une introduction à une langue nouvelle inconnue typologiquement éloignée du français. Cet enseignement donnera lieu dans le cadre de l'UE Didactique du FLE et stage à la réalisation d'un carnet d'apprentissage.</t>
  </si>
  <si>
    <t>Connaître le programme de cycle 3 en histoire-géographie et en maîtriser les grandes notions.
Connaître les démarches et outils pour enseigner l'histoire et la géographie.</t>
  </si>
  <si>
    <t>Il s'agit d'un cours de remise à niveau en mathématiques élémentaires, en vue de la préparation à divers concours -professorat des écoles, etc.
Programme (non exhaustif) :
- numération
- arithmétique : multiples, diviseurs, ppcm, pgcd…
- calcul : proportionnalité, pourcentages, mesures, conversions,...
- géométrie plane : constructions à la règle et au compas, polygones...</t>
  </si>
  <si>
    <t>Place de la pragmatique dans les approches interactionnistes et dans l'étude des interactions verbales. De la sociologie de la face à la pragmatique de la politesse. De l'ethonométhodologie à l'analyse de la conversation. Des paires adjacentes à la grammaire de conversation. Des contributions aux séquences contributionnelles : principe de coopération et co-construction du champ attentionnel, ratification des contributions et préférence pour l'accord.</t>
  </si>
  <si>
    <t>Le cours a pour objet d'introduire à la pragmatique contemporaine en situant sa démarche relativement au reste de la linguistique, et de présenter les pragmatiques de l'énoncé, des plus anciennes aux plus récentes, ainsi que les pragmatiques des contributions.
Seront ainsi abordées les questions relatives à la nature des énoncés, aux théories de l'implicite et du discours, à la relation entre communication et interprétation (en particulier aux mécanismes attentionnels et argumentatifs/scalaires).</t>
  </si>
  <si>
    <t>L'objectif du cours est d'introduire aux modèles morphologiques contemporains, aussi bien en ce qui concerne la morphosyntaxe et la morphologie flexionnelle qu'en ce qui concerne la génération du lexique (morphosémantique).
Le cours présente un rapide aperçu historique des questionnements morphologiques, étroitement liés à l'approche comparative des langues. En ce qui concerne la morphologie flexionnelle, il s'agira alors d'appréhender les phénomènes et les procédés généraux d'ordre morphosyntaxique et morphophonologique en les observant dans des langues présentant des différences typologiques majeures.
En ce qui concerne la formation des mots et le lexique, le cours introduit aux modèle à base de mots et aux limites de ces modèles (notion de listème), avant d'introduire aux modèles à base de morphèmes. Il introduit sur ces deux bases la question des constructions morphologiques avant d'interroger les relations interlexicales. Il vise l'acquisition de l'ensemble des méthodes associées à ces modèles.</t>
  </si>
  <si>
    <t>Après une introduction qui permet de situer la psycholinguistique dans le champ des sciences cognitives et dans son rapport avec la linguistique, ce cours présente les processus en jeu dans le traitement des différentes modalités langagières, à savoir la perception et la compréhension du langage oral, la production de l'oral et de l'écrit, la lecture. Le cours s'organise autour de la présentation d'expériences psycholinguistiques et de l'analyse des résultats. Ainsi, les recherches actuelles dans ce domaine seront mises en perspective avec des questions d'usage de la langue (chez l'enfant en développement et chez l'adulte), d'apprentissage et de pratique de la lecture, d'apprentissage de l'écrit.
Le travail de TD porte sur la mise en place d'une expérimentation de type psycholinguistique. Les étudiants sont aménés à travailler les différentes étapes qui organisent ce type de recherche : réflexions théoriques, mise en place d'un protocole expérimental, passation des tâches, analyses des résultats et rédaction d'un rapport d'enquête, à l'image de ce qu'est un article scientifique.</t>
  </si>
  <si>
    <t>Le cours aborde la syntaxe de la phrase complexe :
- définitions
- taxinomies
- propriétés internes et externes des classes majeures (complétives, relatives, circonstancielles, infinitives)
- critères de distinction
- représentations formelles en X-barre</t>
  </si>
  <si>
    <t>Cet enseignement est une introduction élémentaire à la logique propositionnelle et à la logique des prédicats. Son objectif est de permettre aux étudiants d'effectuer des formalisations de raisonnements énoncés en langage naturel et de rélaiser des preuves formelles (tables de vérité, raisonnement par l'absurde, etc.) de façon à analyser ceux-ci.
Les principales notions abordées en logique des propositions sont : la proposition, les connecteurs logiques, les arbres de construction, les syllogismes, le raisonnement par l'absurde. Une approche syntaxique et sémantique sera proposée.
Les principales notions abordées en logique des prédicats sont : les quantificateurs existentiel et universel, le carré d'Aristote, le raisonnement par l'absurde et les syllogismes catégoriels.</t>
  </si>
  <si>
    <t>Il s'agit de permettre aux étudiants de construire une réflexion personnelle sur les enjeux de l'enseignement/apprentissage du français langue maternelle selon 3 axes : lire, écrire, dire. Les étudiants s'appuiront sur les notions présentées en cours (apports des recherchers, situations didactiques) et sur les TD (retour sur les représentations personnels, analyses des vidéos didactiques, observations de vidéos tournées en classe ou de documentaires...).
Un cours introductif sur les notions de "didactique", de "pédagogie" et de "médiation" est destiné à cerner le champ de l'UE.
Le cours fera le point sur les différentes facettes et les méthodes de l'enseignement de la lecture. L'accent sera mis sur l'importance donnée à l'heure actuelle au décodage (importance des relations grapho-phonologiques, conscience phologique...) et à la construction du sens (compréhension littérale, inférentielle) ainsi que sur les aspects culturels de l'apprentissage. Des vidéos seront observées, des pistes pédaogiques seront tracées (défis lecture, étude d'une oeuvre complète...).
L'écriture sera abordée sous l'angle de l'opposition entre rédaction et expression écrite afin de mieux définir ses fonctions et les diverses dimensions de la compétence scripturale (linguistique, graphique, psychologique...). La réécriture sera étudiée notamment à la lumière des pratiques informatiques. On abordera les singularités et constantes de la production d'écrit (Sylvie Plane).
Des apports complémentaies seront proposés concernant le contenu : didactique de la grammaie, types de textes, genres littéraires.
La didactique le l'oral : "Devenir l'auteur de sa parole" (Dominique Bucheton). Les enjeux de l'oral seront présentés à travers certaines notions ("compétences communicatives", "interactions verbales").
Stage d'observation de pratiques de classes d'une durée maximum de 5 jours. L'enseignant fournira une liste de critères d'observations (préparation de cours, organisation géographique de la salle, circulation de la parole....</t>
  </si>
  <si>
    <t>Connaître et comprender la terminologie de la grammaire "scolaire, maîtriser ses méthodes d'analyse et savoir les appliquer à la plupart des énoncés, être capable de repérer et de commenter les écarts par rapport à la norme morphologique ou syntaxique (maladresses plus ou moins courantes, évolution de l'usage, audaces stylistiques...).</t>
  </si>
  <si>
    <t>Le cours s'articule autour de plusieurs composantes :
- connaissance des apprenants, identification des compétences, des besoins et objectifs d'apprentissage
- élaboration d'un cours et d'une fiche pédagogique
- présentation des différentes formes d'évaluation (diagnostique et pronostique, formative et sommative) et analyse d'erreurs
- introduction à l'acquisition des L2
- connaissance et compréhension de la classe de langue en tant qu'espace, temps, groupe humain.
Dans le cadre de ce cours, les étudiants seront aménes :
1- à réfléchir sur leur parcours d'apprentissage des langues étrangères
2- à observer des cours de langue étrangère dans des établissements d'enseignement publics, privés ou associatifs.</t>
  </si>
  <si>
    <t>Stage de découverte d'une durée de 2 à 8 semaines maximum. Celui-ci, visant à découvrir les activités des secteurs de la communication et du traitement de l'information linguistique, donnera lieu à un rapport de stage.</t>
  </si>
  <si>
    <t>Le projet tutoré pourra être réalisé individuellement ou collectivement, et aura pour objectif de développer l'esprit de synthèse, le travail en équipe, le travail par objectif et la conduite d'une étude ou d'une réalisation dans le respect des délais. Il sera évalué par le rendu d'un livrable et la présentation d'un rapport.</t>
  </si>
  <si>
    <t>Acquérir une vue globale du contenu des programmes de scineces expérimentales à l’école primaire.
Découvrir les méthodes pédagogiques et les contenus didactiques actuels propre à l'enseignement des sciences à l'école primaire (socio-constructivisme, démarche d'investigation).
Eléments de cours sur la démarche d'investigation et sur quelques notions fondamentales de SVT, de Sciences Physiques et de Technologie.
Mise en situation d'investigation (résolution de problème en travail de groupe,manipulations, recherches documentaires, etc.).
Echange entre étudiants lors de phases de débat pour comparer les conclusions des groupes et favoriser l'analyse des situations d'apprentissage.</t>
  </si>
  <si>
    <t>Niveau A2.1 (prérequis: niveau A1.4) 
Apprentissage de la LSF au niveau intermédiaire selon Cadre Européen de Référence 
pour les Langues.</t>
  </si>
  <si>
    <t xml:space="preserve">L2 SDL parc. MEF-FLE, L2 LLCER parc. MEF FLM-FLE, L2 LEA parc. MEF FLM-FLE, </t>
  </si>
  <si>
    <t>L2 SDL parc. LSF, L2 LEA ANG/ALLD parc. Siegen</t>
  </si>
  <si>
    <t>07</t>
  </si>
  <si>
    <t>25</t>
  </si>
  <si>
    <t>L2 SDL,  L2 LLCER parc. MEF FLM-FLE, L2 LEA parc. MEF FLM-FLE, L2 LEA ANG/ALLD parc. Siegen, L3 Lettres parc. Métiers des lettres</t>
  </si>
  <si>
    <t>16 et 70</t>
  </si>
  <si>
    <t>L2 SDL parc. MEF FLM-FLE et LSF,  L3 SDL parc. MEF FLM, L2 LLCER  et LEA parc. MEF FLM-FLE et MEEF 1er degré, L3 LLCER  et LEA parc. MEEF 1er degré</t>
  </si>
  <si>
    <t>L3 SDL, LLCER et LEA  parc.  MEF-FLE</t>
  </si>
  <si>
    <t>L3 SDL sauf parc. MEF-FLM et MEF-FLE, L3 Lettres parc. Métiers des Lettres</t>
  </si>
  <si>
    <t>L3 SDL parc. COMTIL et LSF, L3 LEA parc. Commerce international</t>
  </si>
  <si>
    <t>07 et 09</t>
  </si>
  <si>
    <t>L3 SDL parc. MEF-FLM, L3 LEA parc. MEEF 1er degré</t>
  </si>
  <si>
    <t>DURAND Olivier</t>
  </si>
  <si>
    <t>L3 SDL, L3 LLCER et L3 LEA parc. MEF-FLE</t>
  </si>
  <si>
    <t>L2 LEA, L3 SDL parc. COMTIL</t>
  </si>
  <si>
    <t>KASWENGI Joseph</t>
  </si>
  <si>
    <t>LOL4HP1A</t>
  </si>
  <si>
    <t>LOL4HP2A</t>
  </si>
  <si>
    <t>rapport</t>
  </si>
  <si>
    <t>LOL5B7K
LOL5C6H
LOL5H8H
LOL5J9I</t>
  </si>
  <si>
    <t>LOL5B7L
LOL5C6I
LOL5H8I
LOL5J9J</t>
  </si>
  <si>
    <t>LOL5B7G
LOL5C6B
LOL5H8B
LOL5J9B</t>
  </si>
  <si>
    <t>LOL6J60
LOL6H8B</t>
  </si>
  <si>
    <t>LOL6B8A
LOL6C7A
LOL6H7A
LOL6J9A</t>
  </si>
  <si>
    <t>LOL6HP1B</t>
  </si>
  <si>
    <t>LOL6HP2B</t>
  </si>
  <si>
    <t>LOL6HP3A</t>
  </si>
  <si>
    <t>NEMO François</t>
  </si>
  <si>
    <t>DUGUA Céline</t>
  </si>
  <si>
    <t>CANCE Caroline</t>
  </si>
  <si>
    <t>VISUEL LSF Centre - Rémy PIAT</t>
  </si>
  <si>
    <t>SKROVEC Marie</t>
  </si>
  <si>
    <t>SCHANG Emmanuel</t>
  </si>
  <si>
    <t>PLOOG Katja</t>
  </si>
  <si>
    <t>RAICKOVIC Luka</t>
  </si>
  <si>
    <t>DE STAMPA Sylwia</t>
  </si>
  <si>
    <t>ENGUEHARD Guillaume</t>
  </si>
  <si>
    <t>GODIVEAU Philippe</t>
  </si>
  <si>
    <t>MINARD Anne-Lyse</t>
  </si>
  <si>
    <t>NEMO François
PLOOG Katja</t>
  </si>
  <si>
    <t>ABOUDA Lotfi</t>
  </si>
  <si>
    <t>BRUNOT Dominique</t>
  </si>
  <si>
    <t>épreuve pratique 30 min</t>
  </si>
  <si>
    <t>L'étudiant est amené dans ce cours à percevoir et à savoir tenir compte des enjeux propres à la gestion d'un projet de communication. Le cours présente pour cela des aspects théoriques, et demande une application concrète de ces connaissances dans un projet défini au début du semestre.</t>
  </si>
  <si>
    <t>ESPE</t>
  </si>
  <si>
    <t>LEA</t>
  </si>
  <si>
    <t>CHOIX TRONC COMMUN</t>
  </si>
  <si>
    <t>LLCER</t>
  </si>
  <si>
    <t>15-20 min</t>
  </si>
  <si>
    <t>MINARD Anne-Lise</t>
  </si>
  <si>
    <t>Dossier</t>
  </si>
  <si>
    <t>Découvrir quelques sous-domaines de la psychologie et de la sociologie, leurs démarches et leurs objets d'études.</t>
  </si>
  <si>
    <t>BERGOUNIOUX Gabriel</t>
  </si>
  <si>
    <t>UE TRONC COMMUN</t>
  </si>
  <si>
    <t>projet</t>
  </si>
  <si>
    <t>projet + soutenance</t>
  </si>
  <si>
    <t>Session unique - statut RSE impossible</t>
  </si>
  <si>
    <t>ECTS multiples</t>
  </si>
  <si>
    <t>LOL4BJ2
LOL4CJ2
LOL4JJ2
LOL4JAA1
LOL6H8A</t>
  </si>
  <si>
    <t>06</t>
  </si>
  <si>
    <t>50% CC (projet, oral, écrit)
50% CT</t>
  </si>
  <si>
    <t>Ce cours consiste en deux cours en un. Plus particulièrement, si la première partie est consacrée au marketing fondamental, la deuxième approfondit le marketing opérationnel.</t>
  </si>
  <si>
    <t>TESSON-MARTEAU Sonia</t>
  </si>
  <si>
    <t>LEA ?</t>
  </si>
  <si>
    <t>CANCE Caroline
MINARD Anne-Lyse</t>
  </si>
  <si>
    <t>SOTTEAU-JANTON Emilie</t>
  </si>
  <si>
    <t>L2 Géo parc. MEEF, L2 SDL parc. MEF FLM-FLE, L2 Lettres</t>
  </si>
  <si>
    <t>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t>
  </si>
  <si>
    <t>Non compensable avec les enseignements théoriques</t>
  </si>
  <si>
    <t>ENGUERHARD Guillame</t>
  </si>
  <si>
    <t>EYMAR Marcos</t>
  </si>
  <si>
    <t>écrit 1h30 + oral 15 min</t>
  </si>
  <si>
    <t>2 UE / 6 ECTS</t>
  </si>
  <si>
    <t>LCLA4UO2</t>
  </si>
  <si>
    <t>LLA4O02</t>
  </si>
  <si>
    <t>INSPE</t>
  </si>
  <si>
    <r>
      <t>Gestion de projet S5 LEA (CM non présentiel)</t>
    </r>
    <r>
      <rPr>
        <strike/>
        <sz val="10"/>
        <rFont val="Arial"/>
        <family val="2"/>
      </rPr>
      <t xml:space="preserve"> </t>
    </r>
  </si>
  <si>
    <t>Marketing fondamental et opérationnel</t>
  </si>
  <si>
    <t>Parcours LSF sans stage S6</t>
  </si>
  <si>
    <t>Parcours LSF avec stage S6</t>
  </si>
  <si>
    <t>Cognition S6 SDL</t>
  </si>
  <si>
    <r>
      <t xml:space="preserve">LOL5H10
</t>
    </r>
    <r>
      <rPr>
        <sz val="10"/>
        <color rgb="FFFF0000"/>
        <rFont val="Arial"/>
        <family val="2"/>
      </rPr>
      <t>LLA5H10</t>
    </r>
  </si>
  <si>
    <t>LLA6H51</t>
  </si>
  <si>
    <r>
      <t xml:space="preserve">LOL6H20
</t>
    </r>
    <r>
      <rPr>
        <sz val="10"/>
        <color rgb="FFFF0000"/>
        <rFont val="Arial"/>
        <family val="2"/>
      </rPr>
      <t>LLA6H50</t>
    </r>
  </si>
  <si>
    <t>LLA5H11</t>
  </si>
  <si>
    <r>
      <rPr>
        <sz val="10"/>
        <color rgb="FFFF0000"/>
        <rFont val="Arial"/>
        <family val="2"/>
      </rPr>
      <t>Linguistique diachronique - S5 SDL</t>
    </r>
    <r>
      <rPr>
        <sz val="10"/>
        <rFont val="Arial"/>
        <family val="2"/>
      </rPr>
      <t xml:space="preserve"> au lieu de Diachronie et comparatisme - S5 SDL</t>
    </r>
  </si>
  <si>
    <r>
      <rPr>
        <b/>
        <sz val="10"/>
        <color rgb="FFFF0000"/>
        <rFont val="Arial"/>
        <family val="2"/>
      </rPr>
      <t>Choix Grammaire unif. ou Linguistique diachronique</t>
    </r>
    <r>
      <rPr>
        <b/>
        <sz val="10"/>
        <rFont val="Arial"/>
        <family val="2"/>
      </rPr>
      <t xml:space="preserve"> au lieu de Choix Grammaire unif. ou Diachronie et comparatisme</t>
    </r>
  </si>
  <si>
    <t>Ce cours a pour objectif de présenter quelques notions fondamentales de l'étude diachronique en prenant les sons de la langue comme point de référence. Dans un premier temps, nous verrons par quels procédés les langues évoluent jusqu'à donner naissance à une ou plusieurs langues nouvelles. Puis, nous introduirons les méthodes par lesquelles il est possible d'établir une parenté entre deux langues dont l'ancêtre nous est inconnu. Enfin, nous verrons à partir de nos connaissances sur les procédés phonétiques comment reconstruire le lexique de cet ancêtre.</t>
  </si>
  <si>
    <r>
      <t xml:space="preserve">LOL5H40
</t>
    </r>
    <r>
      <rPr>
        <sz val="10"/>
        <color rgb="FFFF0000"/>
        <rFont val="Arial"/>
        <family val="2"/>
      </rPr>
      <t>LLA5H4B</t>
    </r>
  </si>
  <si>
    <t>LLA5H4C</t>
  </si>
  <si>
    <r>
      <rPr>
        <strike/>
        <sz val="10"/>
        <color rgb="FFFF0000"/>
        <rFont val="Arial"/>
        <family val="2"/>
      </rPr>
      <t>Commentaire</t>
    </r>
    <r>
      <rPr>
        <sz val="10"/>
        <rFont val="Arial"/>
        <family val="2"/>
      </rPr>
      <t xml:space="preserve">
30 min</t>
    </r>
  </si>
  <si>
    <r>
      <t xml:space="preserve">Oral </t>
    </r>
    <r>
      <rPr>
        <sz val="10"/>
        <color rgb="FFFF0000"/>
        <rFont val="Arial"/>
        <family val="2"/>
      </rPr>
      <t>+ dossiers</t>
    </r>
  </si>
  <si>
    <r>
      <t>ESPE- L3 LEA parc. MEEF 1,</t>
    </r>
    <r>
      <rPr>
        <strike/>
        <sz val="10"/>
        <color rgb="FFFF0000"/>
        <rFont val="Arial"/>
        <family val="2"/>
      </rPr>
      <t xml:space="preserve"> L3 Lettres parc. MEEF 1</t>
    </r>
    <r>
      <rPr>
        <sz val="10"/>
        <color theme="1"/>
        <rFont val="Arial"/>
        <family val="2"/>
      </rPr>
      <t>, L3 Histoire parc. MEEF, L3 Géo parc. MEEF, L3 SDL parc. MEF-FLM et LSF</t>
    </r>
  </si>
  <si>
    <t>LCLA5H07</t>
  </si>
  <si>
    <t>LCLA5H08</t>
  </si>
  <si>
    <t>LLA5MF2A</t>
  </si>
  <si>
    <t>LCLA5H09</t>
  </si>
  <si>
    <t>LCLA5H10</t>
  </si>
  <si>
    <t>LCLA6H04</t>
  </si>
  <si>
    <t>LLA6MF1A</t>
  </si>
  <si>
    <t>LOLA6H06</t>
  </si>
  <si>
    <t>LOLA6H07</t>
  </si>
  <si>
    <t>100 % CT Dossier</t>
  </si>
  <si>
    <t>100 % CT Oral</t>
  </si>
  <si>
    <t>Ecrit, 2h</t>
  </si>
  <si>
    <t>Test Célène, 1h30</t>
  </si>
  <si>
    <t>Ecrit, 1h</t>
  </si>
  <si>
    <t>Ecrit, DM, 1h30</t>
  </si>
  <si>
    <t>Statut RSE impossible</t>
  </si>
  <si>
    <t>100% CT DOSSIER</t>
  </si>
  <si>
    <t>Oral, 15-20 min</t>
  </si>
  <si>
    <t>Oral, 30 min</t>
  </si>
  <si>
    <t>Nature : dossier (devoir-PDF)
Dépôt : sur Célène sans limite de temps</t>
  </si>
  <si>
    <t xml:space="preserve">DM dépôt CELENE devoir-PDF </t>
  </si>
  <si>
    <t>Ecrit, DM, 2h</t>
  </si>
  <si>
    <t>Oral, 20 min</t>
  </si>
  <si>
    <t>Ecrit, 1h30</t>
  </si>
  <si>
    <t>Oral, 20 min + dossiers</t>
  </si>
  <si>
    <r>
      <t xml:space="preserve">Volume horaire
</t>
    </r>
    <r>
      <rPr>
        <b/>
        <sz val="11"/>
        <color rgb="FFFF0000"/>
        <rFont val="Arial"/>
        <family val="2"/>
      </rPr>
      <t>Hypothèse 1 =  port du masque sans distanciation</t>
    </r>
    <r>
      <rPr>
        <b/>
        <sz val="11"/>
        <color indexed="8"/>
        <rFont val="Arial"/>
        <family val="2"/>
      </rPr>
      <t xml:space="preserve">
Sauf information contraire et pour toutes les formations : volume horaire identique avec enseignement hybride, présentiel et distanciel (synchrone et/ou asynchrone). Si confinement = distanciel</t>
    </r>
  </si>
  <si>
    <t>HYBRIDE</t>
  </si>
  <si>
    <t>DISTANCIEL</t>
  </si>
  <si>
    <r>
      <t xml:space="preserve">Volume horaire
</t>
    </r>
    <r>
      <rPr>
        <b/>
        <sz val="11"/>
        <color rgb="FFFF0000"/>
        <rFont val="Arial"/>
        <family val="2"/>
      </rPr>
      <t>Hypothèse 2 = distanciation &gt; 1m+ port du masque</t>
    </r>
    <r>
      <rPr>
        <b/>
        <sz val="11"/>
        <color theme="1"/>
        <rFont val="Arial"/>
        <family val="2"/>
      </rPr>
      <t xml:space="preserve">
Sauf information contraire et pour toutes les formations : volume horaire identique avec enseignement hybride, présentiel et distanciel (synchrone et/ou asynchrone). Si confinement = distanciel</t>
    </r>
  </si>
  <si>
    <t>24 asynchrone</t>
  </si>
  <si>
    <t>100% CC, dossier + oral</t>
  </si>
  <si>
    <t>100% CT Oral 15min</t>
  </si>
  <si>
    <t>100% CC</t>
  </si>
  <si>
    <t>100% Dossier</t>
  </si>
  <si>
    <t>100% CC, Ecrit</t>
  </si>
  <si>
    <t>100% CT, Oral, 15mn</t>
  </si>
  <si>
    <t xml:space="preserve">100% CT épreuve machine 1h30
</t>
  </si>
  <si>
    <t xml:space="preserve">épreuve pratique </t>
  </si>
  <si>
    <t>100% CC, dossier + écrit, CELENE</t>
  </si>
  <si>
    <t>100% CT, Oral, 15-20mn</t>
  </si>
  <si>
    <t xml:space="preserve">100 % CC : - si hybridation : au moins une épreuve en présentiel (+ CELENE) - si distanciel : devoirs CELENE </t>
  </si>
  <si>
    <t>100% CC, oral</t>
  </si>
  <si>
    <t>100 % CC  dossier (dépôt Celene) + 1 écrit 1h30
- si hybridation : en présentiel
- si distanciel: via CELENE</t>
  </si>
  <si>
    <t>100 % CT écrit 1h30
 - si hybridation :  en présentiel 
- si distanciel : via CELENE</t>
  </si>
  <si>
    <t>Ecrit + oral</t>
  </si>
  <si>
    <t>100% écrit Celene 2h</t>
  </si>
  <si>
    <t>100 % CT écrit sur CELENE 2h</t>
  </si>
  <si>
    <t>100% CC écrit</t>
  </si>
  <si>
    <t>100 % CT écrit 1h30</t>
  </si>
  <si>
    <t>100% CC, 2 écrits, Celene</t>
  </si>
  <si>
    <t>100% CC, écrit, CELENE</t>
  </si>
  <si>
    <t>100 % CC : 
- si hybridation : au moins une épreuve en présentiel (+ CELENE)
- si distanciel: via CELENE</t>
  </si>
  <si>
    <t>100 % CT épreuve pratique 1h30
- si hybridation : en présentiel 
- si distanciel : via CELENE</t>
  </si>
  <si>
    <t>100%CC, écrit, CELENE</t>
  </si>
  <si>
    <t>100%CC, test en ligne + Dossier</t>
  </si>
  <si>
    <t>100 % CT Oral 15-20min</t>
  </si>
  <si>
    <t>Ecrit + Dossier</t>
  </si>
  <si>
    <t>100% CC: 2 écrist celene 1h30</t>
  </si>
  <si>
    <t>100% CC : 1 écrit CELENE + 1 dossier si distanciel</t>
  </si>
  <si>
    <t>100% CT Oral</t>
  </si>
  <si>
    <t>100% CC écrit (et / ou dossier selon les contraintes)</t>
  </si>
  <si>
    <t>100% CT écrit CELENE 1h30</t>
  </si>
  <si>
    <t>100% CC écrit CELENE 1h30</t>
  </si>
  <si>
    <t>100% CC Ecrit à distance</t>
  </si>
  <si>
    <t>100% CC écrit + dossier</t>
  </si>
  <si>
    <t>100% CTdossier</t>
  </si>
  <si>
    <t>100% CT Ecrit à distance</t>
  </si>
  <si>
    <t>100% CT, oral 15-20 mn</t>
  </si>
  <si>
    <t>100% CC Oral</t>
  </si>
  <si>
    <t>100 % CC  écrit 2h + oral
- si hybridation : écrit en présentiel
- si distanciel: via CELENE</t>
  </si>
  <si>
    <t>100 % CT  écrit 2h
- si hybridation : en présentiel
- si distanciel: via CELENE</t>
  </si>
  <si>
    <t>100% CC oral (15 minutes) + 3 DM</t>
  </si>
  <si>
    <t>100% CT oral (15 minutes) + 1 DM</t>
  </si>
  <si>
    <t>100% CT Oral 15-20min</t>
  </si>
  <si>
    <t xml:space="preserve">100 % CC : 
- si hybridation : au moins une épreuve en présentiel (+ CELENE)
- si distanciel : devoirs CELENE </t>
  </si>
  <si>
    <t>100 % CT - devoir écrit 2h00
 - si hybridation :  présentiel 
- si distanciel : via CELENE</t>
  </si>
  <si>
    <t>100% CC : 1 devoir maison et 1 devoir en temps limité les deux sur Célène</t>
  </si>
  <si>
    <t>100 % CT Oral par visio conférence (ou téléphone le cas échéant)</t>
  </si>
  <si>
    <t>100% CC, dossier + écrit</t>
  </si>
  <si>
    <t>100% CC Devoir sur CELENE</t>
  </si>
  <si>
    <t>100 % CT Oral 20min</t>
  </si>
  <si>
    <t>100% CC, Dossier + Ecrit</t>
  </si>
  <si>
    <t>100 % CC : - si hybridation : au moins une épreuve en présentiel (+ CELENE) - si distanciel : devoirs CELENE</t>
  </si>
  <si>
    <t>100 % CT - devoir écrit 2h00
 - si hybridation :   présentiel 
- si distanciel : via CELENE</t>
  </si>
  <si>
    <t>100% CC, Oral + 2 Ecrits, Célène</t>
  </si>
  <si>
    <t>100 % CC 
2 dossiers (dépôt Celene)</t>
  </si>
  <si>
    <t>100 % CT 
2 dossiers (dépôt Celene) + 1 oral 15-20 min</t>
  </si>
  <si>
    <t>100% CC dossier (dépôt Celene) + écrit Celene</t>
  </si>
  <si>
    <t>100 % CT dossier (dépôt Celene) + Oral 15-20 min</t>
  </si>
  <si>
    <t>2 dossiers</t>
  </si>
  <si>
    <t>dossier + Ecrit</t>
  </si>
  <si>
    <t>100% CT rapport écrit</t>
  </si>
  <si>
    <t>Oral 15 min</t>
  </si>
  <si>
    <t>Ecrit 2h</t>
  </si>
  <si>
    <t xml:space="preserve">épreuve pratique 1h30
</t>
  </si>
  <si>
    <r>
      <t xml:space="preserve">épreuve pratique </t>
    </r>
    <r>
      <rPr>
        <strike/>
        <sz val="10"/>
        <color rgb="FFFF0000"/>
        <rFont val="Arial"/>
        <family val="2"/>
      </rPr>
      <t xml:space="preserve">+ QCM </t>
    </r>
    <r>
      <rPr>
        <sz val="10"/>
        <color indexed="8"/>
        <rFont val="Arial"/>
        <family val="2"/>
      </rPr>
      <t xml:space="preserve">
1h30</t>
    </r>
  </si>
  <si>
    <t>Ecrit, 2h, CELENE</t>
  </si>
  <si>
    <t>Test en ligne</t>
  </si>
  <si>
    <t>Ecrit à distance, 1h30</t>
  </si>
  <si>
    <r>
      <rPr>
        <strike/>
        <sz val="10"/>
        <color rgb="FFFF0000"/>
        <rFont val="Arial"/>
        <family val="2"/>
      </rPr>
      <t>Commentaire
30 min</t>
    </r>
    <r>
      <rPr>
        <sz val="10"/>
        <color rgb="FFFF0000"/>
        <rFont val="Arial"/>
        <family val="2"/>
      </rPr>
      <t xml:space="preserve">
15-20 min</t>
    </r>
  </si>
  <si>
    <t>Ecrit 2h
- si hybridation : en présentiel
- si distanciel: via CELENE</t>
  </si>
  <si>
    <t>100% CC-DM-Celene</t>
  </si>
  <si>
    <t>100% CT-DM-Celene</t>
  </si>
  <si>
    <t xml:space="preserve">100% CT DM dépôt CELENE devoir-PDF </t>
  </si>
  <si>
    <t>100% CC. 50% oral à distance, 50% DM écrit</t>
  </si>
  <si>
    <t>100% CT oral à distance</t>
  </si>
  <si>
    <t>100% CT DM / dépôt copie sur CELENE / devoir-pdf</t>
  </si>
  <si>
    <t>100 % CT projet + soutenance</t>
  </si>
  <si>
    <t>STATUT RSE IMPOSSIBLE</t>
  </si>
  <si>
    <t xml:space="preserve">100 % CC :
- si hybridation : au moins une épreuve en présentiel (+ CELENE)
- si distanciel : devoirs CELENE </t>
  </si>
  <si>
    <t>100 % CT - devoir écrit 2h00
- si hybridation : présentiel
- si distanciel : via CELENE</t>
  </si>
  <si>
    <t>100 % CC, dossier/devoir</t>
  </si>
  <si>
    <t>100 % CT, devoir temps limité 2h</t>
  </si>
  <si>
    <t>100% CC DOSSIER</t>
  </si>
  <si>
    <t>100% CC ecrit et/ou oral en présentiel ou en ligne temps limité</t>
  </si>
  <si>
    <t>100% CT écrit et/ou oral en presentiel ou ligne en temps limité  (écrit =2h ou oral 15mins)</t>
  </si>
  <si>
    <t>DM sans temps limité, 
dépôt sujet sur CELENE le xx/06,
copie à rendre au plus tard le xx/06 sur mon adresse email emiliejanton@yahoo.fr, cmasarrre@yahoo.fr</t>
  </si>
  <si>
    <t>100% CT DM déposé sur CELENE, rendu par mail, pas de temps limité</t>
  </si>
  <si>
    <t>100% CC dont DEVOIR MAISON</t>
  </si>
  <si>
    <t>100% CT
DEVOIR MAISON</t>
  </si>
  <si>
    <t>100% CT oral à distance 15 min. Contacter enseignant au préalable par téléphone</t>
  </si>
  <si>
    <t>100 % CC Ecrit/oral</t>
  </si>
  <si>
    <t xml:space="preserve"> 100% CT : écrit</t>
  </si>
  <si>
    <t>100% CT oral</t>
  </si>
  <si>
    <t xml:space="preserve">MODALITES EPREUVE(S) REMPLACEMENT HYPOTHESE 2 SESSION 1
Préciser : 
1) quotité CC / CT
2) nature (DM ou Test en ligne ou QCM) et durée épreuve
3) si dépôt sujet et copie par mail ou sur CELENE
4) si temps limité ou non </t>
  </si>
  <si>
    <t xml:space="preserve">MODALITES EPREUVE(S) REMPLACEMENT  HYPOTHESE 2 SESSION DE RATTRAPAGE
Préciser : 
1) nature (DM ou Test en ligne ou QCM) et durée épreuve
2) si dépôt sujet et copie par mail ou sur CELENE
3) si temps limité ou non </t>
  </si>
  <si>
    <t xml:space="preserve">MODALITES EPREUVE(S) REMPLACEMENT  HYPOTHESE 1 SESSION 1
Préciser : 
1) quotité CC / CT
2) nature (DM ou Test en ligne ou QCM) et durée épreuve
3) si dépôt sujet et copie par mail ou sur CELENE
4) si temps limité ou non </t>
  </si>
  <si>
    <t xml:space="preserve">MODALITES EPREUVE(S) REMPLACEMENT  HYPOTHESE 1  SESSION DE RATTRAPAGE
Préciser : 
1) nature (DM ou Test en ligne ou QCM) et durée épreuve
2) si dépôt sujet et copie par mail ou sur CELENE
3) si temps limité ou non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</si>
</sst>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C]General"/>
  </numFmts>
  <fonts count="101" x14ac:knownFonts="1">
    <font>
      <sz val="11"/>
      <color theme="1"/>
      <name val="Calibri"/>
      <family val="2"/>
      <scheme val="minor"/>
    </font>
    <font>
      <b/>
      <sz val="10"/>
      <color indexed="8"/>
      <name val="Arial"/>
      <family val="2"/>
    </font>
    <font>
      <b/>
      <sz val="11"/>
      <color indexed="8"/>
      <name val="Calibri"/>
      <family val="2"/>
    </font>
    <font>
      <b/>
      <sz val="10"/>
      <color indexed="8"/>
      <name val="Arial"/>
      <family val="2"/>
    </font>
    <font>
      <sz val="12"/>
      <color indexed="8"/>
      <name val="Verdana"/>
      <family val="2"/>
    </font>
    <font>
      <b/>
      <sz val="9"/>
      <color indexed="8"/>
      <name val="Arial"/>
      <family val="2"/>
    </font>
    <font>
      <sz val="10"/>
      <color indexed="8"/>
      <name val="Arial"/>
      <family val="2"/>
    </font>
    <font>
      <sz val="9"/>
      <color indexed="8"/>
      <name val="Arial"/>
      <family val="2"/>
    </font>
    <font>
      <sz val="12"/>
      <color indexed="8"/>
      <name val="Arial"/>
      <family val="2"/>
    </font>
    <font>
      <sz val="10"/>
      <color indexed="8"/>
      <name val="Arial"/>
      <family val="2"/>
    </font>
    <font>
      <b/>
      <sz val="10"/>
      <color indexed="16"/>
      <name val="Arial"/>
      <family val="2"/>
    </font>
    <font>
      <sz val="11"/>
      <color indexed="8"/>
      <name val="Calibri"/>
      <family val="2"/>
    </font>
    <font>
      <b/>
      <sz val="11"/>
      <color indexed="16"/>
      <name val="Calibri"/>
      <family val="2"/>
    </font>
    <font>
      <b/>
      <sz val="14"/>
      <color indexed="8"/>
      <name val="Calibri"/>
      <family val="2"/>
    </font>
    <font>
      <b/>
      <sz val="10"/>
      <color indexed="12"/>
      <name val="Arial"/>
      <family val="2"/>
    </font>
    <font>
      <b/>
      <sz val="10"/>
      <color rgb="FFFF0000"/>
      <name val="Arial"/>
      <family val="2"/>
    </font>
    <font>
      <sz val="9"/>
      <name val="Arial"/>
      <family val="2"/>
    </font>
    <font>
      <sz val="10"/>
      <name val="Arial"/>
      <family val="2"/>
    </font>
    <font>
      <b/>
      <sz val="12"/>
      <color indexed="8"/>
      <name val="Calibri"/>
      <family val="2"/>
    </font>
    <font>
      <sz val="11"/>
      <color theme="1"/>
      <name val="Times New Roman"/>
      <family val="1"/>
    </font>
    <font>
      <sz val="10.5"/>
      <color theme="1"/>
      <name val="Calibri"/>
      <family val="2"/>
      <scheme val="minor"/>
    </font>
    <font>
      <b/>
      <sz val="10"/>
      <name val="Arial"/>
      <family val="2"/>
    </font>
    <font>
      <b/>
      <sz val="10"/>
      <color theme="8" tint="-0.499984740745262"/>
      <name val="Arial"/>
      <family val="2"/>
    </font>
    <font>
      <sz val="13"/>
      <color theme="1"/>
      <name val="Times New Roman"/>
      <family val="1"/>
    </font>
    <font>
      <sz val="13"/>
      <color rgb="FF000000"/>
      <name val="Times New Roman"/>
      <family val="1"/>
    </font>
    <font>
      <sz val="13"/>
      <name val="Times New Roman"/>
      <family val="1"/>
    </font>
    <font>
      <sz val="10"/>
      <color theme="1"/>
      <name val="Arial"/>
      <family val="2"/>
    </font>
    <font>
      <sz val="13"/>
      <color rgb="FFFF0000"/>
      <name val="Times New Roman"/>
      <family val="1"/>
    </font>
    <font>
      <sz val="10"/>
      <color rgb="FFFF0000"/>
      <name val="Arial"/>
      <family val="2"/>
    </font>
    <font>
      <b/>
      <i/>
      <sz val="11"/>
      <color theme="1"/>
      <name val="Times New Roman"/>
      <family val="1"/>
    </font>
    <font>
      <sz val="11"/>
      <color rgb="FFFF0000"/>
      <name val="Calibri"/>
      <family val="2"/>
    </font>
    <font>
      <b/>
      <sz val="11"/>
      <color rgb="FFFF0000"/>
      <name val="Calibri"/>
      <family val="2"/>
    </font>
    <font>
      <sz val="9"/>
      <color rgb="FFFF0000"/>
      <name val="Arial"/>
      <family val="2"/>
    </font>
    <font>
      <b/>
      <sz val="11"/>
      <color theme="1"/>
      <name val="Calibri"/>
      <family val="2"/>
      <scheme val="minor"/>
    </font>
    <font>
      <b/>
      <sz val="11"/>
      <color rgb="FFFF0000"/>
      <name val="Calibri"/>
      <family val="2"/>
      <scheme val="minor"/>
    </font>
    <font>
      <b/>
      <u/>
      <sz val="11"/>
      <color theme="1"/>
      <name val="Calibri"/>
      <family val="2"/>
      <scheme val="minor"/>
    </font>
    <font>
      <sz val="10"/>
      <color rgb="FF000000"/>
      <name val="Symbol"/>
      <family val="1"/>
      <charset val="2"/>
    </font>
    <font>
      <sz val="7"/>
      <color rgb="FF000000"/>
      <name val="Times New Roman"/>
      <family val="1"/>
    </font>
    <font>
      <sz val="10"/>
      <color rgb="FF000000"/>
      <name val="Trebuchet MS"/>
      <family val="2"/>
    </font>
    <font>
      <sz val="10"/>
      <name val="Trebuchet MS"/>
      <family val="2"/>
    </font>
    <font>
      <b/>
      <sz val="10"/>
      <name val="Trebuchet MS"/>
      <family val="2"/>
    </font>
    <font>
      <b/>
      <sz val="10"/>
      <color rgb="FF000000"/>
      <name val="Trebuchet MS"/>
      <family val="2"/>
    </font>
    <font>
      <b/>
      <u/>
      <sz val="10"/>
      <color rgb="FF000000"/>
      <name val="Trebuchet MS"/>
      <family val="2"/>
    </font>
    <font>
      <sz val="10"/>
      <color rgb="FF00000A"/>
      <name val="Symbol"/>
      <family val="1"/>
      <charset val="2"/>
    </font>
    <font>
      <sz val="7"/>
      <color rgb="FF00000A"/>
      <name val="Times New Roman"/>
      <family val="1"/>
    </font>
    <font>
      <sz val="10"/>
      <color rgb="FF00000A"/>
      <name val="Trebuchet MS"/>
      <family val="2"/>
    </font>
    <font>
      <b/>
      <sz val="9"/>
      <color theme="1"/>
      <name val="Arial"/>
      <family val="2"/>
    </font>
    <font>
      <sz val="9"/>
      <color theme="1"/>
      <name val="Arial"/>
      <family val="2"/>
    </font>
    <font>
      <b/>
      <sz val="11"/>
      <color theme="1"/>
      <name val="Times New Roman"/>
      <family val="1"/>
    </font>
    <font>
      <b/>
      <sz val="11"/>
      <color rgb="FFFF0000"/>
      <name val="Times New Roman"/>
      <family val="1"/>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font>
    <font>
      <sz val="11"/>
      <color rgb="FF000000"/>
      <name val="Calibri"/>
      <family val="2"/>
      <charset val="1"/>
    </font>
    <font>
      <sz val="11"/>
      <color rgb="FF000000"/>
      <name val="Arial"/>
      <family val="2"/>
    </font>
    <font>
      <b/>
      <sz val="11"/>
      <color rgb="FF000000"/>
      <name val="Arial"/>
      <family val="2"/>
    </font>
    <font>
      <sz val="11"/>
      <name val="Arial"/>
      <family val="2"/>
    </font>
    <font>
      <sz val="11"/>
      <color indexed="8"/>
      <name val="Arial"/>
      <family val="2"/>
    </font>
    <font>
      <b/>
      <sz val="10"/>
      <color rgb="FF00B050"/>
      <name val="Arial"/>
      <family val="2"/>
    </font>
    <font>
      <b/>
      <sz val="11"/>
      <color indexed="8"/>
      <name val="Arial"/>
      <family val="2"/>
    </font>
    <font>
      <b/>
      <sz val="14"/>
      <color indexed="8"/>
      <name val="Arial"/>
      <family val="2"/>
    </font>
    <font>
      <b/>
      <sz val="14"/>
      <color theme="1"/>
      <name val="Arial"/>
      <family val="2"/>
    </font>
    <font>
      <b/>
      <sz val="11"/>
      <color rgb="FFFF0000"/>
      <name val="Arial"/>
      <family val="2"/>
    </font>
    <font>
      <sz val="11"/>
      <color theme="1"/>
      <name val="Arial"/>
      <family val="2"/>
    </font>
    <font>
      <sz val="12"/>
      <name val="Arial"/>
      <family val="2"/>
    </font>
    <font>
      <b/>
      <sz val="11"/>
      <color theme="1"/>
      <name val="Arial"/>
      <family val="2"/>
    </font>
    <font>
      <sz val="13"/>
      <color theme="1"/>
      <name val="Arial"/>
      <family val="2"/>
    </font>
    <font>
      <sz val="13"/>
      <color rgb="FF000000"/>
      <name val="Arial"/>
      <family val="2"/>
    </font>
    <font>
      <sz val="13"/>
      <name val="Arial"/>
      <family val="2"/>
    </font>
    <font>
      <sz val="13"/>
      <color rgb="FFFF0000"/>
      <name val="Arial"/>
      <family val="2"/>
    </font>
    <font>
      <b/>
      <i/>
      <sz val="11"/>
      <color theme="1"/>
      <name val="Arial"/>
      <family val="2"/>
    </font>
    <font>
      <sz val="10.5"/>
      <color theme="1"/>
      <name val="Arial"/>
      <family val="2"/>
    </font>
    <font>
      <sz val="12"/>
      <color rgb="FFFF0000"/>
      <name val="Arial"/>
      <family val="2"/>
    </font>
    <font>
      <sz val="11"/>
      <color rgb="FFFF0000"/>
      <name val="Arial"/>
      <family val="2"/>
    </font>
    <font>
      <b/>
      <sz val="11"/>
      <color theme="1" tint="0.249977111117893"/>
      <name val="Arial"/>
      <family val="2"/>
    </font>
    <font>
      <b/>
      <sz val="10"/>
      <color theme="1"/>
      <name val="Arial"/>
      <family val="2"/>
    </font>
    <font>
      <u/>
      <sz val="11"/>
      <color theme="10"/>
      <name val="Calibri"/>
      <family val="2"/>
      <scheme val="minor"/>
    </font>
    <font>
      <b/>
      <sz val="11"/>
      <name val="Arial"/>
      <family val="2"/>
    </font>
    <font>
      <sz val="14"/>
      <name val="Arial"/>
      <family val="2"/>
    </font>
    <font>
      <u/>
      <sz val="11"/>
      <color theme="10"/>
      <name val="Calibri"/>
      <family val="2"/>
    </font>
    <font>
      <strike/>
      <sz val="10"/>
      <name val="Arial"/>
      <family val="2"/>
    </font>
    <font>
      <sz val="11"/>
      <name val="Calibri"/>
      <family val="2"/>
      <scheme val="minor"/>
    </font>
    <font>
      <strike/>
      <sz val="11"/>
      <color rgb="FFFF0000"/>
      <name val="Arial"/>
      <family val="2"/>
    </font>
    <font>
      <strike/>
      <sz val="10"/>
      <color rgb="FFFF0000"/>
      <name val="Arial"/>
      <family val="2"/>
    </font>
    <font>
      <sz val="10"/>
      <color rgb="FFFF0000"/>
      <name val="Arial"/>
      <family val="1"/>
    </font>
    <font>
      <b/>
      <strike/>
      <sz val="10"/>
      <color rgb="FFFF0000"/>
      <name val="Arial"/>
      <family val="2"/>
    </font>
    <font>
      <b/>
      <sz val="12"/>
      <color rgb="FFFF0000"/>
      <name val="Arial"/>
      <family val="2"/>
    </font>
  </fonts>
  <fills count="65">
    <fill>
      <patternFill patternType="none"/>
    </fill>
    <fill>
      <patternFill patternType="gray125"/>
    </fill>
    <fill>
      <patternFill patternType="solid">
        <fgColor rgb="FF9999FF"/>
        <bgColor indexed="64"/>
      </patternFill>
    </fill>
    <fill>
      <patternFill patternType="solid">
        <fgColor theme="5" tint="0.59999389629810485"/>
        <bgColor indexed="64"/>
      </patternFill>
    </fill>
    <fill>
      <patternFill patternType="solid">
        <fgColor indexed="12"/>
        <bgColor auto="1"/>
      </patternFill>
    </fill>
    <fill>
      <patternFill patternType="solid">
        <fgColor theme="3" tint="0.39997558519241921"/>
        <bgColor indexed="64"/>
      </patternFill>
    </fill>
    <fill>
      <patternFill patternType="solid">
        <fgColor rgb="FF00FFFF"/>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6699FF"/>
        <bgColor indexed="64"/>
      </patternFill>
    </fill>
    <fill>
      <patternFill patternType="solid">
        <fgColor theme="0"/>
        <bgColor indexed="64"/>
      </patternFill>
    </fill>
    <fill>
      <patternFill patternType="solid">
        <fgColor rgb="FF00B0F0"/>
        <bgColor indexed="64"/>
      </patternFill>
    </fill>
    <fill>
      <patternFill patternType="solid">
        <fgColor indexed="14"/>
        <bgColor auto="1"/>
      </patternFill>
    </fill>
    <fill>
      <patternFill patternType="solid">
        <fgColor indexed="13"/>
        <bgColor auto="1"/>
      </patternFill>
    </fill>
    <fill>
      <patternFill patternType="solid">
        <fgColor rgb="FFFFFF00"/>
        <bgColor indexed="64"/>
      </patternFill>
    </fill>
    <fill>
      <patternFill patternType="solid">
        <fgColor indexed="9"/>
        <bgColor indexed="64"/>
      </patternFill>
    </fill>
    <fill>
      <patternFill patternType="solid">
        <fgColor rgb="FFFF66FF"/>
        <bgColor indexed="64"/>
      </patternFill>
    </fill>
    <fill>
      <patternFill patternType="solid">
        <fgColor theme="0" tint="-0.34998626667073579"/>
        <bgColor indexed="64"/>
      </patternFill>
    </fill>
    <fill>
      <patternFill patternType="solid">
        <fgColor theme="4"/>
        <bgColor indexed="64"/>
      </patternFill>
    </fill>
    <fill>
      <patternFill patternType="solid">
        <fgColor rgb="FFFEDEF8"/>
        <bgColor indexed="64"/>
      </patternFill>
    </fill>
    <fill>
      <patternFill patternType="solid">
        <fgColor rgb="FFCCCCFF"/>
        <bgColor indexed="64"/>
      </patternFill>
    </fill>
    <fill>
      <patternFill patternType="solid">
        <fgColor rgb="FFCCFFCC"/>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rgb="FFE2FDFE"/>
        <bgColor rgb="FFE2FDFE"/>
      </patternFill>
    </fill>
    <fill>
      <patternFill patternType="solid">
        <fgColor rgb="FFCCFFF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200"/>
        <bgColor rgb="FFFFFF00"/>
      </patternFill>
    </fill>
    <fill>
      <patternFill patternType="solid">
        <fgColor rgb="FF66FFCC"/>
        <bgColor indexed="64"/>
      </patternFill>
    </fill>
    <fill>
      <patternFill patternType="solid">
        <fgColor rgb="FFFFFF00"/>
        <bgColor rgb="FFB9CDE5"/>
      </patternFill>
    </fill>
    <fill>
      <patternFill patternType="solid">
        <fgColor rgb="FFFFFF00"/>
        <bgColor rgb="FFCCCCFF"/>
      </patternFill>
    </fill>
    <fill>
      <patternFill patternType="solid">
        <fgColor theme="0" tint="-0.249977111117893"/>
        <bgColor indexed="64"/>
      </patternFill>
    </fill>
  </fills>
  <borders count="222">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9"/>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8"/>
      </top>
      <bottom style="thin">
        <color indexed="8"/>
      </bottom>
      <diagonal/>
    </border>
    <border>
      <left style="thin">
        <color indexed="9"/>
      </left>
      <right/>
      <top style="thin">
        <color indexed="8"/>
      </top>
      <bottom style="thin">
        <color indexed="8"/>
      </bottom>
      <diagonal/>
    </border>
    <border>
      <left style="thin">
        <color indexed="9"/>
      </left>
      <right style="thin">
        <color indexed="8"/>
      </right>
      <top style="thin">
        <color indexed="8"/>
      </top>
      <bottom/>
      <diagonal/>
    </border>
    <border>
      <left/>
      <right/>
      <top style="thin">
        <color indexed="8"/>
      </top>
      <bottom/>
      <diagonal/>
    </border>
    <border>
      <left style="thin">
        <color indexed="9"/>
      </left>
      <right style="thin">
        <color indexed="8"/>
      </right>
      <top/>
      <bottom style="thin">
        <color indexed="9"/>
      </bottom>
      <diagonal/>
    </border>
    <border>
      <left/>
      <right/>
      <top/>
      <bottom style="thin">
        <color indexed="8"/>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9"/>
      </left>
      <right style="thin">
        <color indexed="8"/>
      </right>
      <top/>
      <bottom/>
      <diagonal/>
    </border>
    <border>
      <left/>
      <right style="thin">
        <color indexed="64"/>
      </right>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style="medium">
        <color indexed="64"/>
      </bottom>
      <diagonal/>
    </border>
    <border>
      <left/>
      <right style="thin">
        <color indexed="64"/>
      </right>
      <top style="thin">
        <color indexed="64"/>
      </top>
      <bottom/>
      <diagonal/>
    </border>
    <border>
      <left/>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right style="thin">
        <color indexed="8"/>
      </right>
      <top style="thin">
        <color indexed="8"/>
      </top>
      <bottom style="thin">
        <color indexed="8"/>
      </bottom>
      <diagonal/>
    </border>
    <border>
      <left/>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indexed="64"/>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indexed="64"/>
      </top>
      <bottom style="thin">
        <color auto="1"/>
      </bottom>
      <diagonal/>
    </border>
    <border>
      <left style="thin">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indexed="64"/>
      </top>
      <bottom style="thin">
        <color auto="1"/>
      </bottom>
      <diagonal/>
    </border>
    <border>
      <left style="thin">
        <color auto="1"/>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indexed="64"/>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indexed="64"/>
      </top>
      <bottom style="thin">
        <color auto="1"/>
      </bottom>
      <diagonal/>
    </border>
    <border>
      <left style="thin">
        <color auto="1"/>
      </left>
      <right style="thin">
        <color auto="1"/>
      </right>
      <top style="thin">
        <color indexed="64"/>
      </top>
      <bottom style="thin">
        <color auto="1"/>
      </bottom>
      <diagonal/>
    </border>
    <border>
      <left style="thin">
        <color auto="1"/>
      </left>
      <right style="thin">
        <color auto="1"/>
      </right>
      <top style="thin">
        <color indexed="64"/>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64"/>
      </bottom>
      <diagonal/>
    </border>
    <border>
      <left style="thin">
        <color indexed="8"/>
      </left>
      <right style="thin">
        <color indexed="8"/>
      </right>
      <top/>
      <bottom style="thin">
        <color indexed="8"/>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auto="1"/>
      </right>
      <top style="thin">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auto="1"/>
      </bottom>
      <diagonal/>
    </border>
    <border>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auto="1"/>
      </left>
      <right style="thin">
        <color indexed="64"/>
      </right>
      <top style="thin">
        <color auto="1"/>
      </top>
      <bottom style="thin">
        <color indexed="8"/>
      </bottom>
      <diagonal/>
    </border>
    <border>
      <left style="thin">
        <color indexed="8"/>
      </left>
      <right style="medium">
        <color auto="1"/>
      </right>
      <top style="thin">
        <color auto="1"/>
      </top>
      <bottom style="thin">
        <color indexed="8"/>
      </bottom>
      <diagonal/>
    </border>
    <border>
      <left style="thin">
        <color indexed="64"/>
      </left>
      <right style="medium">
        <color auto="1"/>
      </right>
      <top style="thin">
        <color indexed="64"/>
      </top>
      <bottom style="thin">
        <color indexed="64"/>
      </bottom>
      <diagonal/>
    </border>
    <border>
      <left style="thin">
        <color indexed="8"/>
      </left>
      <right style="medium">
        <color auto="1"/>
      </right>
      <top style="thin">
        <color indexed="8"/>
      </top>
      <bottom style="thin">
        <color indexed="8"/>
      </bottom>
      <diagonal/>
    </border>
    <border>
      <left style="thin">
        <color auto="1"/>
      </left>
      <right style="medium">
        <color auto="1"/>
      </right>
      <top style="thin">
        <color auto="1"/>
      </top>
      <bottom style="thin">
        <color auto="1"/>
      </bottom>
      <diagonal/>
    </border>
    <border>
      <left style="thin">
        <color indexed="8"/>
      </left>
      <right/>
      <top style="thin">
        <color indexed="8"/>
      </top>
      <bottom style="thin">
        <color indexed="8"/>
      </bottom>
      <diagonal/>
    </border>
    <border>
      <left style="thin">
        <color auto="1"/>
      </left>
      <right/>
      <top style="thin">
        <color indexed="64"/>
      </top>
      <bottom style="thin">
        <color auto="1"/>
      </bottom>
      <diagonal/>
    </border>
    <border>
      <left/>
      <right style="thin">
        <color indexed="64"/>
      </right>
      <top style="thin">
        <color indexed="8"/>
      </top>
      <bottom style="thin">
        <color indexed="8"/>
      </bottom>
      <diagonal/>
    </border>
    <border>
      <left/>
      <right style="thin">
        <color auto="1"/>
      </right>
      <top style="thin">
        <color indexed="64"/>
      </top>
      <bottom style="thin">
        <color auto="1"/>
      </bottom>
      <diagonal/>
    </border>
    <border>
      <left style="medium">
        <color auto="1"/>
      </left>
      <right style="thin">
        <color indexed="64"/>
      </right>
      <top style="thin">
        <color auto="1"/>
      </top>
      <bottom style="thin">
        <color indexed="8"/>
      </bottom>
      <diagonal/>
    </border>
    <border>
      <left style="thin">
        <color indexed="8"/>
      </left>
      <right style="medium">
        <color auto="1"/>
      </right>
      <top style="thin">
        <color auto="1"/>
      </top>
      <bottom style="thin">
        <color indexed="8"/>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medium">
        <color auto="1"/>
      </right>
      <top style="thin">
        <color indexed="64"/>
      </top>
      <bottom style="thin">
        <color indexed="64"/>
      </bottom>
      <diagonal/>
    </border>
    <border>
      <left/>
      <right/>
      <top style="thin">
        <color indexed="8"/>
      </top>
      <bottom style="thin">
        <color indexed="8"/>
      </bottom>
      <diagonal/>
    </border>
    <border>
      <left style="medium">
        <color auto="1"/>
      </left>
      <right/>
      <top style="thin">
        <color auto="1"/>
      </top>
      <bottom/>
      <diagonal/>
    </border>
    <border>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indexed="64"/>
      </top>
      <bottom style="thin">
        <color auto="1"/>
      </bottom>
      <diagonal/>
    </border>
    <border>
      <left/>
      <right style="medium">
        <color auto="1"/>
      </right>
      <top style="thin">
        <color indexed="8"/>
      </top>
      <bottom style="thin">
        <color indexed="8"/>
      </bottom>
      <diagonal/>
    </border>
    <border>
      <left/>
      <right style="medium">
        <color auto="1"/>
      </right>
      <top style="thin">
        <color indexed="64"/>
      </top>
      <bottom style="thin">
        <color indexed="64"/>
      </bottom>
      <diagonal/>
    </border>
    <border>
      <left style="thin">
        <color indexed="8"/>
      </left>
      <right style="medium">
        <color auto="1"/>
      </right>
      <top style="thin">
        <color indexed="8"/>
      </top>
      <bottom style="thin">
        <color indexed="8"/>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auto="1"/>
      </right>
      <top style="thin">
        <color auto="1"/>
      </top>
      <bottom style="thin">
        <color auto="1"/>
      </bottom>
      <diagonal/>
    </border>
    <border>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style="thin">
        <color auto="1"/>
      </right>
      <top style="thin">
        <color indexed="64"/>
      </top>
      <bottom style="thin">
        <color auto="1"/>
      </bottom>
      <diagonal/>
    </border>
    <border>
      <left style="thin">
        <color auto="1"/>
      </left>
      <right/>
      <top style="thin">
        <color indexed="64"/>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right style="thin">
        <color auto="1"/>
      </right>
      <top style="thin">
        <color indexed="64"/>
      </top>
      <bottom style="thin">
        <color auto="1"/>
      </bottom>
      <diagonal/>
    </border>
    <border>
      <left/>
      <right/>
      <top style="thin">
        <color indexed="8"/>
      </top>
      <bottom style="thin">
        <color indexed="8"/>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right/>
      <top style="medium">
        <color indexed="64"/>
      </top>
      <bottom/>
      <diagonal/>
    </border>
  </borders>
  <cellStyleXfs count="28797">
    <xf numFmtId="0" fontId="0" fillId="0" borderId="0"/>
    <xf numFmtId="0" fontId="17" fillId="0" borderId="0"/>
    <xf numFmtId="9" fontId="50" fillId="0" borderId="0" applyFont="0" applyFill="0" applyBorder="0" applyAlignment="0" applyProtection="0"/>
    <xf numFmtId="0" fontId="51" fillId="0" borderId="0" applyNumberFormat="0" applyFill="0" applyBorder="0" applyAlignment="0" applyProtection="0"/>
    <xf numFmtId="0" fontId="52" fillId="0" borderId="71" applyNumberFormat="0" applyFill="0" applyAlignment="0" applyProtection="0"/>
    <xf numFmtId="0" fontId="53" fillId="0" borderId="72" applyNumberFormat="0" applyFill="0" applyAlignment="0" applyProtection="0"/>
    <xf numFmtId="0" fontId="54" fillId="0" borderId="73" applyNumberFormat="0" applyFill="0" applyAlignment="0" applyProtection="0"/>
    <xf numFmtId="0" fontId="54" fillId="0" borderId="0" applyNumberFormat="0" applyFill="0" applyBorder="0" applyAlignment="0" applyProtection="0"/>
    <xf numFmtId="0" fontId="55"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74" applyNumberFormat="0" applyAlignment="0" applyProtection="0"/>
    <xf numFmtId="0" fontId="59" fillId="27" borderId="75" applyNumberFormat="0" applyAlignment="0" applyProtection="0"/>
    <xf numFmtId="0" fontId="60" fillId="27" borderId="74" applyNumberFormat="0" applyAlignment="0" applyProtection="0"/>
    <xf numFmtId="0" fontId="61" fillId="0" borderId="76" applyNumberFormat="0" applyFill="0" applyAlignment="0" applyProtection="0"/>
    <xf numFmtId="0" fontId="62" fillId="28" borderId="77" applyNumberFormat="0" applyAlignment="0" applyProtection="0"/>
    <xf numFmtId="0" fontId="63" fillId="0" borderId="0" applyNumberFormat="0" applyFill="0" applyBorder="0" applyAlignment="0" applyProtection="0"/>
    <xf numFmtId="0" fontId="50" fillId="29" borderId="78" applyNumberFormat="0" applyFont="0" applyAlignment="0" applyProtection="0"/>
    <xf numFmtId="0" fontId="64" fillId="0" borderId="0" applyNumberFormat="0" applyFill="0" applyBorder="0" applyAlignment="0" applyProtection="0"/>
    <xf numFmtId="0" fontId="33" fillId="0" borderId="79" applyNumberFormat="0" applyFill="0" applyAlignment="0" applyProtection="0"/>
    <xf numFmtId="0" fontId="65"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65" fillId="33" borderId="0" applyNumberFormat="0" applyBorder="0" applyAlignment="0" applyProtection="0"/>
    <xf numFmtId="0" fontId="65"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65" fillId="49" borderId="0" applyNumberFormat="0" applyBorder="0" applyAlignment="0" applyProtection="0"/>
    <xf numFmtId="0" fontId="65" fillId="50"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65" fillId="53" borderId="0" applyNumberFormat="0" applyBorder="0" applyAlignment="0" applyProtection="0"/>
    <xf numFmtId="0" fontId="4" fillId="0" borderId="0" applyNumberFormat="0" applyFill="0" applyBorder="0" applyProtection="0">
      <alignment vertical="top"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Protection="0">
      <alignment vertical="top" wrapText="1"/>
    </xf>
    <xf numFmtId="0" fontId="50" fillId="0" borderId="0"/>
    <xf numFmtId="0" fontId="4" fillId="0" borderId="0" applyNumberFormat="0" applyFill="0" applyBorder="0" applyProtection="0">
      <alignment vertical="top"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5" fontId="66" fillId="0" borderId="0"/>
    <xf numFmtId="0" fontId="17" fillId="0" borderId="0"/>
    <xf numFmtId="0" fontId="17" fillId="0" borderId="0"/>
    <xf numFmtId="0" fontId="17" fillId="0" borderId="0"/>
    <xf numFmtId="0" fontId="17" fillId="0" borderId="0"/>
    <xf numFmtId="9" fontId="11" fillId="0" borderId="0" applyFont="0" applyFill="0" applyBorder="0" applyAlignment="0" applyProtection="0"/>
    <xf numFmtId="9" fontId="11" fillId="0" borderId="0" applyFont="0" applyFill="0" applyBorder="0" applyAlignment="0" applyProtection="0"/>
    <xf numFmtId="0" fontId="67"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4" fillId="0" borderId="0" applyNumberFormat="0" applyFill="0" applyBorder="0" applyProtection="0">
      <alignment vertical="top" wrapText="1"/>
    </xf>
    <xf numFmtId="0" fontId="50" fillId="0" borderId="0"/>
    <xf numFmtId="0" fontId="50" fillId="0" borderId="0"/>
    <xf numFmtId="0" fontId="50" fillId="0" borderId="0"/>
    <xf numFmtId="0" fontId="50" fillId="0" borderId="0"/>
    <xf numFmtId="0" fontId="50" fillId="0" borderId="0"/>
    <xf numFmtId="0" fontId="17" fillId="0" borderId="0"/>
    <xf numFmtId="0" fontId="69" fillId="55" borderId="81">
      <alignment horizontal="center" vertical="center" wrapText="1"/>
    </xf>
    <xf numFmtId="0" fontId="50" fillId="0" borderId="0"/>
    <xf numFmtId="0" fontId="65" fillId="53" borderId="0" applyNumberFormat="0" applyBorder="0" applyAlignment="0" applyProtection="0"/>
    <xf numFmtId="0" fontId="50" fillId="52" borderId="0" applyNumberFormat="0" applyBorder="0" applyAlignment="0" applyProtection="0"/>
    <xf numFmtId="0" fontId="50" fillId="51" borderId="0" applyNumberFormat="0" applyBorder="0" applyAlignment="0" applyProtection="0"/>
    <xf numFmtId="0" fontId="65" fillId="50" borderId="0" applyNumberFormat="0" applyBorder="0" applyAlignment="0" applyProtection="0"/>
    <xf numFmtId="0" fontId="65" fillId="49"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65" fillId="46" borderId="0" applyNumberFormat="0" applyBorder="0" applyAlignment="0" applyProtection="0"/>
    <xf numFmtId="0" fontId="65" fillId="45"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65" fillId="42" borderId="0" applyNumberFormat="0" applyBorder="0" applyAlignment="0" applyProtection="0"/>
    <xf numFmtId="0" fontId="65" fillId="41"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65" fillId="38" borderId="0" applyNumberFormat="0" applyBorder="0" applyAlignment="0" applyProtection="0"/>
    <xf numFmtId="0" fontId="65" fillId="37"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65" fillId="34" borderId="0" applyNumberFormat="0" applyBorder="0" applyAlignment="0" applyProtection="0"/>
    <xf numFmtId="0" fontId="65" fillId="33"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0" fontId="65" fillId="30" borderId="0" applyNumberFormat="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57" fillId="25" borderId="0" applyNumberFormat="0" applyBorder="0" applyAlignment="0" applyProtection="0"/>
    <xf numFmtId="0" fontId="56" fillId="24" borderId="0" applyNumberFormat="0" applyBorder="0" applyAlignment="0" applyProtection="0"/>
    <xf numFmtId="0" fontId="55" fillId="23" borderId="0" applyNumberFormat="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9" fontId="50" fillId="0" borderId="0" applyFont="0" applyFill="0" applyBorder="0" applyAlignment="0" applyProtection="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68" fillId="54" borderId="81">
      <alignment horizontal="left" vertical="center" wrapText="1"/>
    </xf>
    <xf numFmtId="0" fontId="50" fillId="0" borderId="0"/>
    <xf numFmtId="0" fontId="50" fillId="0" borderId="0"/>
    <xf numFmtId="0" fontId="4" fillId="0" borderId="0" applyNumberFormat="0" applyFill="0" applyBorder="0" applyProtection="0">
      <alignment vertical="top" wrapText="1"/>
    </xf>
    <xf numFmtId="0" fontId="50" fillId="0" borderId="0"/>
    <xf numFmtId="0" fontId="50" fillId="0" borderId="0"/>
    <xf numFmtId="0" fontId="50" fillId="0" borderId="0"/>
    <xf numFmtId="0" fontId="50" fillId="0" borderId="0"/>
    <xf numFmtId="0" fontId="17" fillId="0" borderId="0"/>
    <xf numFmtId="0" fontId="4" fillId="0" borderId="0" applyNumberFormat="0" applyFill="0" applyBorder="0" applyProtection="0">
      <alignment vertical="top" wrapText="1"/>
    </xf>
    <xf numFmtId="9" fontId="4" fillId="0" borderId="0" applyFont="0" applyFill="0" applyBorder="0" applyAlignment="0" applyProtection="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7"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17" fillId="0" borderId="0"/>
    <xf numFmtId="0" fontId="50" fillId="0" borderId="0"/>
    <xf numFmtId="0" fontId="50" fillId="0" borderId="0"/>
    <xf numFmtId="0" fontId="50" fillId="0" borderId="0"/>
    <xf numFmtId="0" fontId="50"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17" fillId="0" borderId="0"/>
    <xf numFmtId="0" fontId="90" fillId="0" borderId="0" applyNumberFormat="0" applyFill="0" applyBorder="0" applyAlignment="0" applyProtection="0"/>
    <xf numFmtId="0" fontId="50" fillId="0" borderId="0"/>
    <xf numFmtId="0" fontId="53" fillId="0" borderId="72" applyNumberFormat="0" applyFill="0" applyAlignment="0" applyProtection="0"/>
    <xf numFmtId="0" fontId="4" fillId="0" borderId="0" applyNumberFormat="0" applyFill="0" applyBorder="0" applyProtection="0">
      <alignment vertical="top" wrapText="1"/>
    </xf>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Protection="0">
      <alignment vertical="top" wrapText="1"/>
    </xf>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Protection="0">
      <alignment vertical="top"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Protection="0">
      <alignment vertical="top" wrapText="1"/>
    </xf>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Protection="0">
      <alignment vertical="top"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68" fillId="54" borderId="81">
      <alignment horizontal="left" vertical="center"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50" fillId="0" borderId="0"/>
    <xf numFmtId="0" fontId="50"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93" fillId="0" borderId="0" applyNumberFormat="0" applyFill="0" applyBorder="0" applyAlignment="0" applyProtection="0">
      <alignment vertical="top"/>
      <protection locked="0"/>
    </xf>
    <xf numFmtId="0" fontId="50" fillId="0" borderId="0"/>
    <xf numFmtId="0" fontId="50" fillId="0" borderId="0"/>
    <xf numFmtId="9" fontId="50" fillId="0" borderId="0" applyFont="0" applyFill="0" applyBorder="0" applyAlignment="0" applyProtection="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9" fontId="50" fillId="0" borderId="0" applyFont="0" applyFill="0" applyBorder="0" applyAlignment="0" applyProtection="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7"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17"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29" borderId="78" applyNumberFormat="0" applyFon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52"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50" fillId="36"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9" fontId="50" fillId="0" borderId="0" applyFont="0" applyFill="0" applyBorder="0" applyAlignment="0" applyProtection="0"/>
    <xf numFmtId="0" fontId="50" fillId="0" borderId="0"/>
    <xf numFmtId="0" fontId="77" fillId="0" borderId="0"/>
    <xf numFmtId="9" fontId="77" fillId="0" borderId="0" applyFont="0" applyFill="0" applyBorder="0" applyAlignment="0" applyProtection="0"/>
  </cellStyleXfs>
  <cellXfs count="1279">
    <xf numFmtId="0" fontId="0" fillId="0" borderId="0" xfId="0"/>
    <xf numFmtId="0" fontId="4" fillId="0" borderId="0" xfId="0" applyNumberFormat="1" applyFont="1" applyAlignment="1">
      <alignment vertical="top" wrapText="1"/>
    </xf>
    <xf numFmtId="0" fontId="0" fillId="0" borderId="0" xfId="0" applyFont="1" applyAlignment="1">
      <alignment vertical="top" wrapText="1"/>
    </xf>
    <xf numFmtId="1" fontId="1" fillId="3" borderId="15" xfId="0" applyNumberFormat="1" applyFont="1" applyFill="1" applyBorder="1" applyAlignment="1">
      <alignment horizontal="center" wrapText="1"/>
    </xf>
    <xf numFmtId="0" fontId="1" fillId="3" borderId="15" xfId="0" applyNumberFormat="1" applyFont="1" applyFill="1" applyBorder="1" applyAlignment="1">
      <alignment horizontal="center" wrapText="1"/>
    </xf>
    <xf numFmtId="1" fontId="6" fillId="3" borderId="15" xfId="0" applyNumberFormat="1" applyFont="1" applyFill="1" applyBorder="1" applyAlignment="1">
      <alignment horizontal="center" wrapText="1"/>
    </xf>
    <xf numFmtId="0" fontId="6" fillId="3" borderId="15" xfId="0" applyNumberFormat="1" applyFont="1" applyFill="1" applyBorder="1" applyAlignment="1">
      <alignment horizontal="center" wrapText="1"/>
    </xf>
    <xf numFmtId="1" fontId="6" fillId="3" borderId="15" xfId="0" applyNumberFormat="1" applyFont="1" applyFill="1" applyBorder="1" applyAlignment="1">
      <alignment horizontal="center"/>
    </xf>
    <xf numFmtId="1" fontId="6" fillId="3" borderId="16" xfId="0" applyNumberFormat="1" applyFont="1" applyFill="1" applyBorder="1" applyAlignment="1">
      <alignment horizontal="center" wrapText="1"/>
    </xf>
    <xf numFmtId="1" fontId="6" fillId="3" borderId="10" xfId="0" applyNumberFormat="1" applyFont="1" applyFill="1" applyBorder="1" applyAlignment="1">
      <alignment horizontal="center" wrapText="1"/>
    </xf>
    <xf numFmtId="0" fontId="7" fillId="3" borderId="10" xfId="0" applyNumberFormat="1" applyFont="1" applyFill="1" applyBorder="1" applyAlignment="1">
      <alignment vertical="top" wrapText="1"/>
    </xf>
    <xf numFmtId="0" fontId="8" fillId="3" borderId="10" xfId="0" applyNumberFormat="1" applyFont="1" applyFill="1" applyBorder="1" applyAlignment="1">
      <alignment vertical="top" wrapText="1"/>
    </xf>
    <xf numFmtId="0" fontId="9" fillId="3" borderId="10" xfId="0" applyNumberFormat="1" applyFont="1" applyFill="1" applyBorder="1" applyAlignment="1">
      <alignment vertical="top" wrapText="1"/>
    </xf>
    <xf numFmtId="0" fontId="9" fillId="3" borderId="11" xfId="0" applyNumberFormat="1" applyFont="1" applyFill="1" applyBorder="1" applyAlignment="1">
      <alignment vertical="top" wrapText="1"/>
    </xf>
    <xf numFmtId="0" fontId="11" fillId="0" borderId="15" xfId="0" applyNumberFormat="1" applyFont="1" applyBorder="1" applyAlignment="1"/>
    <xf numFmtId="0" fontId="6" fillId="0" borderId="15" xfId="0" applyNumberFormat="1" applyFont="1" applyBorder="1" applyAlignment="1">
      <alignment horizontal="center" vertical="top" wrapText="1"/>
    </xf>
    <xf numFmtId="0" fontId="7" fillId="0" borderId="10" xfId="0" applyNumberFormat="1" applyFont="1" applyBorder="1" applyAlignment="1">
      <alignment horizontal="center" wrapText="1"/>
    </xf>
    <xf numFmtId="0" fontId="9" fillId="0" borderId="10" xfId="0" applyNumberFormat="1" applyFont="1" applyBorder="1" applyAlignment="1">
      <alignment horizontal="center" wrapText="1"/>
    </xf>
    <xf numFmtId="0" fontId="9" fillId="0" borderId="10" xfId="0" applyNumberFormat="1" applyFont="1" applyBorder="1" applyAlignment="1">
      <alignment vertical="top" wrapText="1"/>
    </xf>
    <xf numFmtId="1" fontId="11" fillId="3" borderId="15" xfId="0" applyNumberFormat="1" applyFont="1" applyFill="1" applyBorder="1" applyAlignment="1"/>
    <xf numFmtId="0" fontId="7" fillId="3" borderId="10" xfId="0" applyNumberFormat="1" applyFont="1" applyFill="1" applyBorder="1" applyAlignment="1">
      <alignment horizontal="center" wrapText="1"/>
    </xf>
    <xf numFmtId="0" fontId="9" fillId="3" borderId="10" xfId="0" applyNumberFormat="1" applyFont="1" applyFill="1" applyBorder="1" applyAlignment="1">
      <alignment horizontal="center" wrapText="1"/>
    </xf>
    <xf numFmtId="0" fontId="1" fillId="0" borderId="15" xfId="0" applyNumberFormat="1" applyFont="1" applyBorder="1" applyAlignment="1">
      <alignment horizontal="left" wrapText="1"/>
    </xf>
    <xf numFmtId="0" fontId="11" fillId="5" borderId="0" xfId="0" applyNumberFormat="1" applyFont="1" applyFill="1" applyBorder="1" applyAlignment="1"/>
    <xf numFmtId="0" fontId="6" fillId="5" borderId="0" xfId="0" applyNumberFormat="1" applyFont="1" applyFill="1" applyBorder="1" applyAlignment="1">
      <alignment horizontal="center" wrapText="1"/>
    </xf>
    <xf numFmtId="0" fontId="6" fillId="5" borderId="17" xfId="0" applyNumberFormat="1" applyFont="1" applyFill="1" applyBorder="1" applyAlignment="1">
      <alignment horizontal="center" wrapText="1"/>
    </xf>
    <xf numFmtId="1" fontId="1" fillId="5" borderId="17" xfId="0" applyNumberFormat="1" applyFont="1" applyFill="1" applyBorder="1" applyAlignment="1">
      <alignment horizontal="center" wrapText="1"/>
    </xf>
    <xf numFmtId="1" fontId="1" fillId="5" borderId="0" xfId="0" applyNumberFormat="1" applyFont="1" applyFill="1" applyBorder="1" applyAlignment="1">
      <alignment horizontal="center" wrapText="1"/>
    </xf>
    <xf numFmtId="1" fontId="1" fillId="5" borderId="18" xfId="0" applyNumberFormat="1" applyFont="1" applyFill="1" applyBorder="1" applyAlignment="1">
      <alignment horizontal="center" wrapText="1"/>
    </xf>
    <xf numFmtId="1" fontId="6" fillId="5" borderId="17" xfId="0" applyNumberFormat="1" applyFont="1" applyFill="1" applyBorder="1" applyAlignment="1">
      <alignment horizontal="center"/>
    </xf>
    <xf numFmtId="0" fontId="6" fillId="5" borderId="18" xfId="0" applyNumberFormat="1" applyFont="1" applyFill="1" applyBorder="1" applyAlignment="1">
      <alignment horizontal="center" wrapText="1"/>
    </xf>
    <xf numFmtId="1" fontId="11" fillId="5" borderId="18" xfId="0" applyNumberFormat="1" applyFont="1" applyFill="1" applyBorder="1" applyAlignment="1"/>
    <xf numFmtId="1" fontId="11" fillId="5" borderId="17" xfId="0" applyNumberFormat="1" applyFont="1" applyFill="1" applyBorder="1" applyAlignment="1"/>
    <xf numFmtId="1" fontId="6" fillId="5" borderId="0" xfId="0" applyNumberFormat="1" applyFont="1" applyFill="1" applyBorder="1" applyAlignment="1">
      <alignment horizontal="center" wrapText="1"/>
    </xf>
    <xf numFmtId="1" fontId="6" fillId="5" borderId="19" xfId="0" applyNumberFormat="1" applyFont="1" applyFill="1" applyBorder="1" applyAlignment="1">
      <alignment horizontal="center" wrapText="1"/>
    </xf>
    <xf numFmtId="0" fontId="7" fillId="5" borderId="19" xfId="0" applyNumberFormat="1" applyFont="1" applyFill="1" applyBorder="1" applyAlignment="1">
      <alignment horizontal="center" wrapText="1"/>
    </xf>
    <xf numFmtId="0" fontId="9" fillId="5" borderId="10" xfId="0" applyNumberFormat="1" applyFont="1" applyFill="1" applyBorder="1" applyAlignment="1">
      <alignment horizontal="center" wrapText="1"/>
    </xf>
    <xf numFmtId="0" fontId="9" fillId="5" borderId="19" xfId="0" applyNumberFormat="1" applyFont="1" applyFill="1" applyBorder="1" applyAlignment="1">
      <alignment horizontal="center" wrapText="1"/>
    </xf>
    <xf numFmtId="0" fontId="9" fillId="5" borderId="9" xfId="0" applyNumberFormat="1" applyFont="1" applyFill="1" applyBorder="1" applyAlignment="1">
      <alignment horizontal="center" wrapText="1"/>
    </xf>
    <xf numFmtId="0" fontId="9" fillId="5" borderId="10" xfId="0" applyNumberFormat="1" applyFont="1" applyFill="1" applyBorder="1" applyAlignment="1">
      <alignment vertical="top" wrapText="1"/>
    </xf>
    <xf numFmtId="0" fontId="9" fillId="5" borderId="19" xfId="0" applyNumberFormat="1" applyFont="1" applyFill="1" applyBorder="1" applyAlignment="1">
      <alignment vertical="top" wrapText="1"/>
    </xf>
    <xf numFmtId="0" fontId="9" fillId="5" borderId="14" xfId="0" applyNumberFormat="1" applyFont="1" applyFill="1" applyBorder="1" applyAlignment="1">
      <alignment vertical="top" wrapText="1"/>
    </xf>
    <xf numFmtId="1" fontId="12" fillId="3" borderId="15" xfId="0" applyNumberFormat="1" applyFont="1" applyFill="1" applyBorder="1" applyAlignment="1">
      <alignment horizontal="center"/>
    </xf>
    <xf numFmtId="1" fontId="1" fillId="6" borderId="15" xfId="0" applyNumberFormat="1" applyFont="1" applyFill="1" applyBorder="1" applyAlignment="1">
      <alignment horizontal="center" wrapText="1"/>
    </xf>
    <xf numFmtId="1" fontId="11" fillId="6" borderId="16" xfId="0" applyNumberFormat="1" applyFont="1" applyFill="1" applyBorder="1" applyAlignment="1"/>
    <xf numFmtId="1" fontId="11" fillId="6" borderId="20" xfId="0" applyNumberFormat="1" applyFont="1" applyFill="1" applyBorder="1" applyAlignment="1"/>
    <xf numFmtId="1" fontId="11" fillId="6" borderId="0" xfId="0" applyNumberFormat="1" applyFont="1" applyFill="1" applyBorder="1" applyAlignment="1"/>
    <xf numFmtId="0" fontId="7" fillId="6" borderId="10" xfId="0" applyNumberFormat="1" applyFont="1" applyFill="1" applyBorder="1" applyAlignment="1">
      <alignment horizontal="center" wrapText="1"/>
    </xf>
    <xf numFmtId="0" fontId="9" fillId="6" borderId="10" xfId="0" applyNumberFormat="1" applyFont="1" applyFill="1" applyBorder="1" applyAlignment="1">
      <alignment horizontal="center" wrapText="1"/>
    </xf>
    <xf numFmtId="0" fontId="9" fillId="6" borderId="10" xfId="0" applyNumberFormat="1" applyFont="1" applyFill="1" applyBorder="1" applyAlignment="1">
      <alignment vertical="top" wrapText="1"/>
    </xf>
    <xf numFmtId="1" fontId="11" fillId="5" borderId="21" xfId="0" applyNumberFormat="1" applyFont="1" applyFill="1" applyBorder="1" applyAlignment="1"/>
    <xf numFmtId="1" fontId="11" fillId="5" borderId="20" xfId="0" applyNumberFormat="1" applyFont="1" applyFill="1" applyBorder="1" applyAlignment="1"/>
    <xf numFmtId="1" fontId="11" fillId="5" borderId="10" xfId="0" applyNumberFormat="1" applyFont="1" applyFill="1" applyBorder="1" applyAlignment="1"/>
    <xf numFmtId="0" fontId="7" fillId="5" borderId="0" xfId="0" applyNumberFormat="1" applyFont="1" applyFill="1" applyAlignment="1">
      <alignment horizontal="center" wrapText="1"/>
    </xf>
    <xf numFmtId="0" fontId="9" fillId="5" borderId="0" xfId="0" applyNumberFormat="1" applyFont="1" applyFill="1" applyAlignment="1">
      <alignment horizontal="center" wrapText="1"/>
    </xf>
    <xf numFmtId="0" fontId="9" fillId="5" borderId="0" xfId="0" applyNumberFormat="1" applyFont="1" applyFill="1" applyAlignment="1">
      <alignment vertical="top" wrapText="1"/>
    </xf>
    <xf numFmtId="1" fontId="1" fillId="7" borderId="15" xfId="0" applyNumberFormat="1" applyFont="1" applyFill="1" applyBorder="1" applyAlignment="1">
      <alignment horizontal="center" wrapText="1"/>
    </xf>
    <xf numFmtId="0" fontId="1" fillId="7" borderId="15" xfId="0" applyNumberFormat="1" applyFont="1" applyFill="1" applyBorder="1" applyAlignment="1">
      <alignment horizontal="center" wrapText="1"/>
    </xf>
    <xf numFmtId="1" fontId="10" fillId="7" borderId="15" xfId="0" applyNumberFormat="1" applyFont="1" applyFill="1" applyBorder="1" applyAlignment="1">
      <alignment horizontal="center" wrapText="1"/>
    </xf>
    <xf numFmtId="1" fontId="1" fillId="7" borderId="16" xfId="0" applyNumberFormat="1" applyFont="1" applyFill="1" applyBorder="1" applyAlignment="1">
      <alignment horizontal="center" wrapText="1"/>
    </xf>
    <xf numFmtId="1" fontId="1" fillId="7" borderId="10" xfId="0" applyNumberFormat="1" applyFont="1" applyFill="1" applyBorder="1" applyAlignment="1">
      <alignment horizontal="center" wrapText="1"/>
    </xf>
    <xf numFmtId="0" fontId="7" fillId="7" borderId="10" xfId="0" applyNumberFormat="1" applyFont="1" applyFill="1" applyBorder="1" applyAlignment="1">
      <alignment horizontal="center" wrapText="1"/>
    </xf>
    <xf numFmtId="0" fontId="9" fillId="7" borderId="10" xfId="0" applyNumberFormat="1" applyFont="1" applyFill="1" applyBorder="1" applyAlignment="1">
      <alignment horizontal="center" wrapText="1"/>
    </xf>
    <xf numFmtId="0" fontId="9" fillId="7" borderId="10" xfId="0" applyNumberFormat="1" applyFont="1" applyFill="1" applyBorder="1" applyAlignment="1">
      <alignment vertical="top" wrapText="1"/>
    </xf>
    <xf numFmtId="0" fontId="9" fillId="0" borderId="10" xfId="0" applyNumberFormat="1" applyFont="1" applyBorder="1" applyAlignment="1">
      <alignment horizontal="center" vertical="top" wrapText="1"/>
    </xf>
    <xf numFmtId="0" fontId="9" fillId="3" borderId="10" xfId="0" applyNumberFormat="1" applyFont="1" applyFill="1" applyBorder="1" applyAlignment="1">
      <alignment horizontal="center" vertical="top" wrapText="1"/>
    </xf>
    <xf numFmtId="0" fontId="8" fillId="3" borderId="10" xfId="0" applyNumberFormat="1" applyFont="1" applyFill="1" applyBorder="1" applyAlignment="1">
      <alignment horizontal="center" wrapText="1"/>
    </xf>
    <xf numFmtId="0" fontId="2" fillId="6" borderId="20" xfId="0" applyNumberFormat="1" applyFont="1" applyFill="1" applyBorder="1" applyAlignment="1"/>
    <xf numFmtId="1" fontId="2" fillId="6" borderId="20" xfId="0" applyNumberFormat="1" applyFont="1" applyFill="1" applyBorder="1" applyAlignment="1"/>
    <xf numFmtId="0" fontId="8" fillId="6" borderId="10" xfId="0" applyNumberFormat="1" applyFont="1" applyFill="1" applyBorder="1" applyAlignment="1">
      <alignment horizontal="center" wrapText="1"/>
    </xf>
    <xf numFmtId="0" fontId="9" fillId="6" borderId="10" xfId="0" applyNumberFormat="1" applyFont="1" applyFill="1" applyBorder="1" applyAlignment="1">
      <alignment horizontal="center" vertical="top" wrapText="1"/>
    </xf>
    <xf numFmtId="1" fontId="11" fillId="8" borderId="21" xfId="0" applyNumberFormat="1" applyFont="1" applyFill="1" applyBorder="1" applyAlignment="1"/>
    <xf numFmtId="1" fontId="11" fillId="8" borderId="20" xfId="0" applyNumberFormat="1" applyFont="1" applyFill="1" applyBorder="1" applyAlignment="1"/>
    <xf numFmtId="1" fontId="11" fillId="8" borderId="10" xfId="0" applyNumberFormat="1" applyFont="1" applyFill="1" applyBorder="1" applyAlignment="1"/>
    <xf numFmtId="0" fontId="7" fillId="8" borderId="10" xfId="0" applyNumberFormat="1" applyFont="1" applyFill="1" applyBorder="1" applyAlignment="1">
      <alignment horizontal="center" wrapText="1"/>
    </xf>
    <xf numFmtId="0" fontId="8" fillId="8" borderId="10" xfId="0" applyNumberFormat="1" applyFont="1" applyFill="1" applyBorder="1" applyAlignment="1">
      <alignment horizontal="center" wrapText="1"/>
    </xf>
    <xf numFmtId="0" fontId="9" fillId="8" borderId="10" xfId="0" applyNumberFormat="1" applyFont="1" applyFill="1" applyBorder="1" applyAlignment="1">
      <alignment horizontal="center" wrapText="1"/>
    </xf>
    <xf numFmtId="0" fontId="9" fillId="8" borderId="10" xfId="0" applyNumberFormat="1" applyFont="1" applyFill="1" applyBorder="1" applyAlignment="1">
      <alignment horizontal="center" vertical="top" wrapText="1"/>
    </xf>
    <xf numFmtId="0" fontId="8" fillId="7" borderId="10" xfId="0" applyNumberFormat="1" applyFont="1" applyFill="1" applyBorder="1" applyAlignment="1">
      <alignment horizontal="center" wrapText="1"/>
    </xf>
    <xf numFmtId="0" fontId="9" fillId="7" borderId="10" xfId="0" applyNumberFormat="1" applyFont="1" applyFill="1" applyBorder="1" applyAlignment="1">
      <alignment horizontal="center" vertical="top" wrapText="1"/>
    </xf>
    <xf numFmtId="1" fontId="1" fillId="9" borderId="15" xfId="0" applyNumberFormat="1" applyFont="1" applyFill="1" applyBorder="1" applyAlignment="1">
      <alignment horizontal="center" wrapText="1"/>
    </xf>
    <xf numFmtId="0" fontId="1" fillId="9" borderId="15" xfId="0" applyNumberFormat="1" applyFont="1" applyFill="1" applyBorder="1" applyAlignment="1">
      <alignment horizontal="center" wrapText="1"/>
    </xf>
    <xf numFmtId="1" fontId="10" fillId="9" borderId="15" xfId="0" applyNumberFormat="1" applyFont="1" applyFill="1" applyBorder="1" applyAlignment="1">
      <alignment horizontal="center" wrapText="1"/>
    </xf>
    <xf numFmtId="1" fontId="1" fillId="9" borderId="16" xfId="0" applyNumberFormat="1" applyFont="1" applyFill="1" applyBorder="1" applyAlignment="1">
      <alignment horizontal="center" wrapText="1"/>
    </xf>
    <xf numFmtId="1" fontId="1" fillId="9" borderId="10" xfId="0" applyNumberFormat="1" applyFont="1" applyFill="1" applyBorder="1" applyAlignment="1">
      <alignment horizontal="center" wrapText="1"/>
    </xf>
    <xf numFmtId="0" fontId="7" fillId="9" borderId="10" xfId="0" applyNumberFormat="1" applyFont="1" applyFill="1" applyBorder="1" applyAlignment="1">
      <alignment horizontal="center" wrapText="1"/>
    </xf>
    <xf numFmtId="0" fontId="9" fillId="9" borderId="10" xfId="0" applyNumberFormat="1" applyFont="1" applyFill="1" applyBorder="1" applyAlignment="1">
      <alignment horizontal="center" wrapText="1"/>
    </xf>
    <xf numFmtId="0" fontId="9" fillId="9" borderId="10" xfId="0" applyNumberFormat="1" applyFont="1" applyFill="1" applyBorder="1" applyAlignment="1">
      <alignment horizontal="center" vertical="top" wrapText="1"/>
    </xf>
    <xf numFmtId="1" fontId="11" fillId="10" borderId="15" xfId="0" applyNumberFormat="1" applyFont="1" applyFill="1" applyBorder="1" applyAlignment="1"/>
    <xf numFmtId="0" fontId="1" fillId="10" borderId="15" xfId="0" applyNumberFormat="1" applyFont="1" applyFill="1" applyBorder="1" applyAlignment="1">
      <alignment horizontal="left" wrapText="1"/>
    </xf>
    <xf numFmtId="1" fontId="6" fillId="10" borderId="15" xfId="0" applyNumberFormat="1" applyFont="1" applyFill="1" applyBorder="1" applyAlignment="1">
      <alignment horizontal="center" wrapText="1"/>
    </xf>
    <xf numFmtId="0" fontId="1" fillId="10" borderId="15" xfId="0" applyNumberFormat="1" applyFont="1" applyFill="1" applyBorder="1" applyAlignment="1">
      <alignment horizontal="center" wrapText="1"/>
    </xf>
    <xf numFmtId="1" fontId="1" fillId="10" borderId="15" xfId="0" applyNumberFormat="1" applyFont="1" applyFill="1" applyBorder="1" applyAlignment="1">
      <alignment horizontal="center" wrapText="1"/>
    </xf>
    <xf numFmtId="1" fontId="6" fillId="10" borderId="15" xfId="0" applyNumberFormat="1" applyFont="1" applyFill="1" applyBorder="1" applyAlignment="1">
      <alignment horizontal="center"/>
    </xf>
    <xf numFmtId="0" fontId="6" fillId="10" borderId="15" xfId="0" applyNumberFormat="1" applyFont="1" applyFill="1" applyBorder="1" applyAlignment="1">
      <alignment horizontal="center" wrapText="1"/>
    </xf>
    <xf numFmtId="1" fontId="6" fillId="10" borderId="16" xfId="0" applyNumberFormat="1" applyFont="1" applyFill="1" applyBorder="1" applyAlignment="1">
      <alignment horizontal="center" wrapText="1"/>
    </xf>
    <xf numFmtId="1" fontId="6" fillId="10" borderId="10" xfId="0" applyNumberFormat="1" applyFont="1" applyFill="1" applyBorder="1" applyAlignment="1">
      <alignment horizontal="center" wrapText="1"/>
    </xf>
    <xf numFmtId="0" fontId="7" fillId="10" borderId="10" xfId="0" applyNumberFormat="1" applyFont="1" applyFill="1" applyBorder="1" applyAlignment="1">
      <alignment horizontal="center" wrapText="1"/>
    </xf>
    <xf numFmtId="0" fontId="9" fillId="10" borderId="10" xfId="0" applyNumberFormat="1" applyFont="1" applyFill="1" applyBorder="1" applyAlignment="1">
      <alignment horizontal="center" wrapText="1"/>
    </xf>
    <xf numFmtId="0" fontId="9" fillId="10" borderId="10" xfId="0" applyNumberFormat="1" applyFont="1" applyFill="1" applyBorder="1" applyAlignment="1">
      <alignment horizontal="center" vertical="top" wrapText="1"/>
    </xf>
    <xf numFmtId="1" fontId="1" fillId="11" borderId="15" xfId="0" applyNumberFormat="1" applyFont="1" applyFill="1" applyBorder="1" applyAlignment="1">
      <alignment horizontal="center" wrapText="1"/>
    </xf>
    <xf numFmtId="0" fontId="1" fillId="11" borderId="15" xfId="0" applyNumberFormat="1" applyFont="1" applyFill="1" applyBorder="1" applyAlignment="1">
      <alignment horizontal="center" wrapText="1"/>
    </xf>
    <xf numFmtId="1" fontId="10" fillId="11" borderId="15" xfId="0" applyNumberFormat="1" applyFont="1" applyFill="1" applyBorder="1" applyAlignment="1">
      <alignment horizontal="center" wrapText="1"/>
    </xf>
    <xf numFmtId="1" fontId="1" fillId="11" borderId="16" xfId="0" applyNumberFormat="1" applyFont="1" applyFill="1" applyBorder="1" applyAlignment="1">
      <alignment horizontal="center" wrapText="1"/>
    </xf>
    <xf numFmtId="1" fontId="1" fillId="11" borderId="10" xfId="0" applyNumberFormat="1" applyFont="1" applyFill="1" applyBorder="1" applyAlignment="1">
      <alignment horizontal="center" wrapText="1"/>
    </xf>
    <xf numFmtId="0" fontId="7" fillId="11" borderId="10" xfId="0" applyNumberFormat="1" applyFont="1" applyFill="1" applyBorder="1" applyAlignment="1">
      <alignment horizontal="center" wrapText="1"/>
    </xf>
    <xf numFmtId="0" fontId="9" fillId="11" borderId="10" xfId="0" applyNumberFormat="1" applyFont="1" applyFill="1" applyBorder="1" applyAlignment="1">
      <alignment horizontal="center" wrapText="1"/>
    </xf>
    <xf numFmtId="0" fontId="9" fillId="11" borderId="10" xfId="0" applyNumberFormat="1" applyFont="1" applyFill="1" applyBorder="1" applyAlignment="1">
      <alignment horizontal="center" vertical="top" wrapText="1"/>
    </xf>
    <xf numFmtId="1" fontId="1" fillId="12" borderId="15" xfId="0" applyNumberFormat="1" applyFont="1" applyFill="1" applyBorder="1" applyAlignment="1">
      <alignment horizontal="center" wrapText="1"/>
    </xf>
    <xf numFmtId="1" fontId="11" fillId="12" borderId="16" xfId="0" applyNumberFormat="1" applyFont="1" applyFill="1" applyBorder="1" applyAlignment="1"/>
    <xf numFmtId="1" fontId="11" fillId="12" borderId="20" xfId="0" applyNumberFormat="1" applyFont="1" applyFill="1" applyBorder="1" applyAlignment="1"/>
    <xf numFmtId="1" fontId="11" fillId="4" borderId="22" xfId="0" applyNumberFormat="1" applyFont="1" applyFill="1" applyBorder="1" applyAlignment="1"/>
    <xf numFmtId="1" fontId="1" fillId="4" borderId="24" xfId="0" applyNumberFormat="1" applyFont="1" applyFill="1" applyBorder="1" applyAlignment="1">
      <alignment horizontal="center" wrapText="1"/>
    </xf>
    <xf numFmtId="0" fontId="7" fillId="0" borderId="0" xfId="0" applyNumberFormat="1" applyFont="1" applyAlignment="1">
      <alignment vertical="top" wrapText="1"/>
    </xf>
    <xf numFmtId="0" fontId="8" fillId="0" borderId="0" xfId="0" applyNumberFormat="1" applyFont="1" applyAlignment="1">
      <alignment vertical="top" wrapText="1"/>
    </xf>
    <xf numFmtId="0" fontId="9" fillId="0" borderId="0" xfId="0" applyNumberFormat="1" applyFont="1" applyAlignment="1">
      <alignment vertical="top" wrapText="1"/>
    </xf>
    <xf numFmtId="1" fontId="11" fillId="10" borderId="15" xfId="0" applyNumberFormat="1" applyFont="1" applyFill="1" applyBorder="1" applyAlignment="1">
      <alignment horizontal="center"/>
    </xf>
    <xf numFmtId="0" fontId="9" fillId="0" borderId="10" xfId="0" applyNumberFormat="1" applyFont="1" applyBorder="1" applyAlignment="1">
      <alignment wrapText="1"/>
    </xf>
    <xf numFmtId="12" fontId="9" fillId="0" borderId="10" xfId="0" applyNumberFormat="1" applyFont="1" applyBorder="1" applyAlignment="1">
      <alignment horizontal="center" wrapText="1"/>
    </xf>
    <xf numFmtId="2" fontId="9" fillId="0" borderId="10" xfId="0" applyNumberFormat="1" applyFont="1" applyBorder="1" applyAlignment="1">
      <alignment wrapText="1"/>
    </xf>
    <xf numFmtId="0" fontId="11" fillId="10" borderId="15" xfId="0" applyNumberFormat="1" applyFont="1" applyFill="1" applyBorder="1" applyAlignment="1"/>
    <xf numFmtId="1" fontId="1" fillId="10" borderId="15" xfId="0" applyNumberFormat="1" applyFont="1" applyFill="1" applyBorder="1" applyAlignment="1">
      <alignment horizontal="left" wrapText="1"/>
    </xf>
    <xf numFmtId="0" fontId="11" fillId="0" borderId="0" xfId="0" applyNumberFormat="1" applyFont="1" applyBorder="1" applyAlignment="1"/>
    <xf numFmtId="1" fontId="2" fillId="14" borderId="10" xfId="0" applyNumberFormat="1" applyFont="1" applyFill="1" applyBorder="1" applyAlignment="1">
      <alignment horizontal="center" vertical="center"/>
    </xf>
    <xf numFmtId="0" fontId="7" fillId="0" borderId="0" xfId="0" applyNumberFormat="1" applyFont="1" applyBorder="1" applyAlignment="1">
      <alignment horizontal="center" wrapText="1"/>
    </xf>
    <xf numFmtId="0" fontId="9" fillId="0" borderId="0" xfId="0" applyNumberFormat="1" applyFont="1" applyBorder="1" applyAlignment="1">
      <alignment horizontal="center" wrapText="1"/>
    </xf>
    <xf numFmtId="0" fontId="9" fillId="0" borderId="0" xfId="0" applyNumberFormat="1" applyFont="1" applyBorder="1" applyAlignment="1">
      <alignment horizontal="center" vertical="top" wrapText="1"/>
    </xf>
    <xf numFmtId="1" fontId="11" fillId="0" borderId="0" xfId="0" applyNumberFormat="1" applyFont="1" applyBorder="1" applyAlignment="1"/>
    <xf numFmtId="1" fontId="9" fillId="0" borderId="10" xfId="0" applyNumberFormat="1" applyFont="1" applyBorder="1" applyAlignment="1">
      <alignment horizontal="center" wrapText="1"/>
    </xf>
    <xf numFmtId="1" fontId="9" fillId="0" borderId="10" xfId="0" applyNumberFormat="1" applyFont="1" applyBorder="1" applyAlignment="1">
      <alignment vertical="top" wrapText="1"/>
    </xf>
    <xf numFmtId="1" fontId="9" fillId="3" borderId="10" xfId="0" applyNumberFormat="1" applyFont="1" applyFill="1" applyBorder="1" applyAlignment="1">
      <alignment horizontal="center" wrapText="1"/>
    </xf>
    <xf numFmtId="1" fontId="9" fillId="10" borderId="10" xfId="0" applyNumberFormat="1" applyFont="1" applyFill="1" applyBorder="1" applyAlignment="1">
      <alignment horizontal="center" wrapText="1"/>
    </xf>
    <xf numFmtId="1" fontId="9" fillId="6" borderId="10" xfId="0" applyNumberFormat="1" applyFont="1" applyFill="1" applyBorder="1" applyAlignment="1">
      <alignment horizontal="center" wrapText="1"/>
    </xf>
    <xf numFmtId="1" fontId="9" fillId="5" borderId="10" xfId="0" applyNumberFormat="1" applyFont="1" applyFill="1" applyBorder="1" applyAlignment="1">
      <alignment horizontal="center" wrapText="1"/>
    </xf>
    <xf numFmtId="1" fontId="9" fillId="5" borderId="0" xfId="0" applyNumberFormat="1" applyFont="1" applyFill="1" applyAlignment="1">
      <alignment horizontal="center" wrapText="1"/>
    </xf>
    <xf numFmtId="1" fontId="9" fillId="7" borderId="10" xfId="0" applyNumberFormat="1" applyFont="1" applyFill="1" applyBorder="1" applyAlignment="1">
      <alignment horizontal="center" wrapText="1"/>
    </xf>
    <xf numFmtId="1" fontId="9" fillId="8" borderId="10" xfId="0" applyNumberFormat="1" applyFont="1" applyFill="1" applyBorder="1" applyAlignment="1">
      <alignment horizontal="center" wrapText="1"/>
    </xf>
    <xf numFmtId="1" fontId="9" fillId="9" borderId="10" xfId="0" applyNumberFormat="1" applyFont="1" applyFill="1" applyBorder="1" applyAlignment="1">
      <alignment horizontal="center" wrapText="1"/>
    </xf>
    <xf numFmtId="1" fontId="9" fillId="11" borderId="10" xfId="0" applyNumberFormat="1" applyFont="1" applyFill="1" applyBorder="1" applyAlignment="1">
      <alignment horizontal="center" wrapText="1"/>
    </xf>
    <xf numFmtId="1" fontId="9" fillId="3" borderId="10" xfId="0" applyNumberFormat="1" applyFont="1" applyFill="1" applyBorder="1" applyAlignment="1">
      <alignment vertical="top" wrapText="1"/>
    </xf>
    <xf numFmtId="1" fontId="9" fillId="6" borderId="10" xfId="0" applyNumberFormat="1" applyFont="1" applyFill="1" applyBorder="1" applyAlignment="1">
      <alignment vertical="top" wrapText="1"/>
    </xf>
    <xf numFmtId="1" fontId="9" fillId="5" borderId="14" xfId="0" applyNumberFormat="1" applyFont="1" applyFill="1" applyBorder="1" applyAlignment="1">
      <alignment vertical="top" wrapText="1"/>
    </xf>
    <xf numFmtId="1" fontId="9" fillId="5" borderId="0" xfId="0" applyNumberFormat="1" applyFont="1" applyFill="1" applyAlignment="1">
      <alignment vertical="top" wrapText="1"/>
    </xf>
    <xf numFmtId="1" fontId="9" fillId="7" borderId="10" xfId="0" applyNumberFormat="1" applyFont="1" applyFill="1" applyBorder="1" applyAlignment="1">
      <alignment vertical="top" wrapText="1"/>
    </xf>
    <xf numFmtId="1" fontId="9" fillId="0" borderId="10" xfId="0" applyNumberFormat="1" applyFont="1" applyBorder="1" applyAlignment="1">
      <alignment horizontal="center" vertical="top" wrapText="1"/>
    </xf>
    <xf numFmtId="1" fontId="9" fillId="3" borderId="10" xfId="0" applyNumberFormat="1" applyFont="1" applyFill="1" applyBorder="1" applyAlignment="1">
      <alignment horizontal="center" vertical="top" wrapText="1"/>
    </xf>
    <xf numFmtId="1" fontId="9" fillId="6" borderId="10" xfId="0" applyNumberFormat="1" applyFont="1" applyFill="1" applyBorder="1" applyAlignment="1">
      <alignment horizontal="center" vertical="top" wrapText="1"/>
    </xf>
    <xf numFmtId="1" fontId="9" fillId="8" borderId="10" xfId="0" applyNumberFormat="1" applyFont="1" applyFill="1" applyBorder="1" applyAlignment="1">
      <alignment horizontal="center" vertical="top" wrapText="1"/>
    </xf>
    <xf numFmtId="1" fontId="9" fillId="7" borderId="10" xfId="0" applyNumberFormat="1" applyFont="1" applyFill="1" applyBorder="1" applyAlignment="1">
      <alignment horizontal="center" vertical="top" wrapText="1"/>
    </xf>
    <xf numFmtId="1" fontId="9" fillId="10" borderId="10" xfId="0" applyNumberFormat="1" applyFont="1" applyFill="1" applyBorder="1" applyAlignment="1">
      <alignment horizontal="center" vertical="top" wrapText="1"/>
    </xf>
    <xf numFmtId="1" fontId="9" fillId="9" borderId="10" xfId="0" applyNumberFormat="1" applyFont="1" applyFill="1" applyBorder="1" applyAlignment="1">
      <alignment horizontal="center" vertical="top" wrapText="1"/>
    </xf>
    <xf numFmtId="1" fontId="9" fillId="11" borderId="10" xfId="0" applyNumberFormat="1" applyFont="1" applyFill="1" applyBorder="1" applyAlignment="1">
      <alignment horizontal="center" vertical="top" wrapText="1"/>
    </xf>
    <xf numFmtId="2" fontId="9" fillId="0" borderId="10" xfId="0" applyNumberFormat="1" applyFont="1" applyBorder="1" applyAlignment="1">
      <alignment horizontal="center" wrapText="1"/>
    </xf>
    <xf numFmtId="2" fontId="9" fillId="0" borderId="11" xfId="0" applyNumberFormat="1" applyFont="1" applyBorder="1" applyAlignment="1">
      <alignment horizontal="center" wrapText="1"/>
    </xf>
    <xf numFmtId="2" fontId="9" fillId="3" borderId="10" xfId="0" applyNumberFormat="1" applyFont="1" applyFill="1" applyBorder="1" applyAlignment="1">
      <alignment horizontal="center" wrapText="1"/>
    </xf>
    <xf numFmtId="2" fontId="9" fillId="6" borderId="10" xfId="0" applyNumberFormat="1" applyFont="1" applyFill="1" applyBorder="1" applyAlignment="1">
      <alignment horizontal="center" wrapText="1"/>
    </xf>
    <xf numFmtId="2" fontId="9" fillId="5" borderId="19" xfId="0" applyNumberFormat="1" applyFont="1" applyFill="1" applyBorder="1" applyAlignment="1">
      <alignment horizontal="center" wrapText="1"/>
    </xf>
    <xf numFmtId="2" fontId="9" fillId="5" borderId="10" xfId="0" applyNumberFormat="1" applyFont="1" applyFill="1" applyBorder="1" applyAlignment="1">
      <alignment horizontal="center" wrapText="1"/>
    </xf>
    <xf numFmtId="2" fontId="9" fillId="5" borderId="0" xfId="0" applyNumberFormat="1" applyFont="1" applyFill="1" applyAlignment="1">
      <alignment horizontal="center" wrapText="1"/>
    </xf>
    <xf numFmtId="2" fontId="9" fillId="7" borderId="10" xfId="0" applyNumberFormat="1" applyFont="1" applyFill="1" applyBorder="1" applyAlignment="1">
      <alignment horizontal="center" wrapText="1"/>
    </xf>
    <xf numFmtId="2" fontId="9" fillId="8" borderId="10" xfId="0" applyNumberFormat="1" applyFont="1" applyFill="1" applyBorder="1" applyAlignment="1">
      <alignment horizontal="center" wrapText="1"/>
    </xf>
    <xf numFmtId="2" fontId="9" fillId="9" borderId="10" xfId="0" applyNumberFormat="1" applyFont="1" applyFill="1" applyBorder="1" applyAlignment="1">
      <alignment horizontal="center" wrapText="1"/>
    </xf>
    <xf numFmtId="2" fontId="9" fillId="11" borderId="10" xfId="0" applyNumberFormat="1" applyFont="1" applyFill="1" applyBorder="1" applyAlignment="1">
      <alignment horizontal="center" wrapText="1"/>
    </xf>
    <xf numFmtId="2" fontId="9" fillId="6" borderId="10" xfId="0" applyNumberFormat="1" applyFont="1" applyFill="1" applyBorder="1" applyAlignment="1">
      <alignment vertical="top" wrapText="1"/>
    </xf>
    <xf numFmtId="2" fontId="9" fillId="5" borderId="14" xfId="0" applyNumberFormat="1" applyFont="1" applyFill="1" applyBorder="1" applyAlignment="1">
      <alignment vertical="top" wrapText="1"/>
    </xf>
    <xf numFmtId="2" fontId="9" fillId="5" borderId="0" xfId="0" applyNumberFormat="1" applyFont="1" applyFill="1" applyAlignment="1">
      <alignment vertical="top" wrapText="1"/>
    </xf>
    <xf numFmtId="2" fontId="9" fillId="7" borderId="10" xfId="0" applyNumberFormat="1" applyFont="1" applyFill="1" applyBorder="1" applyAlignment="1">
      <alignment vertical="top" wrapText="1"/>
    </xf>
    <xf numFmtId="2" fontId="9" fillId="3" borderId="10" xfId="0" applyNumberFormat="1" applyFont="1" applyFill="1" applyBorder="1" applyAlignment="1">
      <alignment horizontal="center" vertical="top" wrapText="1"/>
    </xf>
    <xf numFmtId="2" fontId="9" fillId="6" borderId="10" xfId="0" applyNumberFormat="1" applyFont="1" applyFill="1" applyBorder="1" applyAlignment="1">
      <alignment horizontal="center" vertical="top" wrapText="1"/>
    </xf>
    <xf numFmtId="2" fontId="9" fillId="8" borderId="10" xfId="0" applyNumberFormat="1" applyFont="1" applyFill="1" applyBorder="1" applyAlignment="1">
      <alignment horizontal="center" vertical="top" wrapText="1"/>
    </xf>
    <xf numFmtId="2" fontId="9" fillId="7" borderId="10" xfId="0" applyNumberFormat="1" applyFont="1" applyFill="1" applyBorder="1" applyAlignment="1">
      <alignment horizontal="center" vertical="top" wrapText="1"/>
    </xf>
    <xf numFmtId="2" fontId="9" fillId="9" borderId="10" xfId="0" applyNumberFormat="1" applyFont="1" applyFill="1" applyBorder="1" applyAlignment="1">
      <alignment horizontal="center" vertical="top" wrapText="1"/>
    </xf>
    <xf numFmtId="2" fontId="9" fillId="11" borderId="10" xfId="0" applyNumberFormat="1" applyFont="1" applyFill="1" applyBorder="1" applyAlignment="1">
      <alignment horizontal="center" vertical="top" wrapText="1"/>
    </xf>
    <xf numFmtId="0" fontId="19" fillId="0" borderId="10" xfId="0" applyFont="1" applyBorder="1" applyAlignment="1">
      <alignment vertical="center"/>
    </xf>
    <xf numFmtId="0" fontId="20" fillId="0" borderId="10" xfId="0" applyFont="1" applyBorder="1" applyAlignment="1">
      <alignment vertical="center"/>
    </xf>
    <xf numFmtId="49" fontId="17" fillId="15" borderId="10" xfId="1" applyNumberFormat="1" applyFont="1" applyFill="1" applyBorder="1" applyAlignment="1" applyProtection="1">
      <alignment horizontal="center" wrapText="1"/>
    </xf>
    <xf numFmtId="0" fontId="21" fillId="0" borderId="10" xfId="1" applyFont="1" applyFill="1" applyBorder="1" applyAlignment="1" applyProtection="1">
      <alignment horizontal="left" wrapText="1"/>
    </xf>
    <xf numFmtId="0" fontId="19" fillId="0" borderId="0" xfId="0" applyFont="1" applyAlignment="1">
      <alignment vertical="center"/>
    </xf>
    <xf numFmtId="0" fontId="17" fillId="0" borderId="10" xfId="1" applyFont="1" applyFill="1" applyBorder="1" applyAlignment="1" applyProtection="1">
      <alignment horizontal="left" wrapText="1"/>
    </xf>
    <xf numFmtId="0" fontId="22" fillId="3" borderId="15" xfId="0" applyNumberFormat="1" applyFont="1" applyFill="1" applyBorder="1" applyAlignment="1">
      <alignment horizontal="center" vertical="top" wrapText="1"/>
    </xf>
    <xf numFmtId="1" fontId="10" fillId="3" borderId="15" xfId="0" applyNumberFormat="1" applyFont="1" applyFill="1" applyBorder="1" applyAlignment="1">
      <alignment horizontal="center" wrapText="1"/>
    </xf>
    <xf numFmtId="0" fontId="10" fillId="3" borderId="15" xfId="0" applyNumberFormat="1" applyFont="1" applyFill="1" applyBorder="1" applyAlignment="1">
      <alignment horizontal="center"/>
    </xf>
    <xf numFmtId="0" fontId="7" fillId="3" borderId="10" xfId="0" applyNumberFormat="1" applyFont="1" applyFill="1" applyBorder="1" applyAlignment="1">
      <alignment horizontal="center" vertical="top" wrapText="1"/>
    </xf>
    <xf numFmtId="0" fontId="6" fillId="3" borderId="10" xfId="0" applyNumberFormat="1" applyFont="1" applyFill="1" applyBorder="1" applyAlignment="1">
      <alignment vertical="top" wrapText="1"/>
    </xf>
    <xf numFmtId="0" fontId="6" fillId="3" borderId="11" xfId="0" applyNumberFormat="1" applyFont="1" applyFill="1" applyBorder="1" applyAlignment="1">
      <alignment vertical="top" wrapText="1"/>
    </xf>
    <xf numFmtId="1" fontId="6" fillId="3" borderId="10" xfId="0" applyNumberFormat="1" applyFont="1" applyFill="1" applyBorder="1" applyAlignment="1">
      <alignment vertical="top" wrapText="1"/>
    </xf>
    <xf numFmtId="0" fontId="23" fillId="16" borderId="26" xfId="0" applyFont="1" applyFill="1" applyBorder="1" applyAlignment="1">
      <alignment vertical="center"/>
    </xf>
    <xf numFmtId="0" fontId="21" fillId="16" borderId="27" xfId="1" quotePrefix="1" applyFont="1" applyFill="1" applyBorder="1" applyAlignment="1" applyProtection="1">
      <alignment horizontal="center" vertical="center" wrapText="1"/>
    </xf>
    <xf numFmtId="0" fontId="21" fillId="16" borderId="27" xfId="1" quotePrefix="1" applyFont="1" applyFill="1" applyBorder="1" applyAlignment="1" applyProtection="1">
      <alignment vertical="center" wrapText="1"/>
    </xf>
    <xf numFmtId="49" fontId="17" fillId="16" borderId="27" xfId="1" applyNumberFormat="1" applyFont="1" applyFill="1" applyBorder="1" applyAlignment="1" applyProtection="1">
      <alignment horizontal="center" vertical="center" wrapText="1"/>
    </xf>
    <xf numFmtId="0" fontId="17" fillId="16" borderId="28" xfId="1" applyFont="1" applyFill="1" applyBorder="1" applyAlignment="1" applyProtection="1">
      <alignment horizontal="center" vertical="center" wrapText="1"/>
    </xf>
    <xf numFmtId="0" fontId="17" fillId="16" borderId="27" xfId="1" applyFont="1" applyFill="1" applyBorder="1" applyAlignment="1" applyProtection="1">
      <alignment horizontal="center" vertical="center" wrapText="1"/>
    </xf>
    <xf numFmtId="0" fontId="6" fillId="0" borderId="10" xfId="0" applyNumberFormat="1" applyFont="1" applyBorder="1" applyAlignment="1">
      <alignment horizontal="center" wrapText="1"/>
    </xf>
    <xf numFmtId="1" fontId="6" fillId="0" borderId="10" xfId="0" applyNumberFormat="1" applyFont="1" applyBorder="1" applyAlignment="1">
      <alignment horizontal="center" wrapText="1"/>
    </xf>
    <xf numFmtId="2" fontId="6" fillId="0" borderId="10" xfId="0" applyNumberFormat="1" applyFont="1" applyBorder="1" applyAlignment="1">
      <alignment horizontal="center" wrapText="1"/>
    </xf>
    <xf numFmtId="2" fontId="6" fillId="0" borderId="11" xfId="0" applyNumberFormat="1" applyFont="1" applyBorder="1" applyAlignment="1">
      <alignment horizontal="center" wrapText="1"/>
    </xf>
    <xf numFmtId="1" fontId="6" fillId="0" borderId="10" xfId="0" applyNumberFormat="1" applyFont="1" applyBorder="1" applyAlignment="1">
      <alignment vertical="top" wrapText="1"/>
    </xf>
    <xf numFmtId="0" fontId="6" fillId="0" borderId="10" xfId="0" applyNumberFormat="1" applyFont="1" applyBorder="1" applyAlignment="1">
      <alignment wrapText="1"/>
    </xf>
    <xf numFmtId="12" fontId="6" fillId="0" borderId="10" xfId="0" applyNumberFormat="1" applyFont="1" applyBorder="1" applyAlignment="1">
      <alignment horizontal="center" wrapText="1"/>
    </xf>
    <xf numFmtId="2" fontId="6" fillId="0" borderId="10" xfId="0" applyNumberFormat="1" applyFont="1" applyBorder="1" applyAlignment="1">
      <alignment wrapText="1"/>
    </xf>
    <xf numFmtId="0" fontId="24" fillId="16" borderId="29" xfId="0" applyFont="1" applyFill="1" applyBorder="1" applyAlignment="1">
      <alignment vertical="center"/>
    </xf>
    <xf numFmtId="0" fontId="21" fillId="16" borderId="9" xfId="1" quotePrefix="1" applyFont="1" applyFill="1" applyBorder="1" applyAlignment="1" applyProtection="1">
      <alignment horizontal="center" wrapText="1"/>
    </xf>
    <xf numFmtId="0" fontId="21" fillId="16" borderId="10" xfId="1" quotePrefix="1" applyFont="1" applyFill="1" applyBorder="1" applyAlignment="1" applyProtection="1">
      <alignment vertical="center" wrapText="1"/>
    </xf>
    <xf numFmtId="49" fontId="17" fillId="16" borderId="10" xfId="1" applyNumberFormat="1" applyFont="1" applyFill="1" applyBorder="1" applyAlignment="1" applyProtection="1">
      <alignment horizontal="center" wrapText="1"/>
    </xf>
    <xf numFmtId="0" fontId="17" fillId="16" borderId="30" xfId="1" applyFont="1" applyFill="1" applyBorder="1" applyAlignment="1" applyProtection="1">
      <alignment horizontal="center" wrapText="1"/>
    </xf>
    <xf numFmtId="0" fontId="17" fillId="16" borderId="31" xfId="1" applyFont="1" applyFill="1" applyBorder="1" applyAlignment="1" applyProtection="1">
      <alignment horizontal="center" wrapText="1"/>
    </xf>
    <xf numFmtId="0" fontId="6" fillId="0" borderId="10" xfId="0" applyNumberFormat="1" applyFont="1" applyBorder="1" applyAlignment="1">
      <alignment vertical="top" wrapText="1"/>
    </xf>
    <xf numFmtId="0" fontId="25" fillId="16" borderId="29" xfId="0" applyFont="1" applyFill="1" applyBorder="1" applyAlignment="1">
      <alignment horizontal="justify" vertical="top" wrapText="1"/>
    </xf>
    <xf numFmtId="0" fontId="21" fillId="16" borderId="10" xfId="1" quotePrefix="1" applyFont="1" applyFill="1" applyBorder="1" applyAlignment="1" applyProtection="1">
      <alignment horizontal="center" wrapText="1"/>
    </xf>
    <xf numFmtId="0" fontId="23" fillId="3" borderId="32" xfId="0" applyFont="1" applyFill="1" applyBorder="1" applyAlignment="1">
      <alignment vertical="center"/>
    </xf>
    <xf numFmtId="0" fontId="21" fillId="3" borderId="10" xfId="1" quotePrefix="1" applyFont="1" applyFill="1" applyBorder="1" applyAlignment="1" applyProtection="1">
      <alignment horizontal="center" wrapText="1"/>
    </xf>
    <xf numFmtId="0" fontId="21" fillId="3" borderId="33" xfId="1" quotePrefix="1" applyFont="1" applyFill="1" applyBorder="1" applyAlignment="1" applyProtection="1">
      <alignment vertical="center" wrapText="1"/>
    </xf>
    <xf numFmtId="49" fontId="17" fillId="3" borderId="33" xfId="1" applyNumberFormat="1" applyFont="1" applyFill="1" applyBorder="1" applyAlignment="1" applyProtection="1">
      <alignment horizontal="center" wrapText="1"/>
    </xf>
    <xf numFmtId="0" fontId="17" fillId="3" borderId="34" xfId="1" applyFont="1" applyFill="1" applyBorder="1" applyAlignment="1" applyProtection="1">
      <alignment horizontal="center" wrapText="1"/>
    </xf>
    <xf numFmtId="0" fontId="17" fillId="3" borderId="33" xfId="1" applyFont="1" applyFill="1" applyBorder="1" applyAlignment="1" applyProtection="1">
      <alignment horizontal="center" wrapText="1"/>
    </xf>
    <xf numFmtId="0" fontId="23" fillId="3" borderId="29" xfId="0" applyFont="1" applyFill="1" applyBorder="1" applyAlignment="1">
      <alignment vertical="center"/>
    </xf>
    <xf numFmtId="49" fontId="17" fillId="3" borderId="10" xfId="1" applyNumberFormat="1" applyFont="1" applyFill="1" applyBorder="1" applyAlignment="1" applyProtection="1">
      <alignment horizontal="center" wrapText="1"/>
    </xf>
    <xf numFmtId="0" fontId="17" fillId="3" borderId="30" xfId="1" applyFont="1" applyFill="1" applyBorder="1" applyAlignment="1" applyProtection="1">
      <alignment horizontal="center" wrapText="1"/>
    </xf>
    <xf numFmtId="0" fontId="17" fillId="3" borderId="31" xfId="1" applyFont="1" applyFill="1" applyBorder="1" applyAlignment="1" applyProtection="1">
      <alignment horizontal="center" wrapText="1"/>
    </xf>
    <xf numFmtId="0" fontId="23" fillId="3" borderId="35" xfId="0" applyFont="1" applyFill="1" applyBorder="1" applyAlignment="1">
      <alignment vertical="center"/>
    </xf>
    <xf numFmtId="49" fontId="26" fillId="3" borderId="10" xfId="1" applyNumberFormat="1" applyFont="1" applyFill="1" applyBorder="1" applyAlignment="1" applyProtection="1">
      <alignment horizontal="center" wrapText="1"/>
    </xf>
    <xf numFmtId="0" fontId="21" fillId="3" borderId="10" xfId="1" quotePrefix="1" applyFont="1" applyFill="1" applyBorder="1" applyAlignment="1" applyProtection="1">
      <alignment vertical="center" wrapText="1"/>
    </xf>
    <xf numFmtId="0" fontId="27" fillId="0" borderId="36" xfId="0" applyFont="1" applyFill="1" applyBorder="1" applyAlignment="1">
      <alignment vertical="center"/>
    </xf>
    <xf numFmtId="0" fontId="15" fillId="0" borderId="37" xfId="1" quotePrefix="1" applyFont="1" applyFill="1" applyBorder="1" applyAlignment="1" applyProtection="1">
      <alignment horizontal="center" wrapText="1"/>
    </xf>
    <xf numFmtId="49" fontId="28" fillId="0" borderId="37" xfId="1" applyNumberFormat="1" applyFont="1" applyFill="1" applyBorder="1" applyAlignment="1" applyProtection="1">
      <alignment horizontal="center" wrapText="1"/>
    </xf>
    <xf numFmtId="0" fontId="7" fillId="0" borderId="40" xfId="0" applyNumberFormat="1" applyFont="1" applyBorder="1" applyAlignment="1">
      <alignment horizontal="center" wrapText="1"/>
    </xf>
    <xf numFmtId="0" fontId="6" fillId="0" borderId="40" xfId="0" applyNumberFormat="1" applyFont="1" applyBorder="1" applyAlignment="1">
      <alignment horizontal="center" wrapText="1"/>
    </xf>
    <xf numFmtId="2" fontId="6" fillId="0" borderId="40" xfId="0" applyNumberFormat="1" applyFont="1" applyBorder="1" applyAlignment="1">
      <alignment horizontal="center" wrapText="1"/>
    </xf>
    <xf numFmtId="2" fontId="6" fillId="0" borderId="41" xfId="0" applyNumberFormat="1" applyFont="1" applyBorder="1" applyAlignment="1">
      <alignment horizontal="center" wrapText="1"/>
    </xf>
    <xf numFmtId="1" fontId="6" fillId="0" borderId="40" xfId="0" applyNumberFormat="1" applyFont="1" applyBorder="1" applyAlignment="1">
      <alignment horizontal="center" wrapText="1"/>
    </xf>
    <xf numFmtId="0" fontId="6" fillId="0" borderId="40" xfId="0" applyNumberFormat="1" applyFont="1" applyBorder="1" applyAlignment="1">
      <alignment vertical="top" wrapText="1"/>
    </xf>
    <xf numFmtId="0" fontId="6" fillId="0" borderId="40" xfId="0" applyNumberFormat="1" applyFont="1" applyBorder="1" applyAlignment="1">
      <alignment wrapText="1"/>
    </xf>
    <xf numFmtId="12" fontId="6" fillId="0" borderId="40" xfId="0" applyNumberFormat="1" applyFont="1" applyBorder="1" applyAlignment="1">
      <alignment horizontal="center" wrapText="1"/>
    </xf>
    <xf numFmtId="1" fontId="6" fillId="0" borderId="40" xfId="0" applyNumberFormat="1" applyFont="1" applyBorder="1" applyAlignment="1">
      <alignment vertical="top" wrapText="1"/>
    </xf>
    <xf numFmtId="2" fontId="6" fillId="0" borderId="40" xfId="0" applyNumberFormat="1" applyFont="1" applyBorder="1" applyAlignment="1">
      <alignment wrapText="1"/>
    </xf>
    <xf numFmtId="0" fontId="11" fillId="14" borderId="15" xfId="0" applyNumberFormat="1" applyFont="1" applyFill="1" applyBorder="1" applyAlignment="1"/>
    <xf numFmtId="0" fontId="6" fillId="14" borderId="15" xfId="0" applyNumberFormat="1" applyFont="1" applyFill="1" applyBorder="1" applyAlignment="1">
      <alignment horizontal="center" wrapText="1"/>
    </xf>
    <xf numFmtId="0" fontId="1" fillId="14" borderId="15" xfId="0" applyNumberFormat="1" applyFont="1" applyFill="1" applyBorder="1" applyAlignment="1">
      <alignment horizontal="center" wrapText="1"/>
    </xf>
    <xf numFmtId="1" fontId="1" fillId="14" borderId="15" xfId="0" applyNumberFormat="1" applyFont="1" applyFill="1" applyBorder="1" applyAlignment="1">
      <alignment horizontal="center" wrapText="1"/>
    </xf>
    <xf numFmtId="1" fontId="6" fillId="14" borderId="15" xfId="0" applyNumberFormat="1" applyFont="1" applyFill="1" applyBorder="1" applyAlignment="1">
      <alignment horizontal="center"/>
    </xf>
    <xf numFmtId="1" fontId="11" fillId="14" borderId="15" xfId="0" applyNumberFormat="1" applyFont="1" applyFill="1" applyBorder="1" applyAlignment="1"/>
    <xf numFmtId="1" fontId="11" fillId="14" borderId="15" xfId="0" applyNumberFormat="1" applyFont="1" applyFill="1" applyBorder="1" applyAlignment="1">
      <alignment horizontal="center"/>
    </xf>
    <xf numFmtId="1" fontId="6" fillId="14" borderId="15" xfId="0" applyNumberFormat="1" applyFont="1" applyFill="1" applyBorder="1" applyAlignment="1">
      <alignment horizontal="center" wrapText="1"/>
    </xf>
    <xf numFmtId="1" fontId="6" fillId="14" borderId="16" xfId="0" applyNumberFormat="1" applyFont="1" applyFill="1" applyBorder="1" applyAlignment="1">
      <alignment horizontal="center" wrapText="1"/>
    </xf>
    <xf numFmtId="1" fontId="6" fillId="14" borderId="10" xfId="0" applyNumberFormat="1" applyFont="1" applyFill="1" applyBorder="1" applyAlignment="1">
      <alignment horizontal="center" wrapText="1"/>
    </xf>
    <xf numFmtId="0" fontId="7" fillId="14" borderId="10" xfId="0" applyNumberFormat="1" applyFont="1" applyFill="1" applyBorder="1" applyAlignment="1">
      <alignment horizontal="center" wrapText="1"/>
    </xf>
    <xf numFmtId="0" fontId="9" fillId="14" borderId="10" xfId="0" applyNumberFormat="1" applyFont="1" applyFill="1" applyBorder="1" applyAlignment="1">
      <alignment horizontal="center" wrapText="1"/>
    </xf>
    <xf numFmtId="2" fontId="9" fillId="14" borderId="10" xfId="0" applyNumberFormat="1" applyFont="1" applyFill="1" applyBorder="1" applyAlignment="1">
      <alignment horizontal="center" wrapText="1"/>
    </xf>
    <xf numFmtId="2" fontId="9" fillId="14" borderId="11" xfId="0" applyNumberFormat="1" applyFont="1" applyFill="1" applyBorder="1" applyAlignment="1">
      <alignment horizontal="center" wrapText="1"/>
    </xf>
    <xf numFmtId="1" fontId="9" fillId="14" borderId="10" xfId="0" applyNumberFormat="1" applyFont="1" applyFill="1" applyBorder="1" applyAlignment="1">
      <alignment horizontal="center" wrapText="1"/>
    </xf>
    <xf numFmtId="0" fontId="9" fillId="14" borderId="10" xfId="0" applyNumberFormat="1" applyFont="1" applyFill="1" applyBorder="1" applyAlignment="1">
      <alignment wrapText="1"/>
    </xf>
    <xf numFmtId="12" fontId="9" fillId="14" borderId="10" xfId="0" applyNumberFormat="1" applyFont="1" applyFill="1" applyBorder="1" applyAlignment="1">
      <alignment horizontal="center" wrapText="1"/>
    </xf>
    <xf numFmtId="1" fontId="9" fillId="14" borderId="10" xfId="0" applyNumberFormat="1" applyFont="1" applyFill="1" applyBorder="1" applyAlignment="1">
      <alignment horizontal="center" vertical="top" wrapText="1"/>
    </xf>
    <xf numFmtId="0" fontId="9" fillId="14" borderId="10" xfId="0" applyNumberFormat="1" applyFont="1" applyFill="1" applyBorder="1" applyAlignment="1">
      <alignment horizontal="center" vertical="top" wrapText="1"/>
    </xf>
    <xf numFmtId="2" fontId="9" fillId="14" borderId="10" xfId="0" applyNumberFormat="1" applyFont="1" applyFill="1" applyBorder="1" applyAlignment="1">
      <alignment wrapText="1"/>
    </xf>
    <xf numFmtId="0" fontId="11" fillId="0" borderId="38" xfId="0" applyNumberFormat="1" applyFont="1" applyFill="1" applyBorder="1" applyAlignment="1"/>
    <xf numFmtId="0" fontId="19" fillId="0" borderId="40" xfId="0" applyFont="1" applyFill="1" applyBorder="1" applyAlignment="1">
      <alignment vertical="center"/>
    </xf>
    <xf numFmtId="0" fontId="6" fillId="0" borderId="38" xfId="0" applyNumberFormat="1" applyFont="1" applyFill="1" applyBorder="1" applyAlignment="1">
      <alignment horizontal="center" wrapText="1"/>
    </xf>
    <xf numFmtId="0" fontId="1" fillId="0" borderId="38" xfId="0" applyNumberFormat="1" applyFont="1" applyFill="1" applyBorder="1" applyAlignment="1">
      <alignment horizontal="center" wrapText="1"/>
    </xf>
    <xf numFmtId="1" fontId="6" fillId="0" borderId="38" xfId="0" applyNumberFormat="1" applyFont="1" applyFill="1" applyBorder="1" applyAlignment="1">
      <alignment horizontal="center"/>
    </xf>
    <xf numFmtId="1" fontId="6" fillId="0" borderId="38" xfId="0" applyNumberFormat="1" applyFont="1" applyFill="1" applyBorder="1" applyAlignment="1">
      <alignment horizontal="center" wrapText="1"/>
    </xf>
    <xf numFmtId="1" fontId="11" fillId="0" borderId="38" xfId="0" applyNumberFormat="1" applyFont="1" applyFill="1" applyBorder="1" applyAlignment="1">
      <alignment horizontal="center"/>
    </xf>
    <xf numFmtId="1" fontId="6" fillId="0" borderId="39" xfId="0" applyNumberFormat="1" applyFont="1" applyFill="1" applyBorder="1" applyAlignment="1">
      <alignment horizontal="center" wrapText="1"/>
    </xf>
    <xf numFmtId="0" fontId="7" fillId="0" borderId="40" xfId="0" applyNumberFormat="1" applyFont="1" applyFill="1" applyBorder="1" applyAlignment="1">
      <alignment horizontal="center" wrapText="1"/>
    </xf>
    <xf numFmtId="0" fontId="9" fillId="0" borderId="40" xfId="0" applyNumberFormat="1" applyFont="1" applyFill="1" applyBorder="1" applyAlignment="1">
      <alignment horizontal="center" wrapText="1"/>
    </xf>
    <xf numFmtId="2" fontId="9" fillId="0" borderId="40" xfId="0" applyNumberFormat="1" applyFont="1" applyFill="1" applyBorder="1" applyAlignment="1">
      <alignment horizontal="center" wrapText="1"/>
    </xf>
    <xf numFmtId="2" fontId="9" fillId="0" borderId="41" xfId="0" applyNumberFormat="1" applyFont="1" applyFill="1" applyBorder="1" applyAlignment="1">
      <alignment horizontal="center" wrapText="1"/>
    </xf>
    <xf numFmtId="1" fontId="9" fillId="0" borderId="40" xfId="0" applyNumberFormat="1" applyFont="1" applyFill="1" applyBorder="1" applyAlignment="1">
      <alignment horizontal="center" wrapText="1"/>
    </xf>
    <xf numFmtId="0" fontId="9" fillId="0" borderId="40" xfId="0" applyNumberFormat="1" applyFont="1" applyFill="1" applyBorder="1" applyAlignment="1">
      <alignment wrapText="1"/>
    </xf>
    <xf numFmtId="12" fontId="9" fillId="0" borderId="40" xfId="0" applyNumberFormat="1" applyFont="1" applyFill="1" applyBorder="1" applyAlignment="1">
      <alignment horizontal="center" wrapText="1"/>
    </xf>
    <xf numFmtId="1" fontId="9" fillId="0" borderId="40" xfId="0" applyNumberFormat="1" applyFont="1" applyFill="1" applyBorder="1" applyAlignment="1">
      <alignment horizontal="center" vertical="top" wrapText="1"/>
    </xf>
    <xf numFmtId="0" fontId="9" fillId="0" borderId="40" xfId="0" applyNumberFormat="1" applyFont="1" applyFill="1" applyBorder="1" applyAlignment="1">
      <alignment horizontal="center" vertical="top" wrapText="1"/>
    </xf>
    <xf numFmtId="2" fontId="9" fillId="0" borderId="40" xfId="0" applyNumberFormat="1" applyFont="1" applyFill="1" applyBorder="1" applyAlignment="1">
      <alignment wrapText="1"/>
    </xf>
    <xf numFmtId="0" fontId="4" fillId="0" borderId="0" xfId="0" applyNumberFormat="1" applyFont="1" applyFill="1" applyAlignment="1">
      <alignment vertical="top" wrapText="1"/>
    </xf>
    <xf numFmtId="0" fontId="0" fillId="0" borderId="0" xfId="0" applyFont="1" applyFill="1" applyAlignment="1">
      <alignment vertical="top" wrapText="1"/>
    </xf>
    <xf numFmtId="0" fontId="29" fillId="14" borderId="10" xfId="0" applyFont="1" applyFill="1" applyBorder="1" applyAlignment="1">
      <alignment vertical="center"/>
    </xf>
    <xf numFmtId="1" fontId="11" fillId="3" borderId="15" xfId="0" applyNumberFormat="1" applyFont="1" applyFill="1" applyBorder="1" applyAlignment="1">
      <alignment horizontal="center"/>
    </xf>
    <xf numFmtId="2" fontId="9" fillId="17" borderId="10" xfId="0" applyNumberFormat="1" applyFont="1" applyFill="1" applyBorder="1" applyAlignment="1">
      <alignment horizontal="center" wrapText="1"/>
    </xf>
    <xf numFmtId="2" fontId="28" fillId="10" borderId="10" xfId="0" applyNumberFormat="1" applyFont="1" applyFill="1" applyBorder="1" applyAlignment="1">
      <alignment horizontal="center" wrapText="1"/>
    </xf>
    <xf numFmtId="2" fontId="28" fillId="14" borderId="10" xfId="0" applyNumberFormat="1" applyFont="1" applyFill="1" applyBorder="1" applyAlignment="1">
      <alignment horizontal="center" wrapText="1"/>
    </xf>
    <xf numFmtId="2" fontId="28" fillId="3" borderId="10" xfId="0" applyNumberFormat="1" applyFont="1" applyFill="1" applyBorder="1" applyAlignment="1">
      <alignment horizontal="center" wrapText="1"/>
    </xf>
    <xf numFmtId="2" fontId="30" fillId="6" borderId="20" xfId="0" applyNumberFormat="1" applyFont="1" applyFill="1" applyBorder="1" applyAlignment="1"/>
    <xf numFmtId="0" fontId="11" fillId="0" borderId="39" xfId="0" applyNumberFormat="1" applyFont="1" applyBorder="1" applyAlignment="1"/>
    <xf numFmtId="2" fontId="9" fillId="18" borderId="10" xfId="0" applyNumberFormat="1" applyFont="1" applyFill="1" applyBorder="1" applyAlignment="1">
      <alignment horizontal="center" wrapText="1"/>
    </xf>
    <xf numFmtId="2" fontId="31" fillId="6" borderId="10" xfId="0" applyNumberFormat="1" applyFont="1" applyFill="1" applyBorder="1" applyAlignment="1">
      <alignment horizontal="center"/>
    </xf>
    <xf numFmtId="2" fontId="31" fillId="6" borderId="20" xfId="0" applyNumberFormat="1" applyFont="1" applyFill="1" applyBorder="1" applyAlignment="1">
      <alignment horizontal="center"/>
    </xf>
    <xf numFmtId="1" fontId="11" fillId="4" borderId="43" xfId="0" applyNumberFormat="1" applyFont="1" applyFill="1" applyBorder="1" applyAlignment="1"/>
    <xf numFmtId="2" fontId="13" fillId="0" borderId="11" xfId="0" applyNumberFormat="1" applyFont="1" applyBorder="1" applyAlignment="1">
      <alignment horizontal="center" vertical="center"/>
    </xf>
    <xf numFmtId="1" fontId="13" fillId="6" borderId="23" xfId="0" applyNumberFormat="1" applyFont="1" applyFill="1" applyBorder="1" applyAlignment="1">
      <alignment horizontal="center" vertical="center"/>
    </xf>
    <xf numFmtId="0" fontId="16" fillId="6" borderId="9" xfId="0" applyNumberFormat="1" applyFont="1" applyFill="1" applyBorder="1" applyAlignment="1">
      <alignment horizontal="center" wrapText="1"/>
    </xf>
    <xf numFmtId="0" fontId="17" fillId="6" borderId="9" xfId="0" applyNumberFormat="1" applyFont="1" applyFill="1" applyBorder="1" applyAlignment="1">
      <alignment horizontal="center" wrapText="1"/>
    </xf>
    <xf numFmtId="0" fontId="17" fillId="6" borderId="9" xfId="0" applyNumberFormat="1" applyFont="1" applyFill="1" applyBorder="1" applyAlignment="1">
      <alignment horizontal="center" vertical="top" wrapText="1"/>
    </xf>
    <xf numFmtId="1" fontId="11" fillId="10" borderId="42" xfId="0" applyNumberFormat="1" applyFont="1" applyFill="1" applyBorder="1" applyAlignment="1">
      <alignment horizontal="center"/>
    </xf>
    <xf numFmtId="1" fontId="6" fillId="10" borderId="42" xfId="0" applyNumberFormat="1" applyFont="1" applyFill="1" applyBorder="1" applyAlignment="1">
      <alignment horizontal="center" wrapText="1"/>
    </xf>
    <xf numFmtId="1" fontId="6" fillId="10" borderId="45" xfId="0" applyNumberFormat="1" applyFont="1" applyFill="1" applyBorder="1" applyAlignment="1">
      <alignment horizontal="center" wrapText="1"/>
    </xf>
    <xf numFmtId="2" fontId="28" fillId="10" borderId="46" xfId="0" applyNumberFormat="1" applyFont="1" applyFill="1" applyBorder="1" applyAlignment="1">
      <alignment horizontal="center" wrapText="1"/>
    </xf>
    <xf numFmtId="2" fontId="13" fillId="0" borderId="47" xfId="0" applyNumberFormat="1" applyFont="1" applyBorder="1" applyAlignment="1">
      <alignment horizontal="center" vertical="center"/>
    </xf>
    <xf numFmtId="1" fontId="2" fillId="14" borderId="33" xfId="0" applyNumberFormat="1" applyFont="1" applyFill="1" applyBorder="1" applyAlignment="1">
      <alignment horizontal="center" vertical="center"/>
    </xf>
    <xf numFmtId="0" fontId="11" fillId="0" borderId="33" xfId="0" applyNumberFormat="1" applyFont="1" applyBorder="1" applyAlignment="1"/>
    <xf numFmtId="1" fontId="11" fillId="6" borderId="40" xfId="0" applyNumberFormat="1" applyFont="1" applyFill="1" applyBorder="1" applyAlignment="1"/>
    <xf numFmtId="2" fontId="30" fillId="6" borderId="40" xfId="0" applyNumberFormat="1" applyFont="1" applyFill="1" applyBorder="1" applyAlignment="1"/>
    <xf numFmtId="2" fontId="15" fillId="10" borderId="40" xfId="0" applyNumberFormat="1" applyFont="1" applyFill="1" applyBorder="1" applyAlignment="1">
      <alignment horizontal="right" vertical="center" wrapText="1"/>
    </xf>
    <xf numFmtId="2" fontId="30" fillId="6" borderId="0" xfId="0" applyNumberFormat="1" applyFont="1" applyFill="1" applyBorder="1" applyAlignment="1"/>
    <xf numFmtId="0" fontId="28" fillId="0" borderId="48" xfId="1" applyFont="1" applyFill="1" applyBorder="1" applyAlignment="1" applyProtection="1">
      <alignment horizontal="center" wrapText="1"/>
    </xf>
    <xf numFmtId="0" fontId="28" fillId="0" borderId="46" xfId="1" applyFont="1" applyFill="1" applyBorder="1" applyAlignment="1" applyProtection="1">
      <alignment horizontal="center" wrapText="1"/>
    </xf>
    <xf numFmtId="1" fontId="11" fillId="5" borderId="49" xfId="0" applyNumberFormat="1" applyFont="1" applyFill="1" applyBorder="1" applyAlignment="1"/>
    <xf numFmtId="1" fontId="6" fillId="5" borderId="49" xfId="0" applyNumberFormat="1" applyFont="1" applyFill="1" applyBorder="1" applyAlignment="1">
      <alignment horizontal="center" wrapText="1"/>
    </xf>
    <xf numFmtId="1" fontId="6" fillId="5" borderId="44" xfId="0" applyNumberFormat="1" applyFont="1" applyFill="1" applyBorder="1" applyAlignment="1">
      <alignment horizontal="center" wrapText="1"/>
    </xf>
    <xf numFmtId="2" fontId="31" fillId="0" borderId="40" xfId="0" applyNumberFormat="1" applyFont="1" applyBorder="1" applyAlignment="1">
      <alignment vertical="center"/>
    </xf>
    <xf numFmtId="1" fontId="1" fillId="2" borderId="8" xfId="0" applyNumberFormat="1" applyFont="1" applyFill="1" applyBorder="1" applyAlignment="1">
      <alignment horizontal="center" vertical="center" wrapText="1"/>
    </xf>
    <xf numFmtId="1" fontId="1" fillId="2" borderId="1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1" fillId="10" borderId="39" xfId="0" applyNumberFormat="1" applyFont="1" applyFill="1" applyBorder="1" applyAlignment="1"/>
    <xf numFmtId="2" fontId="4" fillId="0" borderId="0" xfId="0" applyNumberFormat="1" applyFont="1" applyAlignment="1">
      <alignment vertical="top" wrapText="1"/>
    </xf>
    <xf numFmtId="164" fontId="32" fillId="14" borderId="40" xfId="0" applyNumberFormat="1" applyFont="1" applyFill="1" applyBorder="1" applyAlignment="1">
      <alignment horizontal="center" wrapText="1"/>
    </xf>
    <xf numFmtId="2" fontId="28" fillId="14" borderId="40" xfId="0" applyNumberFormat="1" applyFont="1" applyFill="1" applyBorder="1" applyAlignment="1">
      <alignment horizontal="center" wrapText="1"/>
    </xf>
    <xf numFmtId="2" fontId="28" fillId="14" borderId="41" xfId="0" applyNumberFormat="1" applyFont="1" applyFill="1" applyBorder="1" applyAlignment="1">
      <alignment horizontal="center" wrapText="1"/>
    </xf>
    <xf numFmtId="0" fontId="28" fillId="14" borderId="40" xfId="0" applyNumberFormat="1" applyFont="1" applyFill="1" applyBorder="1" applyAlignment="1">
      <alignment horizontal="center" wrapText="1"/>
    </xf>
    <xf numFmtId="1" fontId="28" fillId="14" borderId="38" xfId="0" applyNumberFormat="1" applyFont="1" applyFill="1" applyBorder="1" applyAlignment="1">
      <alignment horizontal="center" wrapText="1"/>
    </xf>
    <xf numFmtId="0" fontId="33" fillId="0" borderId="40" xfId="0" applyFont="1" applyBorder="1" applyAlignment="1">
      <alignment vertical="center"/>
    </xf>
    <xf numFmtId="0" fontId="33" fillId="0" borderId="14" xfId="0" applyFont="1" applyBorder="1" applyAlignment="1">
      <alignment wrapText="1"/>
    </xf>
    <xf numFmtId="0" fontId="33" fillId="0" borderId="0" xfId="0" applyFont="1"/>
    <xf numFmtId="0" fontId="0" fillId="19" borderId="40" xfId="0" applyFill="1" applyBorder="1"/>
    <xf numFmtId="0" fontId="33" fillId="0" borderId="0" xfId="0" applyFont="1" applyAlignment="1">
      <alignment vertical="center"/>
    </xf>
    <xf numFmtId="0" fontId="33" fillId="0" borderId="0" xfId="0" applyFont="1" applyBorder="1"/>
    <xf numFmtId="0" fontId="0" fillId="10" borderId="0" xfId="0" applyFill="1" applyBorder="1"/>
    <xf numFmtId="0" fontId="36" fillId="0" borderId="0" xfId="0" applyFont="1" applyAlignment="1">
      <alignment horizontal="justify" vertical="center"/>
    </xf>
    <xf numFmtId="0" fontId="36" fillId="0" borderId="0" xfId="0" applyFont="1" applyAlignment="1">
      <alignment horizontal="justify" vertical="center" wrapText="1"/>
    </xf>
    <xf numFmtId="0" fontId="43" fillId="0" borderId="0" xfId="0" applyFont="1" applyAlignment="1">
      <alignment horizontal="justify" vertical="center" wrapText="1"/>
    </xf>
    <xf numFmtId="0" fontId="41" fillId="0" borderId="0" xfId="0" applyFont="1" applyAlignment="1">
      <alignment horizontal="justify" vertical="center"/>
    </xf>
    <xf numFmtId="0" fontId="38" fillId="0" borderId="0" xfId="0" applyFont="1" applyAlignment="1">
      <alignment horizontal="justify" vertical="center"/>
    </xf>
    <xf numFmtId="0" fontId="19" fillId="21" borderId="10" xfId="0" applyFont="1" applyFill="1" applyBorder="1"/>
    <xf numFmtId="0" fontId="48" fillId="14" borderId="10" xfId="0" applyFont="1" applyFill="1" applyBorder="1" applyAlignment="1">
      <alignment vertical="center"/>
    </xf>
    <xf numFmtId="0" fontId="48" fillId="0" borderId="10" xfId="0" applyFont="1" applyBorder="1" applyAlignment="1">
      <alignment vertical="center"/>
    </xf>
    <xf numFmtId="1" fontId="49" fillId="3" borderId="15" xfId="0" applyNumberFormat="1" applyFont="1" applyFill="1" applyBorder="1" applyAlignment="1"/>
    <xf numFmtId="0" fontId="0" fillId="0" borderId="61" xfId="0" applyFont="1" applyBorder="1"/>
    <xf numFmtId="0" fontId="0" fillId="0" borderId="61" xfId="0" applyFont="1" applyBorder="1" applyAlignment="1">
      <alignment vertical="center" wrapText="1"/>
    </xf>
    <xf numFmtId="0" fontId="0" fillId="0" borderId="61" xfId="0" applyFont="1" applyBorder="1" applyAlignment="1">
      <alignment vertical="center"/>
    </xf>
    <xf numFmtId="1" fontId="1" fillId="3" borderId="55" xfId="0" applyNumberFormat="1" applyFont="1" applyFill="1" applyBorder="1" applyAlignment="1">
      <alignment horizontal="center" vertical="center" wrapText="1"/>
    </xf>
    <xf numFmtId="0" fontId="1" fillId="3" borderId="55" xfId="0" applyNumberFormat="1" applyFont="1" applyFill="1" applyBorder="1" applyAlignment="1">
      <alignment horizontal="center" vertical="center" wrapText="1"/>
    </xf>
    <xf numFmtId="1" fontId="6" fillId="3" borderId="55" xfId="0" applyNumberFormat="1" applyFont="1" applyFill="1" applyBorder="1" applyAlignment="1">
      <alignment horizontal="center" vertical="center" wrapText="1"/>
    </xf>
    <xf numFmtId="1" fontId="6" fillId="3" borderId="55" xfId="0" applyNumberFormat="1" applyFont="1" applyFill="1" applyBorder="1" applyAlignment="1">
      <alignment horizontal="center" vertical="center"/>
    </xf>
    <xf numFmtId="1" fontId="6" fillId="3" borderId="58" xfId="0" applyNumberFormat="1" applyFont="1" applyFill="1" applyBorder="1" applyAlignment="1">
      <alignment horizontal="center" vertical="center" wrapText="1"/>
    </xf>
    <xf numFmtId="0" fontId="22" fillId="3" borderId="55" xfId="0" applyNumberFormat="1" applyFont="1" applyFill="1" applyBorder="1" applyAlignment="1">
      <alignment horizontal="center" vertical="center" wrapText="1"/>
    </xf>
    <xf numFmtId="0" fontId="10" fillId="3" borderId="55" xfId="0" applyNumberFormat="1" applyFont="1" applyFill="1" applyBorder="1" applyAlignment="1">
      <alignment horizontal="center" vertical="center"/>
    </xf>
    <xf numFmtId="0" fontId="6" fillId="0" borderId="55" xfId="0" applyNumberFormat="1" applyFont="1" applyBorder="1" applyAlignment="1">
      <alignment horizontal="center" vertical="center" wrapText="1"/>
    </xf>
    <xf numFmtId="0" fontId="1" fillId="10" borderId="55" xfId="0" applyNumberFormat="1" applyFont="1" applyFill="1" applyBorder="1" applyAlignment="1">
      <alignment horizontal="center" vertical="center" wrapText="1"/>
    </xf>
    <xf numFmtId="1" fontId="6" fillId="10" borderId="58" xfId="0" applyNumberFormat="1" applyFont="1" applyFill="1" applyBorder="1" applyAlignment="1">
      <alignment horizontal="center" vertical="center" wrapText="1"/>
    </xf>
    <xf numFmtId="0" fontId="21" fillId="16" borderId="56" xfId="1" quotePrefix="1" applyFont="1" applyFill="1" applyBorder="1" applyAlignment="1" applyProtection="1">
      <alignment horizontal="center" vertical="center" wrapText="1"/>
    </xf>
    <xf numFmtId="49" fontId="17" fillId="16" borderId="57" xfId="1" applyNumberFormat="1" applyFont="1" applyFill="1" applyBorder="1" applyAlignment="1" applyProtection="1">
      <alignment horizontal="center" vertical="center" wrapText="1"/>
    </xf>
    <xf numFmtId="0" fontId="17" fillId="16" borderId="60" xfId="1" applyFont="1" applyFill="1" applyBorder="1" applyAlignment="1" applyProtection="1">
      <alignment horizontal="center" vertical="center" wrapText="1"/>
    </xf>
    <xf numFmtId="0" fontId="17" fillId="16" borderId="61" xfId="1" applyFont="1" applyFill="1" applyBorder="1" applyAlignment="1" applyProtection="1">
      <alignment horizontal="center" vertical="center" wrapText="1"/>
    </xf>
    <xf numFmtId="0" fontId="21" fillId="16" borderId="57" xfId="1" quotePrefix="1" applyFont="1" applyFill="1" applyBorder="1" applyAlignment="1" applyProtection="1">
      <alignment horizontal="center" vertical="center" wrapText="1"/>
    </xf>
    <xf numFmtId="0" fontId="21" fillId="3" borderId="57" xfId="1" quotePrefix="1" applyFont="1" applyFill="1" applyBorder="1" applyAlignment="1" applyProtection="1">
      <alignment horizontal="center" vertical="center" wrapText="1"/>
    </xf>
    <xf numFmtId="49" fontId="17" fillId="3" borderId="14" xfId="1" applyNumberFormat="1" applyFont="1" applyFill="1" applyBorder="1" applyAlignment="1" applyProtection="1">
      <alignment horizontal="center" vertical="center" wrapText="1"/>
    </xf>
    <xf numFmtId="0" fontId="17" fillId="3" borderId="53" xfId="1" applyFont="1" applyFill="1" applyBorder="1" applyAlignment="1" applyProtection="1">
      <alignment horizontal="center" vertical="center" wrapText="1"/>
    </xf>
    <xf numFmtId="0" fontId="17" fillId="3" borderId="14" xfId="1" applyFont="1" applyFill="1" applyBorder="1" applyAlignment="1" applyProtection="1">
      <alignment horizontal="center" vertical="center" wrapText="1"/>
    </xf>
    <xf numFmtId="49" fontId="17" fillId="3" borderId="57" xfId="1" applyNumberFormat="1" applyFont="1" applyFill="1" applyBorder="1" applyAlignment="1" applyProtection="1">
      <alignment horizontal="center" vertical="center" wrapText="1"/>
    </xf>
    <xf numFmtId="0" fontId="17" fillId="3" borderId="60" xfId="1" applyFont="1" applyFill="1" applyBorder="1" applyAlignment="1" applyProtection="1">
      <alignment horizontal="center" vertical="center" wrapText="1"/>
    </xf>
    <xf numFmtId="0" fontId="17" fillId="3" borderId="61" xfId="1" applyFont="1" applyFill="1" applyBorder="1" applyAlignment="1" applyProtection="1">
      <alignment horizontal="center" vertical="center" wrapText="1"/>
    </xf>
    <xf numFmtId="49" fontId="26" fillId="3" borderId="57" xfId="1" applyNumberFormat="1" applyFont="1" applyFill="1" applyBorder="1" applyAlignment="1" applyProtection="1">
      <alignment horizontal="center" vertical="center" wrapText="1"/>
    </xf>
    <xf numFmtId="0" fontId="15" fillId="0" borderId="64" xfId="1" quotePrefix="1" applyFont="1" applyFill="1" applyBorder="1" applyAlignment="1" applyProtection="1">
      <alignment horizontal="center" vertical="center" wrapText="1"/>
    </xf>
    <xf numFmtId="49" fontId="28" fillId="0" borderId="64" xfId="1" applyNumberFormat="1" applyFont="1" applyFill="1" applyBorder="1" applyAlignment="1" applyProtection="1">
      <alignment horizontal="center" vertical="center" wrapText="1"/>
    </xf>
    <xf numFmtId="0" fontId="28" fillId="0" borderId="65" xfId="1" applyFont="1" applyFill="1" applyBorder="1" applyAlignment="1" applyProtection="1">
      <alignment horizontal="center" vertical="center" wrapText="1"/>
    </xf>
    <xf numFmtId="0" fontId="28" fillId="0" borderId="56" xfId="1" applyFont="1" applyFill="1" applyBorder="1" applyAlignment="1" applyProtection="1">
      <alignment horizontal="center" vertical="center" wrapText="1"/>
    </xf>
    <xf numFmtId="1" fontId="6" fillId="10" borderId="45" xfId="0" applyNumberFormat="1" applyFont="1" applyFill="1" applyBorder="1" applyAlignment="1">
      <alignment horizontal="center" vertical="center" wrapText="1"/>
    </xf>
    <xf numFmtId="1" fontId="1" fillId="6" borderId="55" xfId="0" applyNumberFormat="1" applyFont="1" applyFill="1" applyBorder="1" applyAlignment="1">
      <alignment horizontal="center" vertical="center" wrapText="1"/>
    </xf>
    <xf numFmtId="0" fontId="6" fillId="5" borderId="0" xfId="0" applyNumberFormat="1" applyFont="1" applyFill="1" applyBorder="1" applyAlignment="1">
      <alignment horizontal="center" vertical="center" wrapText="1"/>
    </xf>
    <xf numFmtId="0" fontId="6" fillId="5" borderId="67" xfId="0" applyNumberFormat="1" applyFont="1" applyFill="1" applyBorder="1" applyAlignment="1">
      <alignment horizontal="center" vertical="center" wrapText="1"/>
    </xf>
    <xf numFmtId="1" fontId="1" fillId="5" borderId="67" xfId="0" applyNumberFormat="1" applyFont="1" applyFill="1" applyBorder="1" applyAlignment="1">
      <alignment horizontal="center" vertical="center" wrapText="1"/>
    </xf>
    <xf numFmtId="1" fontId="1" fillId="5" borderId="68" xfId="0" applyNumberFormat="1" applyFont="1" applyFill="1" applyBorder="1" applyAlignment="1">
      <alignment horizontal="center" vertical="center" wrapText="1"/>
    </xf>
    <xf numFmtId="0" fontId="6" fillId="5" borderId="68" xfId="0" applyNumberFormat="1" applyFont="1" applyFill="1" applyBorder="1" applyAlignment="1">
      <alignment horizontal="center" vertical="center" wrapText="1"/>
    </xf>
    <xf numFmtId="1" fontId="6" fillId="5" borderId="52" xfId="0" applyNumberFormat="1" applyFont="1" applyFill="1" applyBorder="1" applyAlignment="1">
      <alignment horizontal="center" vertical="center" wrapText="1"/>
    </xf>
    <xf numFmtId="1" fontId="6" fillId="5" borderId="0" xfId="0" applyNumberFormat="1" applyFont="1" applyFill="1" applyBorder="1" applyAlignment="1">
      <alignment horizontal="center" vertical="center" wrapText="1"/>
    </xf>
    <xf numFmtId="1" fontId="6" fillId="5" borderId="44" xfId="0" applyNumberFormat="1" applyFont="1" applyFill="1" applyBorder="1" applyAlignment="1">
      <alignment horizontal="center" vertical="center" wrapText="1"/>
    </xf>
    <xf numFmtId="0" fontId="6" fillId="10" borderId="55" xfId="0" applyNumberFormat="1" applyFont="1" applyFill="1" applyBorder="1" applyAlignment="1">
      <alignment horizontal="center" vertical="center" wrapText="1"/>
    </xf>
    <xf numFmtId="1" fontId="6" fillId="10" borderId="55" xfId="0" applyNumberFormat="1" applyFont="1" applyFill="1" applyBorder="1" applyAlignment="1">
      <alignment horizontal="center" vertical="center" wrapText="1"/>
    </xf>
    <xf numFmtId="1" fontId="1" fillId="10" borderId="55" xfId="0" applyNumberFormat="1" applyFont="1" applyFill="1" applyBorder="1" applyAlignment="1">
      <alignment horizontal="center" vertical="center" wrapText="1"/>
    </xf>
    <xf numFmtId="0" fontId="6" fillId="14" borderId="55" xfId="0" applyNumberFormat="1" applyFont="1" applyFill="1" applyBorder="1" applyAlignment="1">
      <alignment horizontal="center" vertical="center" wrapText="1"/>
    </xf>
    <xf numFmtId="0" fontId="1" fillId="14" borderId="55" xfId="0" applyNumberFormat="1" applyFont="1" applyFill="1" applyBorder="1" applyAlignment="1">
      <alignment horizontal="center" vertical="center" wrapText="1"/>
    </xf>
    <xf numFmtId="1" fontId="6" fillId="14" borderId="55" xfId="0" applyNumberFormat="1" applyFont="1" applyFill="1" applyBorder="1" applyAlignment="1">
      <alignment horizontal="center" vertical="center" wrapText="1"/>
    </xf>
    <xf numFmtId="1" fontId="6" fillId="14" borderId="58" xfId="0" applyNumberFormat="1" applyFont="1" applyFill="1" applyBorder="1" applyAlignment="1">
      <alignment horizontal="center" vertical="center" wrapText="1"/>
    </xf>
    <xf numFmtId="0" fontId="6" fillId="0" borderId="55" xfId="0" applyNumberFormat="1" applyFont="1" applyFill="1" applyBorder="1" applyAlignment="1">
      <alignment horizontal="center" vertical="center" wrapText="1"/>
    </xf>
    <xf numFmtId="0" fontId="1" fillId="0" borderId="55" xfId="0" applyNumberFormat="1" applyFont="1" applyFill="1" applyBorder="1" applyAlignment="1">
      <alignment horizontal="center" vertical="center" wrapText="1"/>
    </xf>
    <xf numFmtId="1" fontId="6" fillId="0" borderId="55" xfId="0" applyNumberFormat="1" applyFont="1" applyFill="1" applyBorder="1" applyAlignment="1">
      <alignment horizontal="center" vertical="center" wrapText="1"/>
    </xf>
    <xf numFmtId="1" fontId="6" fillId="0" borderId="58" xfId="0" applyNumberFormat="1" applyFont="1" applyFill="1" applyBorder="1" applyAlignment="1">
      <alignment horizontal="center" vertical="center" wrapText="1"/>
    </xf>
    <xf numFmtId="0" fontId="21" fillId="0" borderId="57" xfId="1" applyFont="1" applyFill="1" applyBorder="1" applyAlignment="1" applyProtection="1">
      <alignment horizontal="left" vertical="center" wrapText="1"/>
    </xf>
    <xf numFmtId="0" fontId="1" fillId="0" borderId="55" xfId="0" applyNumberFormat="1" applyFont="1" applyBorder="1" applyAlignment="1">
      <alignment horizontal="left" vertical="center" wrapText="1"/>
    </xf>
    <xf numFmtId="1" fontId="1" fillId="22" borderId="50" xfId="0" applyNumberFormat="1" applyFont="1" applyFill="1" applyBorder="1" applyAlignment="1">
      <alignment horizontal="center" vertical="center" wrapText="1"/>
    </xf>
    <xf numFmtId="0" fontId="1" fillId="22" borderId="50" xfId="0" applyNumberFormat="1" applyFont="1" applyFill="1" applyBorder="1" applyAlignment="1">
      <alignment horizontal="center" vertical="center" wrapText="1"/>
    </xf>
    <xf numFmtId="49" fontId="17" fillId="15" borderId="57" xfId="1" applyNumberFormat="1" applyFont="1" applyFill="1" applyBorder="1" applyAlignment="1" applyProtection="1">
      <alignment horizontal="center" vertical="center" wrapText="1"/>
    </xf>
    <xf numFmtId="0" fontId="17" fillId="0" borderId="57" xfId="1" applyFont="1" applyFill="1" applyBorder="1" applyAlignment="1" applyProtection="1">
      <alignment horizontal="left" vertical="center" wrapText="1"/>
    </xf>
    <xf numFmtId="0" fontId="6" fillId="0" borderId="55" xfId="0" applyNumberFormat="1" applyFont="1" applyBorder="1" applyAlignment="1">
      <alignment horizontal="left" vertical="center" wrapText="1"/>
    </xf>
    <xf numFmtId="0" fontId="6" fillId="21" borderId="80" xfId="50" applyNumberFormat="1" applyFont="1" applyFill="1" applyBorder="1" applyAlignment="1">
      <alignment horizontal="center" vertical="center" wrapText="1"/>
    </xf>
    <xf numFmtId="9" fontId="6" fillId="21" borderId="80" xfId="147" applyFont="1" applyFill="1" applyBorder="1" applyAlignment="1">
      <alignment horizontal="center" vertical="center" wrapText="1"/>
    </xf>
    <xf numFmtId="0" fontId="6" fillId="21" borderId="82" xfId="50" applyNumberFormat="1" applyFont="1" applyFill="1" applyBorder="1" applyAlignment="1">
      <alignment horizontal="center" vertical="center" wrapText="1"/>
    </xf>
    <xf numFmtId="9" fontId="6" fillId="21" borderId="82" xfId="147" applyFont="1" applyFill="1" applyBorder="1" applyAlignment="1">
      <alignment horizontal="center" vertical="center" wrapText="1"/>
    </xf>
    <xf numFmtId="0" fontId="6" fillId="21" borderId="86" xfId="50" applyNumberFormat="1" applyFont="1" applyFill="1" applyBorder="1" applyAlignment="1">
      <alignment horizontal="center" vertical="center" wrapText="1"/>
    </xf>
    <xf numFmtId="9" fontId="6" fillId="21" borderId="86" xfId="147" applyFont="1" applyFill="1" applyBorder="1" applyAlignment="1">
      <alignment horizontal="center" vertical="center" wrapText="1"/>
    </xf>
    <xf numFmtId="0" fontId="17" fillId="0" borderId="85" xfId="1" applyFont="1" applyFill="1" applyBorder="1" applyAlignment="1" applyProtection="1">
      <alignment horizontal="center" vertical="center" wrapText="1"/>
    </xf>
    <xf numFmtId="0" fontId="6" fillId="21" borderId="89" xfId="46" applyNumberFormat="1" applyFont="1" applyFill="1" applyBorder="1" applyAlignment="1">
      <alignment horizontal="center" vertical="center" wrapText="1"/>
    </xf>
    <xf numFmtId="0" fontId="17" fillId="0" borderId="89" xfId="1" applyFont="1" applyFill="1" applyBorder="1" applyAlignment="1" applyProtection="1">
      <alignment horizontal="center" vertical="center" wrapText="1"/>
    </xf>
    <xf numFmtId="0" fontId="6" fillId="21" borderId="90" xfId="46" applyNumberFormat="1" applyFont="1" applyFill="1" applyBorder="1" applyAlignment="1">
      <alignment horizontal="center" vertical="center" wrapText="1"/>
    </xf>
    <xf numFmtId="0" fontId="17" fillId="21" borderId="96" xfId="50" applyNumberFormat="1" applyFont="1" applyFill="1" applyBorder="1" applyAlignment="1">
      <alignment horizontal="center" vertical="center" wrapText="1"/>
    </xf>
    <xf numFmtId="0" fontId="26" fillId="21" borderId="54" xfId="0" applyFont="1" applyFill="1" applyBorder="1" applyAlignment="1">
      <alignment horizontal="center" vertical="center"/>
    </xf>
    <xf numFmtId="0" fontId="17" fillId="0" borderId="88" xfId="52" applyNumberFormat="1" applyFont="1" applyFill="1" applyBorder="1" applyAlignment="1">
      <alignment horizontal="left" vertical="center" wrapText="1"/>
    </xf>
    <xf numFmtId="0" fontId="17" fillId="21" borderId="54" xfId="0" applyFont="1" applyFill="1" applyBorder="1" applyAlignment="1">
      <alignment horizontal="center" vertical="center"/>
    </xf>
    <xf numFmtId="9" fontId="17" fillId="21" borderId="82" xfId="147" applyFont="1" applyFill="1" applyBorder="1" applyAlignment="1">
      <alignment horizontal="center" vertical="center" wrapText="1"/>
    </xf>
    <xf numFmtId="9" fontId="17" fillId="21" borderId="96" xfId="50" applyNumberFormat="1" applyFont="1" applyFill="1" applyBorder="1" applyAlignment="1">
      <alignment horizontal="center" vertical="center" wrapText="1"/>
    </xf>
    <xf numFmtId="0" fontId="17" fillId="21" borderId="82" xfId="50" applyNumberFormat="1" applyFont="1" applyFill="1" applyBorder="1" applyAlignment="1">
      <alignment horizontal="center" vertical="center" wrapText="1"/>
    </xf>
    <xf numFmtId="0" fontId="6" fillId="21" borderId="84" xfId="46" applyNumberFormat="1" applyFont="1" applyFill="1" applyBorder="1" applyAlignment="1">
      <alignment horizontal="center" vertical="center" wrapText="1"/>
    </xf>
    <xf numFmtId="0" fontId="6" fillId="21" borderId="84" xfId="50" applyNumberFormat="1" applyFont="1" applyFill="1" applyBorder="1" applyAlignment="1">
      <alignment horizontal="center" vertical="center" wrapText="1"/>
    </xf>
    <xf numFmtId="0" fontId="6" fillId="21" borderId="101" xfId="50" applyNumberFormat="1" applyFont="1" applyFill="1" applyBorder="1" applyAlignment="1">
      <alignment horizontal="center" vertical="center" wrapText="1"/>
    </xf>
    <xf numFmtId="9" fontId="6" fillId="21" borderId="101" xfId="147" applyFont="1" applyFill="1" applyBorder="1" applyAlignment="1">
      <alignment horizontal="center" vertical="center" wrapText="1"/>
    </xf>
    <xf numFmtId="0" fontId="6" fillId="10" borderId="55" xfId="0" applyNumberFormat="1" applyFont="1" applyFill="1" applyBorder="1" applyAlignment="1">
      <alignment horizontal="center" vertical="center"/>
    </xf>
    <xf numFmtId="0" fontId="17" fillId="15" borderId="101" xfId="1" applyFont="1" applyFill="1" applyBorder="1" applyAlignment="1" applyProtection="1">
      <alignment horizontal="center" vertical="center" wrapText="1"/>
    </xf>
    <xf numFmtId="0" fontId="6" fillId="15" borderId="101" xfId="0" applyFont="1" applyFill="1" applyBorder="1" applyAlignment="1" applyProtection="1">
      <alignment horizontal="center" vertical="center" wrapText="1"/>
    </xf>
    <xf numFmtId="0" fontId="17" fillId="15" borderId="101" xfId="1" applyFont="1" applyFill="1" applyBorder="1" applyAlignment="1" applyProtection="1">
      <alignment horizontal="left" vertical="center" wrapText="1"/>
    </xf>
    <xf numFmtId="0" fontId="17" fillId="0" borderId="55" xfId="0" applyNumberFormat="1" applyFont="1" applyFill="1" applyBorder="1" applyAlignment="1">
      <alignment horizontal="center" vertical="center" wrapText="1"/>
    </xf>
    <xf numFmtId="0" fontId="21" fillId="0" borderId="55" xfId="0" applyNumberFormat="1" applyFont="1" applyFill="1" applyBorder="1" applyAlignment="1">
      <alignment horizontal="center" vertical="center" wrapText="1"/>
    </xf>
    <xf numFmtId="0" fontId="72" fillId="15" borderId="101" xfId="1" applyFont="1" applyFill="1" applyBorder="1" applyAlignment="1" applyProtection="1">
      <alignment horizontal="center" vertical="center" wrapText="1"/>
    </xf>
    <xf numFmtId="1" fontId="17" fillId="0" borderId="55" xfId="0" applyNumberFormat="1" applyFont="1" applyFill="1" applyBorder="1" applyAlignment="1">
      <alignment horizontal="center" vertical="center" wrapText="1"/>
    </xf>
    <xf numFmtId="0" fontId="17" fillId="0" borderId="87" xfId="52" applyNumberFormat="1" applyFont="1" applyFill="1" applyBorder="1" applyAlignment="1">
      <alignment horizontal="left" vertical="center" wrapText="1"/>
    </xf>
    <xf numFmtId="0" fontId="21" fillId="10" borderId="55" xfId="0" applyNumberFormat="1" applyFont="1" applyFill="1" applyBorder="1" applyAlignment="1">
      <alignment horizontal="center" vertical="center" wrapText="1"/>
    </xf>
    <xf numFmtId="0" fontId="17" fillId="10" borderId="55" xfId="0" applyNumberFormat="1" applyFont="1" applyFill="1" applyBorder="1" applyAlignment="1">
      <alignment horizontal="center" vertical="center" wrapText="1"/>
    </xf>
    <xf numFmtId="0" fontId="17" fillId="0" borderId="57" xfId="0" applyFont="1" applyFill="1" applyBorder="1" applyAlignment="1">
      <alignment vertical="center"/>
    </xf>
    <xf numFmtId="0" fontId="17" fillId="0" borderId="88" xfId="0" applyNumberFormat="1" applyFont="1" applyFill="1" applyBorder="1" applyAlignment="1">
      <alignment horizontal="center" vertical="center" wrapText="1"/>
    </xf>
    <xf numFmtId="0" fontId="21" fillId="0" borderId="94" xfId="0" applyNumberFormat="1" applyFont="1" applyFill="1" applyBorder="1" applyAlignment="1">
      <alignment horizontal="center" vertical="center" wrapText="1"/>
    </xf>
    <xf numFmtId="1" fontId="17" fillId="0" borderId="94" xfId="0" applyNumberFormat="1" applyFont="1" applyFill="1" applyBorder="1" applyAlignment="1">
      <alignment horizontal="center" vertical="center" wrapText="1"/>
    </xf>
    <xf numFmtId="0" fontId="17" fillId="0" borderId="57" xfId="0" applyFont="1" applyBorder="1" applyAlignment="1">
      <alignment vertical="center"/>
    </xf>
    <xf numFmtId="9" fontId="6" fillId="21" borderId="84" xfId="2" applyFont="1" applyFill="1" applyBorder="1" applyAlignment="1">
      <alignment horizontal="center" vertical="center" wrapText="1"/>
    </xf>
    <xf numFmtId="0" fontId="17" fillId="0" borderId="55" xfId="0" applyNumberFormat="1" applyFont="1" applyFill="1" applyBorder="1" applyAlignment="1">
      <alignment horizontal="center" vertical="center"/>
    </xf>
    <xf numFmtId="16" fontId="0" fillId="19" borderId="14" xfId="0" applyNumberFormat="1" applyFill="1" applyBorder="1"/>
    <xf numFmtId="16" fontId="0" fillId="19" borderId="40" xfId="0" applyNumberFormat="1" applyFill="1" applyBorder="1"/>
    <xf numFmtId="0" fontId="17" fillId="10" borderId="83" xfId="0" applyFont="1" applyFill="1" applyBorder="1" applyAlignment="1">
      <alignment vertical="center" wrapText="1"/>
    </xf>
    <xf numFmtId="0" fontId="17" fillId="10" borderId="69" xfId="0" applyNumberFormat="1" applyFont="1" applyFill="1" applyBorder="1" applyAlignment="1">
      <alignment horizontal="center" vertical="center" wrapText="1"/>
    </xf>
    <xf numFmtId="0" fontId="17" fillId="10" borderId="57" xfId="0" applyFont="1" applyFill="1" applyBorder="1" applyAlignment="1">
      <alignment vertical="center"/>
    </xf>
    <xf numFmtId="0" fontId="17" fillId="10" borderId="57" xfId="1" applyFont="1" applyFill="1" applyBorder="1" applyAlignment="1" applyProtection="1">
      <alignment horizontal="left" vertical="center" wrapText="1"/>
    </xf>
    <xf numFmtId="1" fontId="21" fillId="10" borderId="97" xfId="0" applyNumberFormat="1" applyFont="1" applyFill="1" applyBorder="1" applyAlignment="1">
      <alignment horizontal="center" vertical="center" wrapText="1"/>
    </xf>
    <xf numFmtId="1" fontId="17" fillId="10" borderId="97" xfId="0" applyNumberFormat="1" applyFont="1" applyFill="1" applyBorder="1" applyAlignment="1">
      <alignment horizontal="center" vertical="center" wrapText="1"/>
    </xf>
    <xf numFmtId="0" fontId="70" fillId="10" borderId="100" xfId="0" applyFont="1" applyFill="1" applyBorder="1" applyAlignment="1">
      <alignment horizontal="right" vertical="center" wrapText="1" indent="1"/>
    </xf>
    <xf numFmtId="0" fontId="17" fillId="10" borderId="55" xfId="0" applyNumberFormat="1" applyFont="1" applyFill="1" applyBorder="1" applyAlignment="1">
      <alignment horizontal="center" vertical="center"/>
    </xf>
    <xf numFmtId="1" fontId="74" fillId="5" borderId="66" xfId="0" applyNumberFormat="1" applyFont="1" applyFill="1" applyBorder="1" applyAlignment="1">
      <alignment horizontal="center" vertical="center"/>
    </xf>
    <xf numFmtId="0" fontId="73" fillId="7" borderId="50" xfId="0" applyNumberFormat="1" applyFont="1" applyFill="1" applyBorder="1" applyAlignment="1">
      <alignment vertical="center" wrapText="1"/>
    </xf>
    <xf numFmtId="1" fontId="73" fillId="7" borderId="94" xfId="0" applyNumberFormat="1" applyFont="1" applyFill="1" applyBorder="1" applyAlignment="1">
      <alignment vertical="center" wrapText="1"/>
    </xf>
    <xf numFmtId="1" fontId="76" fillId="7" borderId="90" xfId="0" applyNumberFormat="1" applyFont="1" applyFill="1" applyBorder="1" applyAlignment="1">
      <alignment horizontal="center" vertical="center" wrapText="1"/>
    </xf>
    <xf numFmtId="1" fontId="76" fillId="7" borderId="104" xfId="0" applyNumberFormat="1" applyFont="1" applyFill="1" applyBorder="1" applyAlignment="1">
      <alignment horizontal="center" vertical="center" wrapText="1"/>
    </xf>
    <xf numFmtId="1" fontId="73" fillId="7" borderId="105" xfId="0" applyNumberFormat="1" applyFont="1" applyFill="1" applyBorder="1" applyAlignment="1">
      <alignment vertical="center" wrapText="1"/>
    </xf>
    <xf numFmtId="1" fontId="73" fillId="7" borderId="106" xfId="0" applyNumberFormat="1" applyFont="1" applyFill="1" applyBorder="1" applyAlignment="1">
      <alignment vertical="center" wrapText="1"/>
    </xf>
    <xf numFmtId="1" fontId="73" fillId="7" borderId="107" xfId="0" applyNumberFormat="1" applyFont="1" applyFill="1" applyBorder="1" applyAlignment="1">
      <alignment vertical="center" wrapText="1"/>
    </xf>
    <xf numFmtId="0" fontId="71" fillId="0" borderId="0" xfId="0" applyNumberFormat="1" applyFont="1" applyAlignment="1">
      <alignment vertical="center" wrapText="1"/>
    </xf>
    <xf numFmtId="0" fontId="1" fillId="56" borderId="90" xfId="0" applyNumberFormat="1" applyFont="1" applyFill="1" applyBorder="1" applyAlignment="1">
      <alignment horizontal="center" vertical="center" wrapText="1"/>
    </xf>
    <xf numFmtId="0" fontId="21" fillId="57" borderId="103" xfId="1" applyFont="1" applyFill="1" applyBorder="1" applyAlignment="1" applyProtection="1">
      <alignment vertical="center" wrapText="1"/>
    </xf>
    <xf numFmtId="0" fontId="17" fillId="57" borderId="90" xfId="1" applyFont="1" applyFill="1" applyBorder="1" applyAlignment="1" applyProtection="1">
      <alignment vertical="center" wrapText="1"/>
    </xf>
    <xf numFmtId="9" fontId="6" fillId="57" borderId="108" xfId="147" applyFont="1" applyFill="1" applyBorder="1" applyAlignment="1">
      <alignment horizontal="center" vertical="center" wrapText="1"/>
    </xf>
    <xf numFmtId="9" fontId="6" fillId="57" borderId="90" xfId="147" applyFont="1" applyFill="1" applyBorder="1" applyAlignment="1">
      <alignment horizontal="center" vertical="center" wrapText="1"/>
    </xf>
    <xf numFmtId="0" fontId="21" fillId="3" borderId="103" xfId="1" applyFont="1" applyFill="1" applyBorder="1" applyAlignment="1" applyProtection="1">
      <alignment vertical="center" wrapText="1"/>
    </xf>
    <xf numFmtId="0" fontId="1" fillId="0" borderId="94" xfId="0" applyNumberFormat="1" applyFont="1" applyFill="1" applyBorder="1" applyAlignment="1">
      <alignment horizontal="center" vertical="center" wrapText="1"/>
    </xf>
    <xf numFmtId="1" fontId="21" fillId="10" borderId="94" xfId="0" applyNumberFormat="1" applyFont="1" applyFill="1" applyBorder="1" applyAlignment="1">
      <alignment horizontal="center" vertical="center" wrapText="1"/>
    </xf>
    <xf numFmtId="0" fontId="21" fillId="10" borderId="94" xfId="0" applyNumberFormat="1" applyFont="1" applyFill="1" applyBorder="1" applyAlignment="1">
      <alignment horizontal="center" vertical="center" wrapText="1"/>
    </xf>
    <xf numFmtId="0" fontId="1" fillId="10" borderId="0" xfId="0" applyNumberFormat="1" applyFont="1" applyFill="1" applyBorder="1" applyAlignment="1">
      <alignment horizontal="center" vertical="center" wrapText="1"/>
    </xf>
    <xf numFmtId="1" fontId="1" fillId="5" borderId="18" xfId="0" applyNumberFormat="1" applyFont="1" applyFill="1" applyBorder="1" applyAlignment="1">
      <alignment horizontal="center" vertical="center" wrapText="1"/>
    </xf>
    <xf numFmtId="49" fontId="17" fillId="16" borderId="0" xfId="1" applyNumberFormat="1" applyFont="1" applyFill="1" applyBorder="1" applyAlignment="1" applyProtection="1">
      <alignment horizontal="center" vertical="center" wrapText="1"/>
    </xf>
    <xf numFmtId="49" fontId="17" fillId="3" borderId="0" xfId="1" applyNumberFormat="1" applyFont="1" applyFill="1" applyBorder="1" applyAlignment="1" applyProtection="1">
      <alignment horizontal="center" vertical="center" wrapText="1"/>
    </xf>
    <xf numFmtId="49" fontId="26" fillId="3" borderId="0" xfId="1" applyNumberFormat="1" applyFont="1" applyFill="1" applyBorder="1" applyAlignment="1" applyProtection="1">
      <alignment horizontal="center" vertical="center" wrapText="1"/>
    </xf>
    <xf numFmtId="49" fontId="28" fillId="0" borderId="0" xfId="1" applyNumberFormat="1" applyFont="1" applyFill="1" applyBorder="1" applyAlignment="1" applyProtection="1">
      <alignment horizontal="center" vertical="center" wrapText="1"/>
    </xf>
    <xf numFmtId="0" fontId="6" fillId="14" borderId="94" xfId="0" applyNumberFormat="1" applyFont="1" applyFill="1" applyBorder="1" applyAlignment="1">
      <alignment horizontal="center" vertical="center" wrapText="1"/>
    </xf>
    <xf numFmtId="0" fontId="6" fillId="0" borderId="94" xfId="0" applyNumberFormat="1" applyFont="1" applyFill="1" applyBorder="1" applyAlignment="1">
      <alignment horizontal="center" vertical="center" wrapText="1"/>
    </xf>
    <xf numFmtId="49" fontId="17" fillId="15" borderId="90" xfId="1" applyNumberFormat="1" applyFont="1" applyFill="1" applyBorder="1" applyAlignment="1" applyProtection="1">
      <alignment horizontal="center" vertical="center" wrapText="1"/>
    </xf>
    <xf numFmtId="0" fontId="71" fillId="0" borderId="55" xfId="0" applyNumberFormat="1" applyFont="1" applyBorder="1" applyAlignment="1">
      <alignment vertical="center"/>
    </xf>
    <xf numFmtId="0" fontId="80" fillId="16" borderId="26" xfId="0" applyFont="1" applyFill="1" applyBorder="1" applyAlignment="1">
      <alignment vertical="center"/>
    </xf>
    <xf numFmtId="0" fontId="81" fillId="16" borderId="59" xfId="0" applyFont="1" applyFill="1" applyBorder="1" applyAlignment="1">
      <alignment vertical="center"/>
    </xf>
    <xf numFmtId="0" fontId="82" fillId="16" borderId="59" xfId="0" applyFont="1" applyFill="1" applyBorder="1" applyAlignment="1">
      <alignment horizontal="justify" vertical="center" wrapText="1"/>
    </xf>
    <xf numFmtId="0" fontId="80" fillId="3" borderId="62" xfId="0" applyFont="1" applyFill="1" applyBorder="1" applyAlignment="1">
      <alignment vertical="center"/>
    </xf>
    <xf numFmtId="0" fontId="80" fillId="3" borderId="59" xfId="0" applyFont="1" applyFill="1" applyBorder="1" applyAlignment="1">
      <alignment vertical="center"/>
    </xf>
    <xf numFmtId="0" fontId="80" fillId="3" borderId="63" xfId="0" applyFont="1" applyFill="1" applyBorder="1" applyAlignment="1">
      <alignment vertical="center"/>
    </xf>
    <xf numFmtId="0" fontId="83" fillId="0" borderId="36" xfId="0" applyFont="1" applyFill="1" applyBorder="1" applyAlignment="1">
      <alignment vertical="center"/>
    </xf>
    <xf numFmtId="1" fontId="71" fillId="6" borderId="58" xfId="0" applyNumberFormat="1" applyFont="1" applyFill="1" applyBorder="1" applyAlignment="1">
      <alignment vertical="center"/>
    </xf>
    <xf numFmtId="1" fontId="71" fillId="6" borderId="66" xfId="0" applyNumberFormat="1" applyFont="1" applyFill="1" applyBorder="1" applyAlignment="1">
      <alignment vertical="center"/>
    </xf>
    <xf numFmtId="0" fontId="71" fillId="5" borderId="0" xfId="0" applyNumberFormat="1" applyFont="1" applyFill="1" applyBorder="1" applyAlignment="1">
      <alignment vertical="center"/>
    </xf>
    <xf numFmtId="0" fontId="77" fillId="0" borderId="57" xfId="0" applyFont="1" applyBorder="1" applyAlignment="1">
      <alignment vertical="center"/>
    </xf>
    <xf numFmtId="0" fontId="71" fillId="14" borderId="55" xfId="0" applyNumberFormat="1" applyFont="1" applyFill="1" applyBorder="1" applyAlignment="1">
      <alignment vertical="center"/>
    </xf>
    <xf numFmtId="0" fontId="84" fillId="14" borderId="57" xfId="0" applyFont="1" applyFill="1" applyBorder="1" applyAlignment="1">
      <alignment vertical="center"/>
    </xf>
    <xf numFmtId="0" fontId="71" fillId="0" borderId="55" xfId="0" applyNumberFormat="1" applyFont="1" applyFill="1" applyBorder="1" applyAlignment="1">
      <alignment vertical="center"/>
    </xf>
    <xf numFmtId="0" fontId="77" fillId="0" borderId="57" xfId="0" applyFont="1" applyFill="1" applyBorder="1" applyAlignment="1">
      <alignment vertical="center"/>
    </xf>
    <xf numFmtId="0" fontId="8" fillId="0" borderId="0" xfId="0" applyNumberFormat="1" applyFont="1" applyFill="1" applyAlignment="1">
      <alignment vertical="center" wrapText="1"/>
    </xf>
    <xf numFmtId="0" fontId="85" fillId="0" borderId="57" xfId="0" applyFont="1" applyBorder="1" applyAlignment="1">
      <alignment vertical="center"/>
    </xf>
    <xf numFmtId="0" fontId="71" fillId="10" borderId="55" xfId="0" applyNumberFormat="1" applyFont="1" applyFill="1" applyBorder="1" applyAlignment="1">
      <alignment horizontal="center" vertical="center"/>
    </xf>
    <xf numFmtId="0" fontId="8" fillId="10" borderId="0" xfId="0" applyNumberFormat="1" applyFont="1" applyFill="1" applyAlignment="1">
      <alignment vertical="center" wrapText="1"/>
    </xf>
    <xf numFmtId="0" fontId="77" fillId="10" borderId="0" xfId="0" applyFont="1" applyFill="1" applyAlignment="1">
      <alignment vertical="center" wrapText="1"/>
    </xf>
    <xf numFmtId="0" fontId="86" fillId="0" borderId="0" xfId="0" applyNumberFormat="1" applyFont="1" applyAlignment="1">
      <alignment vertical="center" wrapText="1"/>
    </xf>
    <xf numFmtId="0" fontId="8" fillId="22" borderId="0" xfId="0" applyNumberFormat="1" applyFont="1" applyFill="1" applyAlignment="1">
      <alignment vertical="center" wrapText="1"/>
    </xf>
    <xf numFmtId="0" fontId="8" fillId="22" borderId="53" xfId="0" applyNumberFormat="1" applyFont="1" applyFill="1" applyBorder="1" applyAlignment="1">
      <alignment vertical="center" wrapText="1"/>
    </xf>
    <xf numFmtId="0" fontId="70" fillId="0" borderId="55" xfId="0" applyNumberFormat="1" applyFont="1" applyFill="1" applyBorder="1" applyAlignment="1">
      <alignment horizontal="center" vertical="center"/>
    </xf>
    <xf numFmtId="0" fontId="86" fillId="14" borderId="0" xfId="0" applyNumberFormat="1" applyFont="1" applyFill="1" applyAlignment="1">
      <alignment vertical="center" wrapText="1"/>
    </xf>
    <xf numFmtId="0" fontId="87" fillId="14" borderId="0" xfId="0" applyFont="1" applyFill="1" applyAlignment="1">
      <alignment vertical="center" wrapText="1"/>
    </xf>
    <xf numFmtId="0" fontId="71" fillId="10" borderId="95" xfId="0" applyNumberFormat="1" applyFont="1" applyFill="1" applyBorder="1" applyAlignment="1">
      <alignment horizontal="center" vertical="center"/>
    </xf>
    <xf numFmtId="0" fontId="78" fillId="0" borderId="0" xfId="0" applyNumberFormat="1" applyFont="1" applyAlignment="1">
      <alignment vertical="center" wrapText="1"/>
    </xf>
    <xf numFmtId="0" fontId="70" fillId="0" borderId="0" xfId="0" applyFont="1" applyAlignment="1">
      <alignment vertical="center" wrapText="1"/>
    </xf>
    <xf numFmtId="0" fontId="78" fillId="10" borderId="0" xfId="0" applyNumberFormat="1" applyFont="1" applyFill="1" applyAlignment="1">
      <alignment vertical="center" wrapText="1"/>
    </xf>
    <xf numFmtId="0" fontId="70" fillId="10" borderId="0" xfId="0" applyFont="1" applyFill="1" applyAlignment="1">
      <alignment vertical="center" wrapText="1"/>
    </xf>
    <xf numFmtId="1" fontId="73" fillId="5" borderId="103" xfId="0" applyNumberFormat="1" applyFont="1" applyFill="1" applyBorder="1" applyAlignment="1">
      <alignment horizontal="center" vertical="center"/>
    </xf>
    <xf numFmtId="0" fontId="71" fillId="0" borderId="55" xfId="0" applyNumberFormat="1" applyFont="1" applyBorder="1" applyAlignment="1">
      <alignment horizontal="center" vertical="center"/>
    </xf>
    <xf numFmtId="0" fontId="71" fillId="5" borderId="0" xfId="0" applyNumberFormat="1" applyFont="1" applyFill="1" applyBorder="1" applyAlignment="1">
      <alignment horizontal="center" vertical="center"/>
    </xf>
    <xf numFmtId="0" fontId="71" fillId="14" borderId="55" xfId="0" applyNumberFormat="1" applyFont="1" applyFill="1" applyBorder="1" applyAlignment="1">
      <alignment horizontal="center" vertical="center"/>
    </xf>
    <xf numFmtId="0" fontId="71" fillId="0" borderId="55" xfId="0" applyNumberFormat="1" applyFont="1" applyFill="1" applyBorder="1" applyAlignment="1">
      <alignment horizontal="center" vertical="center"/>
    </xf>
    <xf numFmtId="0" fontId="70" fillId="10" borderId="100" xfId="0" applyFont="1" applyFill="1" applyBorder="1" applyAlignment="1">
      <alignment horizontal="center" vertical="center" wrapText="1"/>
    </xf>
    <xf numFmtId="0" fontId="8" fillId="0" borderId="0" xfId="0" applyNumberFormat="1" applyFont="1" applyAlignment="1">
      <alignment horizontal="center" vertical="center" wrapText="1"/>
    </xf>
    <xf numFmtId="1" fontId="71" fillId="6" borderId="70" xfId="0" applyNumberFormat="1" applyFont="1" applyFill="1" applyBorder="1" applyAlignment="1">
      <alignment horizontal="center" vertical="center"/>
    </xf>
    <xf numFmtId="0" fontId="6" fillId="0" borderId="90" xfId="0" applyNumberFormat="1" applyFont="1" applyFill="1" applyBorder="1" applyAlignment="1">
      <alignment horizontal="center" vertical="center" wrapText="1"/>
    </xf>
    <xf numFmtId="0" fontId="17" fillId="0" borderId="90" xfId="1" applyFont="1" applyFill="1" applyBorder="1" applyAlignment="1" applyProtection="1">
      <alignment horizontal="left" vertical="center" wrapText="1"/>
    </xf>
    <xf numFmtId="1" fontId="1" fillId="10" borderId="103" xfId="0" applyNumberFormat="1" applyFont="1" applyFill="1" applyBorder="1" applyAlignment="1">
      <alignment horizontal="center" vertical="center" wrapText="1"/>
    </xf>
    <xf numFmtId="0" fontId="17" fillId="0" borderId="90" xfId="1" applyFont="1" applyFill="1" applyBorder="1" applyAlignment="1" applyProtection="1">
      <alignment vertical="center" wrapText="1"/>
    </xf>
    <xf numFmtId="0" fontId="17" fillId="0" borderId="90" xfId="1" applyFont="1" applyFill="1" applyBorder="1" applyAlignment="1" applyProtection="1">
      <alignment horizontal="center" vertical="center" wrapText="1"/>
    </xf>
    <xf numFmtId="0" fontId="17" fillId="0" borderId="57" xfId="0" applyFont="1" applyFill="1" applyBorder="1" applyAlignment="1">
      <alignment vertical="center" wrapText="1"/>
    </xf>
    <xf numFmtId="1" fontId="71" fillId="6" borderId="57" xfId="0" applyNumberFormat="1" applyFont="1" applyFill="1" applyBorder="1" applyAlignment="1">
      <alignment horizontal="center" vertical="center"/>
    </xf>
    <xf numFmtId="0" fontId="17" fillId="0" borderId="94" xfId="52" applyNumberFormat="1" applyFont="1" applyFill="1" applyBorder="1" applyAlignment="1">
      <alignment horizontal="left" vertical="center" wrapText="1"/>
    </xf>
    <xf numFmtId="0" fontId="17" fillId="0" borderId="112" xfId="153" applyFont="1" applyFill="1" applyBorder="1" applyAlignment="1">
      <alignment vertical="center" wrapText="1"/>
    </xf>
    <xf numFmtId="9" fontId="6" fillId="21" borderId="90" xfId="147" applyFont="1" applyFill="1" applyBorder="1" applyAlignment="1">
      <alignment horizontal="center" vertical="center" wrapText="1"/>
    </xf>
    <xf numFmtId="0" fontId="26" fillId="0" borderId="57" xfId="0" applyFont="1" applyBorder="1" applyAlignment="1">
      <alignment vertical="center"/>
    </xf>
    <xf numFmtId="0" fontId="1" fillId="10" borderId="103" xfId="0" applyNumberFormat="1" applyFont="1" applyFill="1" applyBorder="1" applyAlignment="1">
      <alignment horizontal="center" vertical="center" wrapText="1"/>
    </xf>
    <xf numFmtId="0" fontId="26" fillId="10" borderId="57" xfId="0" applyFont="1" applyFill="1" applyBorder="1" applyAlignment="1">
      <alignment vertical="center"/>
    </xf>
    <xf numFmtId="1" fontId="17" fillId="57" borderId="90" xfId="0" applyNumberFormat="1" applyFont="1" applyFill="1" applyBorder="1" applyAlignment="1">
      <alignment horizontal="center" vertical="center" wrapText="1"/>
    </xf>
    <xf numFmtId="0" fontId="21" fillId="57" borderId="0" xfId="0" applyNumberFormat="1" applyFont="1" applyFill="1" applyBorder="1" applyAlignment="1">
      <alignment horizontal="center" vertical="center" wrapText="1"/>
    </xf>
    <xf numFmtId="49" fontId="17" fillId="10" borderId="103" xfId="1" applyNumberFormat="1" applyFont="1" applyFill="1" applyBorder="1" applyAlignment="1" applyProtection="1">
      <alignment horizontal="center" vertical="center" wrapText="1"/>
    </xf>
    <xf numFmtId="0" fontId="21" fillId="3" borderId="14" xfId="1" quotePrefix="1" applyFont="1" applyFill="1" applyBorder="1" applyAlignment="1" applyProtection="1">
      <alignment horizontal="center" vertical="center" wrapText="1"/>
    </xf>
    <xf numFmtId="0" fontId="17" fillId="10" borderId="90" xfId="1" applyFont="1" applyFill="1" applyBorder="1" applyAlignment="1" applyProtection="1">
      <alignment vertical="center" wrapText="1"/>
    </xf>
    <xf numFmtId="0" fontId="17" fillId="0" borderId="103" xfId="1" quotePrefix="1" applyFont="1" applyFill="1" applyBorder="1" applyAlignment="1" applyProtection="1">
      <alignment horizontal="center" vertical="center" wrapText="1"/>
    </xf>
    <xf numFmtId="0" fontId="17" fillId="10" borderId="90" xfId="0" applyNumberFormat="1" applyFont="1" applyFill="1" applyBorder="1" applyAlignment="1">
      <alignment horizontal="center" vertical="center" wrapText="1"/>
    </xf>
    <xf numFmtId="0" fontId="17" fillId="0" borderId="102" xfId="0" applyNumberFormat="1" applyFont="1" applyFill="1" applyBorder="1" applyAlignment="1">
      <alignment horizontal="center" vertical="center" wrapText="1"/>
    </xf>
    <xf numFmtId="0" fontId="17" fillId="10" borderId="99" xfId="1" quotePrefix="1" applyFont="1" applyFill="1" applyBorder="1" applyAlignment="1" applyProtection="1">
      <alignment horizontal="center" vertical="center" wrapText="1"/>
    </xf>
    <xf numFmtId="0" fontId="17" fillId="21" borderId="90" xfId="0" applyFont="1" applyFill="1" applyBorder="1" applyAlignment="1">
      <alignment horizontal="center" vertical="center"/>
    </xf>
    <xf numFmtId="0" fontId="1" fillId="10" borderId="111" xfId="0" applyNumberFormat="1" applyFont="1" applyFill="1" applyBorder="1" applyAlignment="1">
      <alignment horizontal="center" vertical="center" wrapText="1"/>
    </xf>
    <xf numFmtId="1" fontId="6" fillId="10" borderId="55" xfId="0" applyNumberFormat="1" applyFont="1" applyFill="1" applyBorder="1" applyAlignment="1">
      <alignment horizontal="center" vertical="center"/>
    </xf>
    <xf numFmtId="49" fontId="26" fillId="10" borderId="116" xfId="1" applyNumberFormat="1" applyFont="1" applyFill="1" applyBorder="1" applyAlignment="1" applyProtection="1">
      <alignment horizontal="center" vertical="center" wrapText="1"/>
    </xf>
    <xf numFmtId="0" fontId="26" fillId="0" borderId="131" xfId="0" applyFont="1" applyBorder="1" applyAlignment="1">
      <alignment vertical="center"/>
    </xf>
    <xf numFmtId="1" fontId="17" fillId="0" borderId="94" xfId="0" applyNumberFormat="1" applyFont="1" applyFill="1" applyBorder="1" applyAlignment="1">
      <alignment horizontal="center" vertical="center"/>
    </xf>
    <xf numFmtId="0" fontId="26" fillId="15" borderId="131" xfId="1" applyFont="1" applyFill="1" applyBorder="1" applyAlignment="1" applyProtection="1">
      <alignment vertical="center" wrapText="1"/>
    </xf>
    <xf numFmtId="0" fontId="17" fillId="15" borderId="131" xfId="1" applyFont="1" applyFill="1" applyBorder="1" applyAlignment="1" applyProtection="1">
      <alignment horizontal="center" vertical="center" wrapText="1"/>
    </xf>
    <xf numFmtId="0" fontId="17" fillId="0" borderId="57" xfId="1" applyFont="1" applyFill="1" applyBorder="1" applyAlignment="1" applyProtection="1">
      <alignment horizontal="left" vertical="center" wrapText="1" indent="2"/>
    </xf>
    <xf numFmtId="1" fontId="21" fillId="57" borderId="103" xfId="1" applyNumberFormat="1" applyFont="1" applyFill="1" applyBorder="1" applyAlignment="1" applyProtection="1">
      <alignment horizontal="center" vertical="center" wrapText="1"/>
    </xf>
    <xf numFmtId="9" fontId="6" fillId="21" borderId="84" xfId="46" applyNumberFormat="1" applyFont="1" applyFill="1" applyBorder="1" applyAlignment="1">
      <alignment horizontal="center" vertical="center" wrapText="1"/>
    </xf>
    <xf numFmtId="0" fontId="6" fillId="10" borderId="95" xfId="0" applyNumberFormat="1" applyFont="1" applyFill="1" applyBorder="1" applyAlignment="1">
      <alignment horizontal="center" vertical="center"/>
    </xf>
    <xf numFmtId="0" fontId="17" fillId="21" borderId="90" xfId="50" applyNumberFormat="1" applyFont="1" applyFill="1" applyBorder="1" applyAlignment="1">
      <alignment horizontal="center" vertical="center" wrapText="1"/>
    </xf>
    <xf numFmtId="1" fontId="21" fillId="57" borderId="126" xfId="1" applyNumberFormat="1" applyFont="1" applyFill="1" applyBorder="1" applyAlignment="1" applyProtection="1">
      <alignment horizontal="center" vertical="center" wrapText="1"/>
    </xf>
    <xf numFmtId="1" fontId="1" fillId="3" borderId="122" xfId="0" applyNumberFormat="1" applyFont="1" applyFill="1" applyBorder="1" applyAlignment="1">
      <alignment horizontal="center" vertical="center" wrapText="1"/>
    </xf>
    <xf numFmtId="0" fontId="26" fillId="15" borderId="131" xfId="1" applyFont="1" applyFill="1" applyBorder="1" applyAlignment="1" applyProtection="1">
      <alignment horizontal="center" vertical="center" wrapText="1"/>
    </xf>
    <xf numFmtId="0" fontId="26" fillId="10" borderId="121" xfId="1" quotePrefix="1" applyFont="1" applyFill="1" applyBorder="1" applyAlignment="1" applyProtection="1">
      <alignment horizontal="center" vertical="center" wrapText="1"/>
    </xf>
    <xf numFmtId="0" fontId="21" fillId="57" borderId="120" xfId="0" applyNumberFormat="1" applyFont="1" applyFill="1" applyBorder="1" applyAlignment="1">
      <alignment vertical="center" wrapText="1"/>
    </xf>
    <xf numFmtId="0" fontId="21" fillId="57" borderId="102" xfId="0" applyNumberFormat="1" applyFont="1" applyFill="1" applyBorder="1" applyAlignment="1">
      <alignment horizontal="center" vertical="center" wrapText="1"/>
    </xf>
    <xf numFmtId="0" fontId="21" fillId="57" borderId="121" xfId="0" applyNumberFormat="1" applyFont="1" applyFill="1" applyBorder="1" applyAlignment="1">
      <alignment horizontal="center" vertical="center" wrapText="1"/>
    </xf>
    <xf numFmtId="0" fontId="70" fillId="0" borderId="94" xfId="0" applyNumberFormat="1" applyFont="1" applyFill="1" applyBorder="1" applyAlignment="1">
      <alignment horizontal="center" vertical="center"/>
    </xf>
    <xf numFmtId="9" fontId="17" fillId="21" borderId="90" xfId="147" applyFont="1" applyFill="1" applyBorder="1" applyAlignment="1">
      <alignment horizontal="center" vertical="center" wrapText="1"/>
    </xf>
    <xf numFmtId="0" fontId="89" fillId="10" borderId="116" xfId="1" quotePrefix="1" applyFont="1" applyFill="1" applyBorder="1" applyAlignment="1" applyProtection="1">
      <alignment horizontal="center" vertical="center" wrapText="1"/>
    </xf>
    <xf numFmtId="0" fontId="72" fillId="0" borderId="94" xfId="0" applyNumberFormat="1" applyFont="1" applyFill="1" applyBorder="1" applyAlignment="1">
      <alignment horizontal="center" vertical="center" wrapText="1"/>
    </xf>
    <xf numFmtId="1" fontId="6" fillId="3" borderId="94" xfId="0" applyNumberFormat="1" applyFont="1" applyFill="1" applyBorder="1" applyAlignment="1">
      <alignment horizontal="center" vertical="center" wrapText="1"/>
    </xf>
    <xf numFmtId="0" fontId="6" fillId="10" borderId="90" xfId="0" applyNumberFormat="1" applyFont="1" applyFill="1" applyBorder="1" applyAlignment="1">
      <alignment horizontal="center" vertical="center" wrapText="1"/>
    </xf>
    <xf numFmtId="1" fontId="74" fillId="5" borderId="66" xfId="0" applyNumberFormat="1" applyFont="1" applyFill="1" applyBorder="1" applyAlignment="1">
      <alignment vertical="center"/>
    </xf>
    <xf numFmtId="1" fontId="74" fillId="5" borderId="90" xfId="0" applyNumberFormat="1" applyFont="1" applyFill="1" applyBorder="1" applyAlignment="1">
      <alignment vertical="center"/>
    </xf>
    <xf numFmtId="1" fontId="1" fillId="3" borderId="94" xfId="0" applyNumberFormat="1" applyFont="1" applyFill="1" applyBorder="1" applyAlignment="1">
      <alignment vertical="center" wrapText="1"/>
    </xf>
    <xf numFmtId="0" fontId="21" fillId="3" borderId="103" xfId="1" applyFont="1" applyFill="1" applyBorder="1" applyAlignment="1" applyProtection="1">
      <alignment horizontal="center" vertical="center" wrapText="1"/>
    </xf>
    <xf numFmtId="0" fontId="74" fillId="0" borderId="0" xfId="0" applyNumberFormat="1" applyFont="1" applyAlignment="1">
      <alignment vertical="center" wrapText="1"/>
    </xf>
    <xf numFmtId="0" fontId="75" fillId="0" borderId="0" xfId="0" applyFont="1" applyAlignment="1">
      <alignment vertical="center" wrapText="1"/>
    </xf>
    <xf numFmtId="0" fontId="73" fillId="7" borderId="94" xfId="0" applyNumberFormat="1" applyFont="1" applyFill="1" applyBorder="1" applyAlignment="1">
      <alignment horizontal="center" vertical="center" wrapText="1"/>
    </xf>
    <xf numFmtId="1" fontId="6" fillId="3" borderId="94" xfId="0" applyNumberFormat="1" applyFont="1" applyFill="1" applyBorder="1" applyAlignment="1">
      <alignment vertical="center"/>
    </xf>
    <xf numFmtId="49" fontId="21" fillId="3" borderId="103" xfId="1" applyNumberFormat="1" applyFont="1" applyFill="1" applyBorder="1" applyAlignment="1" applyProtection="1">
      <alignment horizontal="center" vertical="center" wrapText="1"/>
    </xf>
    <xf numFmtId="0" fontId="17" fillId="3" borderId="103" xfId="1" applyFont="1" applyFill="1" applyBorder="1" applyAlignment="1" applyProtection="1">
      <alignment vertical="center" wrapText="1"/>
    </xf>
    <xf numFmtId="1" fontId="6" fillId="3" borderId="106" xfId="0" applyNumberFormat="1" applyFont="1" applyFill="1" applyBorder="1" applyAlignment="1">
      <alignment vertical="center" wrapText="1"/>
    </xf>
    <xf numFmtId="1" fontId="6" fillId="3" borderId="107" xfId="0" applyNumberFormat="1" applyFont="1" applyFill="1" applyBorder="1" applyAlignment="1">
      <alignment vertical="center" wrapText="1"/>
    </xf>
    <xf numFmtId="1" fontId="17" fillId="0" borderId="90" xfId="0" applyNumberFormat="1" applyFont="1" applyFill="1" applyBorder="1" applyAlignment="1">
      <alignment horizontal="center" vertical="center" wrapText="1"/>
    </xf>
    <xf numFmtId="0" fontId="17" fillId="10" borderId="90" xfId="1" applyFont="1" applyFill="1" applyBorder="1" applyAlignment="1" applyProtection="1">
      <alignment horizontal="center" vertical="center" wrapText="1"/>
    </xf>
    <xf numFmtId="1" fontId="17" fillId="1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1" fontId="17" fillId="57" borderId="106" xfId="0" applyNumberFormat="1" applyFont="1" applyFill="1" applyBorder="1" applyAlignment="1">
      <alignment vertical="center" wrapText="1"/>
    </xf>
    <xf numFmtId="0" fontId="6" fillId="57" borderId="103" xfId="50" applyNumberFormat="1" applyFont="1" applyFill="1" applyBorder="1" applyAlignment="1">
      <alignment horizontal="center" vertical="center" wrapText="1"/>
    </xf>
    <xf numFmtId="9" fontId="6" fillId="57" borderId="103" xfId="147" applyFont="1" applyFill="1" applyBorder="1" applyAlignment="1">
      <alignment horizontal="center" vertical="center" wrapText="1"/>
    </xf>
    <xf numFmtId="0" fontId="17" fillId="0" borderId="103" xfId="1" applyFont="1" applyFill="1" applyBorder="1" applyAlignment="1" applyProtection="1">
      <alignment horizontal="center" vertical="center" wrapText="1"/>
    </xf>
    <xf numFmtId="0" fontId="21" fillId="57" borderId="103" xfId="1" applyFont="1" applyFill="1" applyBorder="1" applyAlignment="1" applyProtection="1">
      <alignment horizontal="center" vertical="center" wrapText="1"/>
    </xf>
    <xf numFmtId="1" fontId="71" fillId="6" borderId="66" xfId="0" applyNumberFormat="1" applyFont="1" applyFill="1" applyBorder="1" applyAlignment="1">
      <alignment horizontal="center" vertical="center"/>
    </xf>
    <xf numFmtId="1" fontId="28" fillId="57" borderId="91" xfId="0" applyNumberFormat="1" applyFont="1" applyFill="1" applyBorder="1" applyAlignment="1">
      <alignment horizontal="center" vertical="center" wrapText="1"/>
    </xf>
    <xf numFmtId="1" fontId="6" fillId="10" borderId="69" xfId="0" applyNumberFormat="1" applyFont="1" applyFill="1" applyBorder="1" applyAlignment="1">
      <alignment horizontal="center" vertical="center" wrapText="1"/>
    </xf>
    <xf numFmtId="0" fontId="21" fillId="57" borderId="103" xfId="1" quotePrefix="1" applyFont="1" applyFill="1" applyBorder="1" applyAlignment="1" applyProtection="1">
      <alignment horizontal="center" vertical="center" wrapText="1"/>
    </xf>
    <xf numFmtId="0" fontId="17" fillId="15" borderId="103" xfId="1" applyFont="1" applyFill="1" applyBorder="1" applyAlignment="1" applyProtection="1">
      <alignment horizontal="center" vertical="center" wrapText="1"/>
    </xf>
    <xf numFmtId="9" fontId="17" fillId="57" borderId="108" xfId="147" applyFont="1" applyFill="1" applyBorder="1" applyAlignment="1">
      <alignment horizontal="center" vertical="center" wrapText="1"/>
    </xf>
    <xf numFmtId="1" fontId="1" fillId="3" borderId="94" xfId="0" applyNumberFormat="1" applyFont="1" applyFill="1" applyBorder="1" applyAlignment="1">
      <alignment horizontal="center" vertical="center" wrapText="1"/>
    </xf>
    <xf numFmtId="0" fontId="17" fillId="0" borderId="90" xfId="0" applyFont="1" applyFill="1" applyBorder="1" applyAlignment="1">
      <alignment vertical="center" wrapText="1"/>
    </xf>
    <xf numFmtId="0" fontId="1" fillId="10" borderId="94" xfId="0" applyNumberFormat="1" applyFont="1" applyFill="1" applyBorder="1" applyAlignment="1">
      <alignment horizontal="center" vertical="center" wrapText="1"/>
    </xf>
    <xf numFmtId="0" fontId="6" fillId="10" borderId="94" xfId="0" applyNumberFormat="1" applyFont="1" applyFill="1" applyBorder="1" applyAlignment="1">
      <alignment horizontal="center" vertical="center" wrapText="1"/>
    </xf>
    <xf numFmtId="1" fontId="6" fillId="10" borderId="94" xfId="0" applyNumberFormat="1" applyFont="1" applyFill="1" applyBorder="1" applyAlignment="1">
      <alignment horizontal="center" vertical="center" wrapText="1"/>
    </xf>
    <xf numFmtId="1" fontId="1" fillId="10" borderId="94" xfId="0" applyNumberFormat="1" applyFont="1" applyFill="1" applyBorder="1" applyAlignment="1">
      <alignment horizontal="center" vertical="center" wrapText="1"/>
    </xf>
    <xf numFmtId="0" fontId="1" fillId="14" borderId="94" xfId="0" applyNumberFormat="1" applyFont="1" applyFill="1" applyBorder="1" applyAlignment="1">
      <alignment horizontal="center" vertical="center" wrapText="1"/>
    </xf>
    <xf numFmtId="0" fontId="6" fillId="21" borderId="90" xfId="50" applyNumberFormat="1" applyFont="1" applyFill="1" applyBorder="1" applyAlignment="1">
      <alignment horizontal="center" vertical="center" wrapText="1"/>
    </xf>
    <xf numFmtId="0" fontId="6" fillId="21" borderId="90" xfId="0" applyNumberFormat="1" applyFont="1" applyFill="1" applyBorder="1" applyAlignment="1">
      <alignment horizontal="center" vertical="center" wrapText="1"/>
    </xf>
    <xf numFmtId="9" fontId="6" fillId="21" borderId="90" xfId="2" applyFont="1" applyFill="1" applyBorder="1" applyAlignment="1">
      <alignment horizontal="center" vertical="center" wrapText="1"/>
    </xf>
    <xf numFmtId="0" fontId="17" fillId="10" borderId="94" xfId="0" applyNumberFormat="1" applyFont="1" applyFill="1" applyBorder="1" applyAlignment="1">
      <alignment horizontal="center" vertical="center" wrapText="1"/>
    </xf>
    <xf numFmtId="1" fontId="17" fillId="10" borderId="94" xfId="0" applyNumberFormat="1" applyFont="1" applyFill="1" applyBorder="1" applyAlignment="1">
      <alignment horizontal="center" vertical="center" wrapText="1"/>
    </xf>
    <xf numFmtId="1" fontId="1" fillId="56" borderId="90" xfId="0" applyNumberFormat="1" applyFont="1" applyFill="1" applyBorder="1" applyAlignment="1">
      <alignment horizontal="center" vertical="center" wrapText="1"/>
    </xf>
    <xf numFmtId="1" fontId="73" fillId="7" borderId="94" xfId="0" applyNumberFormat="1" applyFont="1" applyFill="1" applyBorder="1" applyAlignment="1">
      <alignment horizontal="center" vertical="center" wrapText="1"/>
    </xf>
    <xf numFmtId="0" fontId="17" fillId="57" borderId="94" xfId="0" applyNumberFormat="1" applyFont="1" applyFill="1" applyBorder="1" applyAlignment="1">
      <alignment horizontal="center" vertical="center" wrapText="1"/>
    </xf>
    <xf numFmtId="0" fontId="21" fillId="57" borderId="94" xfId="0" applyNumberFormat="1" applyFont="1" applyFill="1" applyBorder="1" applyAlignment="1">
      <alignment vertical="center" wrapText="1"/>
    </xf>
    <xf numFmtId="1" fontId="21" fillId="57" borderId="94" xfId="0" applyNumberFormat="1" applyFont="1" applyFill="1" applyBorder="1" applyAlignment="1">
      <alignment horizontal="center" vertical="center"/>
    </xf>
    <xf numFmtId="0" fontId="21" fillId="57" borderId="94" xfId="0" applyNumberFormat="1" applyFont="1" applyFill="1" applyBorder="1" applyAlignment="1">
      <alignment horizontal="center" vertical="center" wrapText="1"/>
    </xf>
    <xf numFmtId="0" fontId="17" fillId="0" borderId="94" xfId="0" applyNumberFormat="1" applyFont="1" applyFill="1" applyBorder="1" applyAlignment="1">
      <alignment horizontal="center" vertical="center" wrapText="1"/>
    </xf>
    <xf numFmtId="0" fontId="28" fillId="10" borderId="94" xfId="0" applyNumberFormat="1" applyFont="1" applyFill="1" applyBorder="1" applyAlignment="1">
      <alignment horizontal="center" vertical="center" wrapText="1"/>
    </xf>
    <xf numFmtId="1" fontId="28" fillId="10" borderId="94" xfId="0" applyNumberFormat="1" applyFont="1" applyFill="1" applyBorder="1" applyAlignment="1">
      <alignment horizontal="center" vertical="center" wrapText="1"/>
    </xf>
    <xf numFmtId="1" fontId="1" fillId="3" borderId="94" xfId="0" applyNumberFormat="1" applyFont="1" applyFill="1" applyBorder="1" applyAlignment="1">
      <alignment horizontal="center" vertical="center"/>
    </xf>
    <xf numFmtId="1" fontId="17" fillId="10" borderId="94" xfId="0" applyNumberFormat="1" applyFont="1" applyFill="1" applyBorder="1" applyAlignment="1">
      <alignment horizontal="center" vertical="center"/>
    </xf>
    <xf numFmtId="0" fontId="26" fillId="10" borderId="115" xfId="0" applyNumberFormat="1" applyFont="1" applyFill="1" applyBorder="1" applyAlignment="1">
      <alignment horizontal="center" vertical="center" wrapText="1"/>
    </xf>
    <xf numFmtId="0" fontId="26" fillId="10" borderId="116" xfId="1" applyFont="1" applyFill="1" applyBorder="1" applyAlignment="1" applyProtection="1">
      <alignment horizontal="center" vertical="center" wrapText="1"/>
    </xf>
    <xf numFmtId="0" fontId="6" fillId="21" borderId="114" xfId="0" applyNumberFormat="1" applyFont="1" applyFill="1" applyBorder="1" applyAlignment="1">
      <alignment horizontal="center" vertical="center" wrapText="1"/>
    </xf>
    <xf numFmtId="0" fontId="26" fillId="10" borderId="116" xfId="1" applyFont="1" applyFill="1" applyBorder="1" applyAlignment="1" applyProtection="1">
      <alignment vertical="center" wrapText="1"/>
    </xf>
    <xf numFmtId="1" fontId="17" fillId="0" borderId="113" xfId="0" applyNumberFormat="1" applyFont="1" applyFill="1" applyBorder="1" applyAlignment="1">
      <alignment horizontal="center" vertical="center" wrapText="1"/>
    </xf>
    <xf numFmtId="0" fontId="17" fillId="15" borderId="119" xfId="1" quotePrefix="1" applyFont="1" applyFill="1" applyBorder="1" applyAlignment="1" applyProtection="1">
      <alignment horizontal="center" vertical="center" wrapText="1"/>
    </xf>
    <xf numFmtId="1" fontId="1" fillId="5" borderId="0" xfId="0" applyNumberFormat="1" applyFont="1" applyFill="1" applyBorder="1" applyAlignment="1">
      <alignment horizontal="center" vertical="center" wrapText="1"/>
    </xf>
    <xf numFmtId="1" fontId="28" fillId="57" borderId="90" xfId="0" applyNumberFormat="1" applyFont="1" applyFill="1" applyBorder="1" applyAlignment="1">
      <alignment horizontal="center" vertical="center" wrapText="1"/>
    </xf>
    <xf numFmtId="0" fontId="21" fillId="57" borderId="90" xfId="1" applyFont="1" applyFill="1" applyBorder="1" applyAlignment="1" applyProtection="1">
      <alignment horizontal="center" vertical="center" wrapText="1"/>
    </xf>
    <xf numFmtId="0" fontId="1" fillId="56" borderId="90" xfId="0" applyNumberFormat="1" applyFont="1" applyFill="1" applyBorder="1" applyAlignment="1">
      <alignment horizontal="left" vertical="center" wrapText="1"/>
    </xf>
    <xf numFmtId="0" fontId="21" fillId="57" borderId="90" xfId="1" applyFont="1" applyFill="1" applyBorder="1" applyAlignment="1" applyProtection="1">
      <alignment vertical="center" wrapText="1"/>
    </xf>
    <xf numFmtId="0" fontId="21" fillId="57" borderId="118" xfId="0" applyNumberFormat="1" applyFont="1" applyFill="1" applyBorder="1" applyAlignment="1">
      <alignment horizontal="center" vertical="center" wrapText="1"/>
    </xf>
    <xf numFmtId="0" fontId="6" fillId="57" borderId="121" xfId="50" applyNumberFormat="1" applyFont="1" applyFill="1" applyBorder="1" applyAlignment="1">
      <alignment horizontal="center" vertical="center" wrapText="1"/>
    </xf>
    <xf numFmtId="9" fontId="6" fillId="57" borderId="121" xfId="147" applyFont="1" applyFill="1" applyBorder="1" applyAlignment="1">
      <alignment horizontal="center" vertical="center" wrapText="1"/>
    </xf>
    <xf numFmtId="0" fontId="6" fillId="57" borderId="90" xfId="50" applyNumberFormat="1" applyFont="1" applyFill="1" applyBorder="1" applyAlignment="1">
      <alignment horizontal="center" vertical="center" wrapText="1"/>
    </xf>
    <xf numFmtId="0" fontId="6" fillId="57" borderId="124" xfId="50" applyNumberFormat="1" applyFont="1" applyFill="1" applyBorder="1" applyAlignment="1">
      <alignment horizontal="center" vertical="center" wrapText="1"/>
    </xf>
    <xf numFmtId="1" fontId="28" fillId="57" borderId="123" xfId="0" applyNumberFormat="1" applyFont="1" applyFill="1" applyBorder="1" applyAlignment="1">
      <alignment horizontal="center" vertical="center" wrapText="1"/>
    </xf>
    <xf numFmtId="0" fontId="17" fillId="57" borderId="125" xfId="0" applyNumberFormat="1" applyFont="1" applyFill="1" applyBorder="1" applyAlignment="1">
      <alignment horizontal="center" vertical="center" wrapText="1"/>
    </xf>
    <xf numFmtId="0" fontId="21" fillId="57" borderId="125" xfId="0" applyNumberFormat="1" applyFont="1" applyFill="1" applyBorder="1" applyAlignment="1">
      <alignment vertical="center" wrapText="1"/>
    </xf>
    <xf numFmtId="9" fontId="17" fillId="57" borderId="117" xfId="147" applyFont="1" applyFill="1" applyBorder="1" applyAlignment="1">
      <alignment horizontal="center" vertical="center" wrapText="1"/>
    </xf>
    <xf numFmtId="0" fontId="26" fillId="10" borderId="127" xfId="0" applyNumberFormat="1" applyFont="1" applyFill="1" applyBorder="1" applyAlignment="1">
      <alignment horizontal="center" vertical="center" wrapText="1"/>
    </xf>
    <xf numFmtId="0" fontId="6" fillId="10" borderId="127" xfId="0" applyNumberFormat="1" applyFont="1" applyFill="1" applyBorder="1" applyAlignment="1">
      <alignment horizontal="center" vertical="center" wrapText="1"/>
    </xf>
    <xf numFmtId="1" fontId="6" fillId="10" borderId="127" xfId="0" applyNumberFormat="1" applyFont="1" applyFill="1" applyBorder="1" applyAlignment="1">
      <alignment horizontal="center" vertical="center" wrapText="1"/>
    </xf>
    <xf numFmtId="0" fontId="8" fillId="0" borderId="0" xfId="0" applyNumberFormat="1" applyFont="1" applyAlignment="1">
      <alignment vertical="center" wrapText="1"/>
    </xf>
    <xf numFmtId="0" fontId="6" fillId="0" borderId="0" xfId="0" applyNumberFormat="1" applyFont="1" applyAlignment="1">
      <alignment vertical="center" wrapText="1"/>
    </xf>
    <xf numFmtId="0" fontId="6" fillId="0" borderId="127" xfId="0" applyNumberFormat="1" applyFont="1" applyFill="1" applyBorder="1" applyAlignment="1">
      <alignment horizontal="center" vertical="center" wrapText="1"/>
    </xf>
    <xf numFmtId="1" fontId="6" fillId="0" borderId="127" xfId="0" applyNumberFormat="1" applyFont="1" applyFill="1" applyBorder="1" applyAlignment="1">
      <alignment horizontal="center" vertical="center" wrapText="1"/>
    </xf>
    <xf numFmtId="0" fontId="15" fillId="0" borderId="127" xfId="0" applyNumberFormat="1" applyFont="1" applyFill="1" applyBorder="1" applyAlignment="1">
      <alignment horizontal="center" vertical="center" wrapText="1"/>
    </xf>
    <xf numFmtId="0" fontId="6" fillId="21" borderId="126" xfId="0" applyNumberFormat="1" applyFont="1" applyFill="1" applyBorder="1" applyAlignment="1">
      <alignment horizontal="center" vertical="center" wrapText="1"/>
    </xf>
    <xf numFmtId="9" fontId="6" fillId="21" borderId="126" xfId="2" applyFont="1" applyFill="1" applyBorder="1" applyAlignment="1">
      <alignment horizontal="center" vertical="center" wrapText="1"/>
    </xf>
    <xf numFmtId="0" fontId="17" fillId="10" borderId="127" xfId="0" applyNumberFormat="1" applyFont="1" applyFill="1" applyBorder="1" applyAlignment="1">
      <alignment horizontal="center" vertical="center" wrapText="1"/>
    </xf>
    <xf numFmtId="0" fontId="17" fillId="10" borderId="126" xfId="0" applyFont="1" applyFill="1" applyBorder="1" applyAlignment="1">
      <alignment vertical="center" wrapText="1"/>
    </xf>
    <xf numFmtId="0" fontId="17" fillId="10" borderId="126" xfId="0" applyFont="1" applyFill="1" applyBorder="1" applyAlignment="1">
      <alignment horizontal="left" vertical="center" wrapText="1"/>
    </xf>
    <xf numFmtId="0" fontId="21" fillId="57" borderId="126" xfId="1" applyFont="1" applyFill="1" applyBorder="1" applyAlignment="1" applyProtection="1">
      <alignment horizontal="center" vertical="center" wrapText="1"/>
    </xf>
    <xf numFmtId="0" fontId="21" fillId="57" borderId="126" xfId="1" applyFont="1" applyFill="1" applyBorder="1" applyAlignment="1" applyProtection="1">
      <alignment vertical="center" wrapText="1"/>
    </xf>
    <xf numFmtId="0" fontId="78" fillId="58" borderId="0" xfId="0" applyNumberFormat="1" applyFont="1" applyFill="1" applyAlignment="1">
      <alignment vertical="center" wrapText="1"/>
    </xf>
    <xf numFmtId="0" fontId="70" fillId="58" borderId="0" xfId="0" applyFont="1" applyFill="1" applyAlignment="1">
      <alignment vertical="center" wrapText="1"/>
    </xf>
    <xf numFmtId="1" fontId="15" fillId="10" borderId="127" xfId="0" applyNumberFormat="1" applyFont="1" applyFill="1" applyBorder="1" applyAlignment="1">
      <alignment horizontal="center" vertical="center" wrapText="1"/>
    </xf>
    <xf numFmtId="0" fontId="26" fillId="0" borderId="0" xfId="0" applyFont="1" applyAlignment="1">
      <alignment vertical="center" wrapText="1"/>
    </xf>
    <xf numFmtId="1" fontId="17" fillId="0" borderId="126" xfId="0" applyNumberFormat="1" applyFont="1" applyFill="1" applyBorder="1" applyAlignment="1">
      <alignment horizontal="center" vertical="center" wrapText="1"/>
    </xf>
    <xf numFmtId="0" fontId="6" fillId="21" borderId="128" xfId="0" applyNumberFormat="1" applyFont="1" applyFill="1" applyBorder="1" applyAlignment="1">
      <alignment horizontal="center" vertical="center" wrapText="1"/>
    </xf>
    <xf numFmtId="1" fontId="17" fillId="3" borderId="94" xfId="0" applyNumberFormat="1" applyFont="1" applyFill="1" applyBorder="1" applyAlignment="1">
      <alignment horizontal="left" vertical="center" wrapText="1"/>
    </xf>
    <xf numFmtId="49" fontId="17" fillId="16" borderId="0" xfId="1" applyNumberFormat="1" applyFont="1" applyFill="1" applyBorder="1" applyAlignment="1" applyProtection="1">
      <alignment horizontal="left" vertical="center" wrapText="1"/>
    </xf>
    <xf numFmtId="49" fontId="17" fillId="3" borderId="0" xfId="1" applyNumberFormat="1" applyFont="1" applyFill="1" applyBorder="1" applyAlignment="1" applyProtection="1">
      <alignment horizontal="left" vertical="center" wrapText="1"/>
    </xf>
    <xf numFmtId="49" fontId="17" fillId="0" borderId="0" xfId="1" applyNumberFormat="1" applyFont="1" applyFill="1" applyBorder="1" applyAlignment="1" applyProtection="1">
      <alignment horizontal="left" vertical="center" wrapText="1"/>
    </xf>
    <xf numFmtId="0" fontId="70" fillId="6" borderId="66" xfId="0" applyFont="1" applyFill="1" applyBorder="1" applyAlignment="1">
      <alignment horizontal="left" vertical="center"/>
    </xf>
    <xf numFmtId="0" fontId="17" fillId="5" borderId="0" xfId="0" applyNumberFormat="1" applyFont="1" applyFill="1" applyBorder="1" applyAlignment="1">
      <alignment horizontal="left" vertical="center" wrapText="1"/>
    </xf>
    <xf numFmtId="0" fontId="17" fillId="10" borderId="94" xfId="0" applyNumberFormat="1" applyFont="1" applyFill="1" applyBorder="1" applyAlignment="1">
      <alignment horizontal="left" vertical="center" wrapText="1"/>
    </xf>
    <xf numFmtId="1" fontId="17" fillId="10" borderId="94" xfId="0" applyNumberFormat="1" applyFont="1" applyFill="1" applyBorder="1" applyAlignment="1">
      <alignment horizontal="left" vertical="center" wrapText="1"/>
    </xf>
    <xf numFmtId="0" fontId="17" fillId="14" borderId="94" xfId="0" applyNumberFormat="1" applyFont="1" applyFill="1" applyBorder="1" applyAlignment="1">
      <alignment horizontal="left" vertical="center" wrapText="1"/>
    </xf>
    <xf numFmtId="0" fontId="17" fillId="0" borderId="94" xfId="0" applyNumberFormat="1" applyFont="1" applyFill="1" applyBorder="1" applyAlignment="1">
      <alignment horizontal="left" vertical="center" wrapText="1"/>
    </xf>
    <xf numFmtId="1" fontId="92" fillId="5" borderId="66" xfId="0" applyNumberFormat="1" applyFont="1" applyFill="1" applyBorder="1" applyAlignment="1">
      <alignment horizontal="left" vertical="center"/>
    </xf>
    <xf numFmtId="1" fontId="70" fillId="7" borderId="94" xfId="0" applyNumberFormat="1" applyFont="1" applyFill="1" applyBorder="1" applyAlignment="1">
      <alignment horizontal="left" vertical="center" wrapText="1"/>
    </xf>
    <xf numFmtId="1" fontId="17" fillId="56" borderId="90" xfId="0" applyNumberFormat="1" applyFont="1" applyFill="1" applyBorder="1" applyAlignment="1">
      <alignment horizontal="left" vertical="center" wrapText="1"/>
    </xf>
    <xf numFmtId="1" fontId="17" fillId="0" borderId="94" xfId="0" applyNumberFormat="1" applyFont="1" applyFill="1" applyBorder="1" applyAlignment="1">
      <alignment horizontal="left" vertical="center" wrapText="1"/>
    </xf>
    <xf numFmtId="0" fontId="17" fillId="57" borderId="94" xfId="0" applyNumberFormat="1" applyFont="1" applyFill="1" applyBorder="1" applyAlignment="1">
      <alignment horizontal="left" vertical="center" wrapText="1"/>
    </xf>
    <xf numFmtId="1" fontId="17" fillId="57" borderId="90" xfId="0" applyNumberFormat="1" applyFont="1" applyFill="1" applyBorder="1" applyAlignment="1">
      <alignment horizontal="left" vertical="center" wrapText="1"/>
    </xf>
    <xf numFmtId="49" fontId="17" fillId="3" borderId="103" xfId="1" applyNumberFormat="1" applyFont="1" applyFill="1" applyBorder="1" applyAlignment="1" applyProtection="1">
      <alignment horizontal="left" vertical="center" wrapText="1"/>
    </xf>
    <xf numFmtId="1" fontId="17" fillId="22" borderId="50" xfId="0" applyNumberFormat="1" applyFont="1" applyFill="1" applyBorder="1" applyAlignment="1">
      <alignment horizontal="left" vertical="center" wrapText="1"/>
    </xf>
    <xf numFmtId="1" fontId="17" fillId="0" borderId="90" xfId="0" applyNumberFormat="1" applyFont="1" applyFill="1" applyBorder="1" applyAlignment="1">
      <alignment horizontal="left" vertical="center" wrapText="1"/>
    </xf>
    <xf numFmtId="1" fontId="17" fillId="57" borderId="91" xfId="0" applyNumberFormat="1" applyFont="1" applyFill="1" applyBorder="1" applyAlignment="1">
      <alignment horizontal="left" vertical="center" wrapText="1"/>
    </xf>
    <xf numFmtId="1" fontId="17" fillId="57" borderId="123" xfId="0" applyNumberFormat="1" applyFont="1" applyFill="1" applyBorder="1" applyAlignment="1">
      <alignment horizontal="left" vertical="center" wrapText="1"/>
    </xf>
    <xf numFmtId="0" fontId="78" fillId="0" borderId="0" xfId="0" applyNumberFormat="1" applyFont="1" applyAlignment="1">
      <alignment horizontal="left" vertical="center" wrapText="1"/>
    </xf>
    <xf numFmtId="0" fontId="26" fillId="10" borderId="132" xfId="1" applyNumberFormat="1" applyFont="1" applyFill="1" applyBorder="1" applyAlignment="1" applyProtection="1">
      <alignment horizontal="left" vertical="center" wrapText="1"/>
    </xf>
    <xf numFmtId="0" fontId="17" fillId="15" borderId="132" xfId="1" applyNumberFormat="1" applyFont="1" applyFill="1" applyBorder="1" applyAlignment="1" applyProtection="1">
      <alignment horizontal="left" vertical="center" wrapText="1"/>
    </xf>
    <xf numFmtId="0" fontId="77" fillId="6" borderId="66" xfId="0" applyFont="1" applyFill="1" applyBorder="1" applyAlignment="1">
      <alignment vertical="center"/>
    </xf>
    <xf numFmtId="0" fontId="46" fillId="21" borderId="54" xfId="0" applyFont="1" applyFill="1" applyBorder="1" applyAlignment="1">
      <alignment horizontal="center" vertical="center"/>
    </xf>
    <xf numFmtId="0" fontId="6" fillId="10" borderId="97" xfId="0" applyNumberFormat="1" applyFont="1" applyFill="1" applyBorder="1" applyAlignment="1">
      <alignment horizontal="center" vertical="center" wrapText="1"/>
    </xf>
    <xf numFmtId="0" fontId="26" fillId="0" borderId="130" xfId="0" applyFont="1" applyBorder="1" applyAlignment="1">
      <alignment horizontal="center" vertical="center"/>
    </xf>
    <xf numFmtId="0" fontId="26" fillId="0" borderId="130" xfId="0" applyFont="1" applyBorder="1" applyAlignment="1">
      <alignment vertical="center" wrapText="1"/>
    </xf>
    <xf numFmtId="0" fontId="26" fillId="0" borderId="132" xfId="0" applyFont="1" applyBorder="1" applyAlignment="1">
      <alignment horizontal="center" vertical="center"/>
    </xf>
    <xf numFmtId="0" fontId="77" fillId="0" borderId="0" xfId="0" applyFont="1"/>
    <xf numFmtId="0" fontId="17" fillId="0" borderId="126" xfId="0" applyNumberFormat="1" applyFont="1" applyFill="1" applyBorder="1" applyAlignment="1">
      <alignment horizontal="center" vertical="center" wrapText="1"/>
    </xf>
    <xf numFmtId="0" fontId="17" fillId="0" borderId="101" xfId="0" applyNumberFormat="1" applyFont="1" applyFill="1" applyBorder="1" applyAlignment="1">
      <alignment horizontal="center" vertical="center" wrapText="1"/>
    </xf>
    <xf numFmtId="0" fontId="77" fillId="0" borderId="0" xfId="0" applyFont="1" applyAlignment="1">
      <alignment vertical="center" wrapText="1"/>
    </xf>
    <xf numFmtId="0" fontId="77" fillId="0" borderId="0" xfId="0" applyFont="1" applyFill="1" applyAlignment="1">
      <alignment vertical="center" wrapText="1"/>
    </xf>
    <xf numFmtId="0" fontId="87" fillId="0" borderId="0" xfId="0" applyFont="1" applyAlignment="1">
      <alignment vertical="center" wrapText="1"/>
    </xf>
    <xf numFmtId="0" fontId="26" fillId="0" borderId="101" xfId="0" applyFont="1" applyBorder="1" applyAlignment="1">
      <alignment horizontal="center" vertical="center" wrapText="1"/>
    </xf>
    <xf numFmtId="0" fontId="17" fillId="10" borderId="101" xfId="0" applyFont="1" applyFill="1" applyBorder="1" applyAlignment="1">
      <alignment horizontal="center" vertical="center" wrapText="1"/>
    </xf>
    <xf numFmtId="0" fontId="17" fillId="0" borderId="101" xfId="0" applyFont="1" applyFill="1" applyBorder="1" applyAlignment="1">
      <alignment horizontal="center" vertical="center" wrapText="1"/>
    </xf>
    <xf numFmtId="0" fontId="17" fillId="0" borderId="101" xfId="0" applyFont="1" applyFill="1" applyBorder="1" applyAlignment="1">
      <alignment horizontal="center" vertical="center" wrapText="1"/>
    </xf>
    <xf numFmtId="0" fontId="17" fillId="0" borderId="101" xfId="0" applyFont="1" applyFill="1" applyBorder="1" applyAlignment="1">
      <alignment horizontal="center" vertical="center" wrapText="1"/>
    </xf>
    <xf numFmtId="0" fontId="17" fillId="0" borderId="135" xfId="1" quotePrefix="1" applyFont="1" applyFill="1" applyBorder="1" applyAlignment="1" applyProtection="1">
      <alignment horizontal="center" vertical="center" wrapText="1"/>
    </xf>
    <xf numFmtId="0" fontId="17" fillId="0" borderId="136" xfId="0" applyNumberFormat="1" applyFont="1" applyFill="1" applyBorder="1" applyAlignment="1">
      <alignment horizontal="center" vertical="center" wrapText="1"/>
    </xf>
    <xf numFmtId="0" fontId="17" fillId="0" borderId="137" xfId="1" quotePrefix="1" applyFont="1" applyFill="1" applyBorder="1" applyAlignment="1" applyProtection="1">
      <alignment horizontal="center" vertical="center" wrapText="1"/>
    </xf>
    <xf numFmtId="0" fontId="46" fillId="20" borderId="54" xfId="0" applyFont="1" applyFill="1" applyBorder="1" applyAlignment="1">
      <alignment horizontal="center" vertical="center"/>
    </xf>
    <xf numFmtId="9" fontId="6" fillId="20" borderId="82" xfId="147" applyFont="1" applyFill="1" applyBorder="1" applyAlignment="1">
      <alignment horizontal="center" vertical="center" wrapText="1"/>
    </xf>
    <xf numFmtId="0" fontId="6" fillId="20" borderId="82" xfId="50" applyNumberFormat="1" applyFont="1" applyFill="1" applyBorder="1" applyAlignment="1">
      <alignment horizontal="center" vertical="center" wrapText="1"/>
    </xf>
    <xf numFmtId="9" fontId="6" fillId="20" borderId="80" xfId="147" applyFont="1" applyFill="1" applyBorder="1" applyAlignment="1">
      <alignment horizontal="center" vertical="center" wrapText="1"/>
    </xf>
    <xf numFmtId="0" fontId="6" fillId="20" borderId="80" xfId="50" applyNumberFormat="1" applyFont="1" applyFill="1" applyBorder="1" applyAlignment="1">
      <alignment horizontal="center" vertical="center" wrapText="1"/>
    </xf>
    <xf numFmtId="0" fontId="47" fillId="20" borderId="54" xfId="0" applyFont="1" applyFill="1" applyBorder="1" applyAlignment="1">
      <alignment horizontal="center" vertical="center"/>
    </xf>
    <xf numFmtId="9" fontId="6" fillId="20" borderId="84" xfId="46" applyNumberFormat="1" applyFont="1" applyFill="1" applyBorder="1" applyAlignment="1">
      <alignment horizontal="center" vertical="center" wrapText="1"/>
    </xf>
    <xf numFmtId="0" fontId="6" fillId="20" borderId="84" xfId="46" applyNumberFormat="1" applyFont="1" applyFill="1" applyBorder="1" applyAlignment="1">
      <alignment horizontal="center" vertical="center" wrapText="1"/>
    </xf>
    <xf numFmtId="0" fontId="6" fillId="20" borderId="84" xfId="50" applyNumberFormat="1" applyFont="1" applyFill="1" applyBorder="1" applyAlignment="1">
      <alignment horizontal="center" vertical="center" wrapText="1"/>
    </xf>
    <xf numFmtId="9" fontId="17" fillId="20" borderId="96" xfId="50" applyNumberFormat="1" applyFont="1" applyFill="1" applyBorder="1" applyAlignment="1">
      <alignment horizontal="center" vertical="center" wrapText="1"/>
    </xf>
    <xf numFmtId="0" fontId="17" fillId="20" borderId="96" xfId="50" applyNumberFormat="1" applyFont="1" applyFill="1" applyBorder="1" applyAlignment="1">
      <alignment horizontal="center" vertical="center" wrapText="1"/>
    </xf>
    <xf numFmtId="9" fontId="6" fillId="20" borderId="84" xfId="2" applyFont="1" applyFill="1" applyBorder="1" applyAlignment="1">
      <alignment horizontal="center" vertical="center" wrapText="1"/>
    </xf>
    <xf numFmtId="9" fontId="17" fillId="20" borderId="82" xfId="147" applyFont="1" applyFill="1" applyBorder="1" applyAlignment="1">
      <alignment horizontal="center" vertical="center" wrapText="1"/>
    </xf>
    <xf numFmtId="0" fontId="17" fillId="20" borderId="82" xfId="50" applyNumberFormat="1" applyFont="1" applyFill="1" applyBorder="1" applyAlignment="1">
      <alignment horizontal="center" vertical="center" wrapText="1"/>
    </xf>
    <xf numFmtId="9" fontId="17" fillId="20" borderId="90" xfId="147" applyFont="1" applyFill="1" applyBorder="1" applyAlignment="1">
      <alignment horizontal="center" vertical="center" wrapText="1"/>
    </xf>
    <xf numFmtId="0" fontId="17" fillId="20" borderId="90" xfId="50" applyNumberFormat="1" applyFont="1" applyFill="1" applyBorder="1" applyAlignment="1">
      <alignment horizontal="center" vertical="center" wrapText="1"/>
    </xf>
    <xf numFmtId="9" fontId="6" fillId="20" borderId="90" xfId="2" applyFont="1" applyFill="1" applyBorder="1" applyAlignment="1">
      <alignment horizontal="center" vertical="center" wrapText="1"/>
    </xf>
    <xf numFmtId="0" fontId="6" fillId="20" borderId="90" xfId="0" applyNumberFormat="1" applyFont="1" applyFill="1" applyBorder="1" applyAlignment="1">
      <alignment horizontal="center" vertical="center" wrapText="1"/>
    </xf>
    <xf numFmtId="0" fontId="6" fillId="20" borderId="89" xfId="46" applyNumberFormat="1" applyFont="1" applyFill="1" applyBorder="1" applyAlignment="1">
      <alignment horizontal="center" vertical="center" wrapText="1"/>
    </xf>
    <xf numFmtId="0" fontId="6" fillId="20" borderId="89" xfId="50" applyNumberFormat="1" applyFont="1" applyFill="1" applyBorder="1" applyAlignment="1">
      <alignment horizontal="center" vertical="center" wrapText="1"/>
    </xf>
    <xf numFmtId="0" fontId="6" fillId="20" borderId="90" xfId="46" applyNumberFormat="1" applyFont="1" applyFill="1" applyBorder="1" applyAlignment="1">
      <alignment horizontal="center" vertical="center" wrapText="1"/>
    </xf>
    <xf numFmtId="9" fontId="6" fillId="20" borderId="90" xfId="147" applyFont="1" applyFill="1" applyBorder="1" applyAlignment="1">
      <alignment horizontal="center" vertical="center" wrapText="1"/>
    </xf>
    <xf numFmtId="0" fontId="6" fillId="20" borderId="90" xfId="50" applyNumberFormat="1" applyFont="1" applyFill="1" applyBorder="1" applyAlignment="1">
      <alignment horizontal="center" vertical="center" wrapText="1"/>
    </xf>
    <xf numFmtId="0" fontId="47" fillId="20" borderId="54" xfId="0" applyFont="1" applyFill="1" applyBorder="1" applyAlignment="1">
      <alignment horizontal="center" vertical="center" wrapText="1"/>
    </xf>
    <xf numFmtId="9" fontId="17" fillId="20" borderId="80" xfId="147" applyFont="1" applyFill="1" applyBorder="1" applyAlignment="1">
      <alignment horizontal="center" vertical="center" wrapText="1"/>
    </xf>
    <xf numFmtId="0" fontId="17" fillId="20" borderId="80" xfId="50" applyNumberFormat="1" applyFont="1" applyFill="1" applyBorder="1" applyAlignment="1">
      <alignment horizontal="center" vertical="center" wrapText="1"/>
    </xf>
    <xf numFmtId="0" fontId="26" fillId="20" borderId="54" xfId="0" applyFont="1" applyFill="1" applyBorder="1" applyAlignment="1">
      <alignment horizontal="center" vertical="center"/>
    </xf>
    <xf numFmtId="0" fontId="17" fillId="20" borderId="54" xfId="0" applyFont="1" applyFill="1" applyBorder="1" applyAlignment="1">
      <alignment horizontal="center" vertical="center"/>
    </xf>
    <xf numFmtId="0" fontId="17" fillId="20" borderId="90" xfId="0" applyFont="1" applyFill="1" applyBorder="1" applyAlignment="1">
      <alignment horizontal="center" vertical="center"/>
    </xf>
    <xf numFmtId="0" fontId="16" fillId="20" borderId="54" xfId="0" applyFont="1" applyFill="1" applyBorder="1" applyAlignment="1">
      <alignment horizontal="center" vertical="center"/>
    </xf>
    <xf numFmtId="9" fontId="6" fillId="20" borderId="101" xfId="147" applyFont="1" applyFill="1" applyBorder="1" applyAlignment="1">
      <alignment horizontal="center" vertical="center" wrapText="1"/>
    </xf>
    <xf numFmtId="0" fontId="6" fillId="20" borderId="101" xfId="50" applyNumberFormat="1" applyFont="1" applyFill="1" applyBorder="1" applyAlignment="1">
      <alignment horizontal="center" vertical="center" wrapText="1"/>
    </xf>
    <xf numFmtId="9" fontId="6" fillId="20" borderId="86" xfId="147" applyFont="1" applyFill="1" applyBorder="1" applyAlignment="1">
      <alignment horizontal="center" vertical="center" wrapText="1"/>
    </xf>
    <xf numFmtId="9" fontId="6" fillId="20" borderId="126" xfId="2" applyFont="1" applyFill="1" applyBorder="1" applyAlignment="1">
      <alignment horizontal="center" vertical="center" wrapText="1"/>
    </xf>
    <xf numFmtId="0" fontId="6" fillId="20" borderId="126" xfId="0" applyNumberFormat="1" applyFont="1" applyFill="1" applyBorder="1" applyAlignment="1">
      <alignment horizontal="center" vertical="center" wrapText="1"/>
    </xf>
    <xf numFmtId="0" fontId="6" fillId="20" borderId="86" xfId="50" applyNumberFormat="1" applyFont="1" applyFill="1" applyBorder="1" applyAlignment="1">
      <alignment horizontal="center" vertical="center" wrapText="1"/>
    </xf>
    <xf numFmtId="0" fontId="6" fillId="20" borderId="129" xfId="0" applyNumberFormat="1" applyFont="1" applyFill="1" applyBorder="1" applyAlignment="1">
      <alignment horizontal="center" vertical="center" wrapText="1"/>
    </xf>
    <xf numFmtId="9" fontId="6" fillId="20" borderId="108" xfId="147" applyFont="1" applyFill="1" applyBorder="1" applyAlignment="1">
      <alignment horizontal="center" vertical="center" wrapText="1"/>
    </xf>
    <xf numFmtId="0" fontId="6" fillId="20" borderId="89" xfId="47" applyNumberFormat="1" applyFont="1" applyFill="1" applyBorder="1" applyAlignment="1">
      <alignment horizontal="center" vertical="center" wrapText="1"/>
    </xf>
    <xf numFmtId="0" fontId="6" fillId="20" borderId="90" xfId="47" applyNumberFormat="1" applyFont="1" applyFill="1" applyBorder="1" applyAlignment="1">
      <alignment horizontal="center" vertical="center" wrapText="1"/>
    </xf>
    <xf numFmtId="1" fontId="17" fillId="0" borderId="103" xfId="0" applyNumberFormat="1" applyFont="1" applyFill="1" applyBorder="1" applyAlignment="1">
      <alignment horizontal="center" vertical="center" wrapText="1"/>
    </xf>
    <xf numFmtId="1" fontId="17" fillId="10" borderId="135" xfId="0" applyNumberFormat="1" applyFont="1" applyFill="1" applyBorder="1" applyAlignment="1">
      <alignment horizontal="center" vertical="center" wrapText="1"/>
    </xf>
    <xf numFmtId="1" fontId="6" fillId="10" borderId="55" xfId="0" applyNumberFormat="1" applyFont="1" applyFill="1" applyBorder="1" applyAlignment="1">
      <alignment vertical="center"/>
    </xf>
    <xf numFmtId="0" fontId="17" fillId="0" borderId="135" xfId="1" applyFont="1" applyFill="1" applyBorder="1" applyAlignment="1" applyProtection="1">
      <alignment horizontal="center" vertical="center" wrapText="1"/>
    </xf>
    <xf numFmtId="1" fontId="17" fillId="10" borderId="116" xfId="0" applyNumberFormat="1" applyFont="1" applyFill="1" applyBorder="1" applyAlignment="1">
      <alignment horizontal="center" vertical="center" wrapText="1"/>
    </xf>
    <xf numFmtId="11" fontId="6" fillId="10" borderId="55" xfId="0" applyNumberFormat="1" applyFont="1" applyFill="1" applyBorder="1" applyAlignment="1">
      <alignment horizontal="center" vertical="center" wrapText="1"/>
    </xf>
    <xf numFmtId="1" fontId="6" fillId="14" borderId="55" xfId="0" applyNumberFormat="1" applyFont="1" applyFill="1" applyBorder="1" applyAlignment="1">
      <alignment vertical="center"/>
    </xf>
    <xf numFmtId="0" fontId="17" fillId="0" borderId="137" xfId="1" applyFont="1" applyFill="1" applyBorder="1" applyAlignment="1" applyProtection="1">
      <alignment horizontal="center" vertical="center" wrapText="1"/>
    </xf>
    <xf numFmtId="0" fontId="17" fillId="0" borderId="138" xfId="0" applyNumberFormat="1" applyFont="1" applyFill="1" applyBorder="1" applyAlignment="1">
      <alignment horizontal="center" vertical="center" wrapText="1"/>
    </xf>
    <xf numFmtId="0" fontId="17" fillId="10" borderId="146" xfId="0" applyNumberFormat="1" applyFont="1" applyFill="1" applyBorder="1" applyAlignment="1">
      <alignment horizontal="center" vertical="center" wrapText="1"/>
    </xf>
    <xf numFmtId="0" fontId="8" fillId="0" borderId="0" xfId="0" applyNumberFormat="1" applyFont="1" applyFill="1" applyAlignment="1">
      <alignment vertical="center" wrapText="1"/>
    </xf>
    <xf numFmtId="0" fontId="78" fillId="10" borderId="0" xfId="0" applyNumberFormat="1" applyFont="1" applyFill="1" applyAlignment="1">
      <alignment vertical="center" wrapText="1"/>
    </xf>
    <xf numFmtId="0" fontId="70" fillId="10" borderId="0" xfId="0" applyFont="1" applyFill="1" applyAlignment="1">
      <alignment vertical="center" wrapText="1"/>
    </xf>
    <xf numFmtId="0" fontId="21" fillId="57" borderId="0" xfId="0" applyNumberFormat="1" applyFont="1" applyFill="1" applyBorder="1" applyAlignment="1">
      <alignment horizontal="center" vertical="center" wrapText="1"/>
    </xf>
    <xf numFmtId="0" fontId="8" fillId="0" borderId="0" xfId="0" applyNumberFormat="1" applyFont="1" applyAlignment="1">
      <alignment vertical="center" wrapText="1"/>
    </xf>
    <xf numFmtId="0" fontId="77" fillId="0" borderId="0" xfId="0" applyFont="1" applyAlignment="1">
      <alignment vertical="center" wrapText="1"/>
    </xf>
    <xf numFmtId="0" fontId="77" fillId="0" borderId="0" xfId="0" applyFont="1" applyFill="1" applyAlignment="1">
      <alignment vertical="center" wrapText="1"/>
    </xf>
    <xf numFmtId="1" fontId="1" fillId="7" borderId="94" xfId="0" applyNumberFormat="1" applyFont="1" applyFill="1" applyBorder="1" applyAlignment="1">
      <alignment horizontal="center" vertical="center" wrapText="1"/>
    </xf>
    <xf numFmtId="1" fontId="1" fillId="5" borderId="66" xfId="0" applyNumberFormat="1" applyFont="1" applyFill="1" applyBorder="1" applyAlignment="1">
      <alignment vertical="center"/>
    </xf>
    <xf numFmtId="1" fontId="6" fillId="0" borderId="55" xfId="0" applyNumberFormat="1" applyFont="1" applyFill="1" applyBorder="1" applyAlignment="1">
      <alignment horizontal="center" vertical="center"/>
    </xf>
    <xf numFmtId="1" fontId="6" fillId="6" borderId="66" xfId="0" applyNumberFormat="1" applyFont="1" applyFill="1" applyBorder="1" applyAlignment="1">
      <alignment vertical="center"/>
    </xf>
    <xf numFmtId="1" fontId="6" fillId="5" borderId="68" xfId="0" applyNumberFormat="1" applyFont="1" applyFill="1" applyBorder="1" applyAlignment="1">
      <alignment vertical="center"/>
    </xf>
    <xf numFmtId="0" fontId="17" fillId="10" borderId="148" xfId="0" applyFont="1" applyFill="1" applyBorder="1" applyAlignment="1">
      <alignment horizontal="center" vertical="center" wrapText="1"/>
    </xf>
    <xf numFmtId="0" fontId="6" fillId="0" borderId="0" xfId="0" applyNumberFormat="1" applyFont="1" applyAlignment="1">
      <alignment vertical="center" wrapText="1"/>
    </xf>
    <xf numFmtId="1" fontId="6" fillId="10" borderId="149" xfId="0" applyNumberFormat="1" applyFont="1" applyFill="1" applyBorder="1" applyAlignment="1">
      <alignment horizontal="center" vertical="center" wrapText="1"/>
    </xf>
    <xf numFmtId="0" fontId="17" fillId="10" borderId="57" xfId="0" applyFont="1" applyFill="1" applyBorder="1" applyAlignment="1">
      <alignment vertical="center" wrapText="1"/>
    </xf>
    <xf numFmtId="0" fontId="17" fillId="0" borderId="145" xfId="0" applyFont="1" applyFill="1" applyBorder="1" applyAlignment="1">
      <alignment horizontal="center" vertical="center"/>
    </xf>
    <xf numFmtId="0" fontId="17" fillId="0" borderId="145" xfId="1" applyFont="1" applyFill="1" applyBorder="1" applyAlignment="1" applyProtection="1">
      <alignment horizontal="left" vertical="center" wrapText="1"/>
    </xf>
    <xf numFmtId="0" fontId="17" fillId="0" borderId="145" xfId="0" applyFont="1" applyFill="1" applyBorder="1" applyAlignment="1">
      <alignment horizontal="center" vertical="center" wrapText="1"/>
    </xf>
    <xf numFmtId="0" fontId="17" fillId="10" borderId="138" xfId="0" applyNumberFormat="1" applyFont="1" applyFill="1" applyBorder="1" applyAlignment="1">
      <alignment horizontal="center" vertical="center" wrapText="1"/>
    </xf>
    <xf numFmtId="1" fontId="17" fillId="10" borderId="140" xfId="0" applyNumberFormat="1" applyFont="1" applyFill="1" applyBorder="1" applyAlignment="1">
      <alignment horizontal="center" vertical="center" wrapText="1"/>
    </xf>
    <xf numFmtId="0" fontId="17" fillId="10" borderId="139" xfId="0" applyNumberFormat="1" applyFont="1" applyFill="1" applyBorder="1" applyAlignment="1">
      <alignment horizontal="center" vertical="center" wrapText="1"/>
    </xf>
    <xf numFmtId="1" fontId="21" fillId="10" borderId="139" xfId="0" applyNumberFormat="1" applyFont="1" applyFill="1" applyBorder="1" applyAlignment="1">
      <alignment horizontal="center" vertical="center" wrapText="1"/>
    </xf>
    <xf numFmtId="0" fontId="17" fillId="10" borderId="144" xfId="0" applyNumberFormat="1" applyFont="1" applyFill="1" applyBorder="1" applyAlignment="1">
      <alignment horizontal="center" vertical="center" wrapText="1"/>
    </xf>
    <xf numFmtId="9" fontId="17" fillId="20" borderId="137" xfId="2" applyFont="1" applyFill="1" applyBorder="1" applyAlignment="1">
      <alignment horizontal="center" vertical="center" wrapText="1"/>
    </xf>
    <xf numFmtId="0" fontId="17" fillId="20" borderId="137" xfId="0" applyNumberFormat="1" applyFont="1" applyFill="1" applyBorder="1" applyAlignment="1">
      <alignment horizontal="center" vertical="center" wrapText="1"/>
    </xf>
    <xf numFmtId="0" fontId="17" fillId="0" borderId="137" xfId="0" applyNumberFormat="1" applyFont="1" applyBorder="1" applyAlignment="1">
      <alignment vertical="center" wrapText="1"/>
    </xf>
    <xf numFmtId="0" fontId="95" fillId="0" borderId="0" xfId="0" applyFont="1"/>
    <xf numFmtId="0" fontId="17" fillId="21" borderId="86" xfId="50" applyNumberFormat="1" applyFont="1" applyFill="1" applyBorder="1" applyAlignment="1">
      <alignment horizontal="center" vertical="center" wrapText="1"/>
    </xf>
    <xf numFmtId="0" fontId="70" fillId="10" borderId="55" xfId="0" applyNumberFormat="1" applyFont="1" applyFill="1" applyBorder="1" applyAlignment="1">
      <alignment horizontal="center" vertical="center"/>
    </xf>
    <xf numFmtId="0" fontId="28" fillId="14" borderId="55" xfId="0" applyNumberFormat="1" applyFont="1" applyFill="1" applyBorder="1" applyAlignment="1">
      <alignment horizontal="center" vertical="center"/>
    </xf>
    <xf numFmtId="0" fontId="28" fillId="14" borderId="57" xfId="1" applyFont="1" applyFill="1" applyBorder="1" applyAlignment="1" applyProtection="1">
      <alignment horizontal="left" vertical="center" wrapText="1"/>
    </xf>
    <xf numFmtId="0" fontId="28" fillId="14" borderId="55" xfId="0" applyNumberFormat="1" applyFont="1" applyFill="1" applyBorder="1" applyAlignment="1">
      <alignment horizontal="center" vertical="center" wrapText="1"/>
    </xf>
    <xf numFmtId="0" fontId="17" fillId="14" borderId="55" xfId="0" applyNumberFormat="1" applyFont="1" applyFill="1" applyBorder="1" applyAlignment="1">
      <alignment horizontal="center" vertical="center" wrapText="1"/>
    </xf>
    <xf numFmtId="0" fontId="96" fillId="17" borderId="55" xfId="0" applyNumberFormat="1" applyFont="1" applyFill="1" applyBorder="1" applyAlignment="1">
      <alignment horizontal="center" vertical="center"/>
    </xf>
    <xf numFmtId="0" fontId="97" fillId="17" borderId="55" xfId="0" applyNumberFormat="1" applyFont="1" applyFill="1" applyBorder="1" applyAlignment="1">
      <alignment horizontal="center" vertical="center"/>
    </xf>
    <xf numFmtId="0" fontId="97" fillId="17" borderId="57" xfId="1" applyFont="1" applyFill="1" applyBorder="1" applyAlignment="1" applyProtection="1">
      <alignment horizontal="left" vertical="center" wrapText="1"/>
    </xf>
    <xf numFmtId="0" fontId="97" fillId="17" borderId="55" xfId="0" applyNumberFormat="1" applyFont="1" applyFill="1" applyBorder="1" applyAlignment="1">
      <alignment horizontal="center" vertical="center" wrapText="1"/>
    </xf>
    <xf numFmtId="0" fontId="97" fillId="17" borderId="94" xfId="0" applyNumberFormat="1" applyFont="1" applyFill="1" applyBorder="1" applyAlignment="1">
      <alignment horizontal="center" vertical="center" wrapText="1"/>
    </xf>
    <xf numFmtId="0" fontId="97" fillId="17" borderId="101" xfId="0" applyNumberFormat="1" applyFont="1" applyFill="1" applyBorder="1" applyAlignment="1">
      <alignment horizontal="center" vertical="center" wrapText="1"/>
    </xf>
    <xf numFmtId="1" fontId="97" fillId="17" borderId="55" xfId="0" applyNumberFormat="1" applyFont="1" applyFill="1" applyBorder="1" applyAlignment="1">
      <alignment horizontal="center" vertical="center" wrapText="1"/>
    </xf>
    <xf numFmtId="9" fontId="97" fillId="17" borderId="82" xfId="147" applyFont="1" applyFill="1" applyBorder="1" applyAlignment="1">
      <alignment horizontal="center" vertical="center" wrapText="1"/>
    </xf>
    <xf numFmtId="0" fontId="97" fillId="17" borderId="82" xfId="50" applyNumberFormat="1" applyFont="1" applyFill="1" applyBorder="1" applyAlignment="1">
      <alignment horizontal="center" vertical="center" wrapText="1"/>
    </xf>
    <xf numFmtId="0" fontId="97" fillId="17" borderId="54" xfId="0" applyFont="1" applyFill="1" applyBorder="1" applyAlignment="1">
      <alignment horizontal="center" vertical="center"/>
    </xf>
    <xf numFmtId="0" fontId="97" fillId="17" borderId="94" xfId="0" applyNumberFormat="1" applyFont="1" applyFill="1" applyBorder="1" applyAlignment="1">
      <alignment horizontal="left" vertical="center" wrapText="1"/>
    </xf>
    <xf numFmtId="0" fontId="28" fillId="14" borderId="55" xfId="0" applyNumberFormat="1" applyFont="1" applyFill="1" applyBorder="1" applyAlignment="1">
      <alignment horizontal="left" vertical="center" wrapText="1"/>
    </xf>
    <xf numFmtId="0" fontId="17" fillId="14" borderId="101" xfId="1" applyFont="1" applyFill="1" applyBorder="1" applyAlignment="1" applyProtection="1">
      <alignment horizontal="center" vertical="center" wrapText="1"/>
    </xf>
    <xf numFmtId="1" fontId="28" fillId="14" borderId="55" xfId="0" applyNumberFormat="1" applyFont="1" applyFill="1" applyBorder="1" applyAlignment="1">
      <alignment horizontal="center" vertical="center" wrapText="1"/>
    </xf>
    <xf numFmtId="0" fontId="6" fillId="14" borderId="55" xfId="0" applyNumberFormat="1" applyFont="1" applyFill="1" applyBorder="1" applyAlignment="1">
      <alignment horizontal="center" vertical="center"/>
    </xf>
    <xf numFmtId="1" fontId="6" fillId="14" borderId="127" xfId="0" applyNumberFormat="1" applyFont="1" applyFill="1" applyBorder="1" applyAlignment="1">
      <alignment horizontal="center" vertical="center" wrapText="1"/>
    </xf>
    <xf numFmtId="0" fontId="17" fillId="14" borderId="101" xfId="0" applyFont="1" applyFill="1" applyBorder="1" applyAlignment="1">
      <alignment horizontal="center" vertical="center" wrapText="1"/>
    </xf>
    <xf numFmtId="0" fontId="17" fillId="14" borderId="57" xfId="1" applyFont="1" applyFill="1" applyBorder="1" applyAlignment="1" applyProtection="1">
      <alignment horizontal="left" vertical="center" wrapText="1"/>
    </xf>
    <xf numFmtId="0" fontId="21" fillId="14" borderId="90" xfId="1" applyFont="1" applyFill="1" applyBorder="1" applyAlignment="1" applyProtection="1">
      <alignment vertical="center" wrapText="1"/>
    </xf>
    <xf numFmtId="0" fontId="98" fillId="60" borderId="150" xfId="18" applyFont="1" applyFill="1" applyBorder="1" applyAlignment="1">
      <alignment horizontal="left" vertical="center" wrapText="1"/>
    </xf>
    <xf numFmtId="9" fontId="28" fillId="14" borderId="82" xfId="147" applyFont="1" applyFill="1" applyBorder="1" applyAlignment="1">
      <alignment horizontal="center" vertical="center" wrapText="1"/>
    </xf>
    <xf numFmtId="0" fontId="97" fillId="14" borderId="82" xfId="50" applyNumberFormat="1" applyFont="1" applyFill="1" applyBorder="1" applyAlignment="1">
      <alignment horizontal="center" vertical="center" wrapText="1"/>
    </xf>
    <xf numFmtId="0" fontId="17" fillId="14" borderId="54" xfId="0" applyFont="1" applyFill="1" applyBorder="1" applyAlignment="1">
      <alignment horizontal="center" vertical="center" wrapText="1"/>
    </xf>
    <xf numFmtId="0" fontId="97" fillId="17" borderId="55" xfId="0" applyNumberFormat="1" applyFont="1" applyFill="1" applyBorder="1" applyAlignment="1">
      <alignment horizontal="left" vertical="center" wrapText="1"/>
    </xf>
    <xf numFmtId="0" fontId="97" fillId="17" borderId="101" xfId="1" applyFont="1" applyFill="1" applyBorder="1" applyAlignment="1" applyProtection="1">
      <alignment horizontal="center" vertical="center" wrapText="1"/>
    </xf>
    <xf numFmtId="1" fontId="97" fillId="17" borderId="127" xfId="0" applyNumberFormat="1" applyFont="1" applyFill="1" applyBorder="1" applyAlignment="1">
      <alignment horizontal="center" vertical="center" wrapText="1"/>
    </xf>
    <xf numFmtId="0" fontId="99" fillId="17" borderId="55" xfId="0" applyNumberFormat="1" applyFont="1" applyFill="1" applyBorder="1" applyAlignment="1">
      <alignment horizontal="center" vertical="center" wrapText="1"/>
    </xf>
    <xf numFmtId="0" fontId="99" fillId="17" borderId="94" xfId="0" applyNumberFormat="1" applyFont="1" applyFill="1" applyBorder="1" applyAlignment="1">
      <alignment horizontal="center" vertical="center" wrapText="1"/>
    </xf>
    <xf numFmtId="0" fontId="97" fillId="17" borderId="101" xfId="0" applyFont="1" applyFill="1" applyBorder="1" applyAlignment="1">
      <alignment horizontal="center" vertical="center" wrapText="1"/>
    </xf>
    <xf numFmtId="1" fontId="97" fillId="17" borderId="94" xfId="0" applyNumberFormat="1" applyFont="1" applyFill="1" applyBorder="1" applyAlignment="1">
      <alignment horizontal="center" vertical="center" wrapText="1"/>
    </xf>
    <xf numFmtId="1" fontId="97" fillId="17" borderId="94" xfId="0" applyNumberFormat="1" applyFont="1" applyFill="1" applyBorder="1" applyAlignment="1">
      <alignment horizontal="left" vertical="center" wrapText="1"/>
    </xf>
    <xf numFmtId="0" fontId="26" fillId="14" borderId="101" xfId="0" applyFont="1" applyFill="1" applyBorder="1" applyAlignment="1">
      <alignment horizontal="center" vertical="center" wrapText="1"/>
    </xf>
    <xf numFmtId="0" fontId="17" fillId="14" borderId="101" xfId="0" applyFont="1" applyFill="1" applyBorder="1" applyAlignment="1">
      <alignment horizontal="left" vertical="center" wrapText="1"/>
    </xf>
    <xf numFmtId="9" fontId="17" fillId="14" borderId="82" xfId="147" applyFont="1" applyFill="1" applyBorder="1" applyAlignment="1">
      <alignment horizontal="center" vertical="center" wrapText="1"/>
    </xf>
    <xf numFmtId="0" fontId="6" fillId="10" borderId="149" xfId="0" applyNumberFormat="1" applyFont="1" applyFill="1" applyBorder="1" applyAlignment="1">
      <alignment vertical="center"/>
    </xf>
    <xf numFmtId="0" fontId="17" fillId="14" borderId="150" xfId="0" applyFont="1" applyFill="1" applyBorder="1" applyAlignment="1">
      <alignment horizontal="center" vertical="center"/>
    </xf>
    <xf numFmtId="0" fontId="17" fillId="14" borderId="150" xfId="0" applyFont="1" applyFill="1" applyBorder="1" applyAlignment="1">
      <alignment vertical="center" wrapText="1"/>
    </xf>
    <xf numFmtId="0" fontId="17" fillId="10" borderId="149" xfId="0" applyNumberFormat="1" applyFont="1" applyFill="1" applyBorder="1" applyAlignment="1">
      <alignment horizontal="center" vertical="center" wrapText="1"/>
    </xf>
    <xf numFmtId="0" fontId="6" fillId="10" borderId="149" xfId="0" applyNumberFormat="1" applyFont="1" applyFill="1" applyBorder="1" applyAlignment="1">
      <alignment horizontal="center" vertical="center" wrapText="1"/>
    </xf>
    <xf numFmtId="1" fontId="6" fillId="10" borderId="149" xfId="0" applyNumberFormat="1" applyFont="1" applyFill="1" applyBorder="1" applyAlignment="1">
      <alignment horizontal="center" vertical="center"/>
    </xf>
    <xf numFmtId="49" fontId="17" fillId="15" borderId="148" xfId="1" applyNumberFormat="1" applyFont="1" applyFill="1" applyBorder="1" applyAlignment="1" applyProtection="1">
      <alignment horizontal="center" vertical="center" wrapText="1"/>
    </xf>
    <xf numFmtId="9" fontId="6" fillId="20" borderId="150" xfId="2" applyFont="1" applyFill="1" applyBorder="1" applyAlignment="1">
      <alignment horizontal="center" vertical="center" wrapText="1"/>
    </xf>
    <xf numFmtId="0" fontId="6" fillId="20" borderId="150" xfId="0" applyNumberFormat="1" applyFont="1" applyFill="1" applyBorder="1" applyAlignment="1">
      <alignment horizontal="center" vertical="center" wrapText="1"/>
    </xf>
    <xf numFmtId="9" fontId="6" fillId="21" borderId="150" xfId="2" applyFont="1" applyFill="1" applyBorder="1" applyAlignment="1">
      <alignment horizontal="center" vertical="center" wrapText="1"/>
    </xf>
    <xf numFmtId="0" fontId="6" fillId="21" borderId="150" xfId="0" applyNumberFormat="1" applyFont="1" applyFill="1" applyBorder="1" applyAlignment="1">
      <alignment horizontal="center" vertical="center" wrapText="1"/>
    </xf>
    <xf numFmtId="0" fontId="6" fillId="21" borderId="143" xfId="0" applyNumberFormat="1" applyFont="1" applyFill="1" applyBorder="1" applyAlignment="1">
      <alignment horizontal="center" vertical="center" wrapText="1"/>
    </xf>
    <xf numFmtId="0" fontId="6" fillId="0" borderId="150" xfId="0" applyNumberFormat="1" applyFont="1" applyBorder="1" applyAlignment="1">
      <alignment vertical="center" wrapText="1"/>
    </xf>
    <xf numFmtId="0" fontId="26" fillId="0" borderId="0" xfId="0" applyFont="1"/>
    <xf numFmtId="0" fontId="26" fillId="14" borderId="121" xfId="1" quotePrefix="1" applyFont="1" applyFill="1" applyBorder="1" applyAlignment="1" applyProtection="1">
      <alignment horizontal="center" vertical="center" wrapText="1"/>
    </xf>
    <xf numFmtId="0" fontId="28" fillId="61" borderId="55" xfId="0" applyNumberFormat="1" applyFont="1" applyFill="1" applyBorder="1" applyAlignment="1">
      <alignment horizontal="center" vertical="center"/>
    </xf>
    <xf numFmtId="0" fontId="15" fillId="61" borderId="90" xfId="1" applyFont="1" applyFill="1" applyBorder="1" applyAlignment="1" applyProtection="1">
      <alignment horizontal="center" vertical="center" wrapText="1"/>
    </xf>
    <xf numFmtId="0" fontId="46" fillId="21" borderId="54" xfId="0" applyFont="1" applyFill="1" applyBorder="1" applyAlignment="1">
      <alignment horizontal="center" vertical="center"/>
    </xf>
    <xf numFmtId="0" fontId="46" fillId="20" borderId="54" xfId="0" applyFont="1" applyFill="1" applyBorder="1" applyAlignment="1">
      <alignment horizontal="center" vertical="center"/>
    </xf>
    <xf numFmtId="0" fontId="77" fillId="6" borderId="66" xfId="0" applyFont="1" applyFill="1" applyBorder="1" applyAlignment="1">
      <alignment vertical="center"/>
    </xf>
    <xf numFmtId="1" fontId="6" fillId="3" borderId="98" xfId="0" applyNumberFormat="1" applyFont="1" applyFill="1" applyBorder="1" applyAlignment="1">
      <alignment horizontal="center" vertical="center"/>
    </xf>
    <xf numFmtId="0" fontId="10" fillId="3" borderId="98" xfId="0" applyNumberFormat="1" applyFont="1" applyFill="1" applyBorder="1" applyAlignment="1">
      <alignment horizontal="center" vertical="center"/>
    </xf>
    <xf numFmtId="1" fontId="6" fillId="10" borderId="98" xfId="0" applyNumberFormat="1" applyFont="1" applyFill="1" applyBorder="1" applyAlignment="1">
      <alignment horizontal="center" vertical="center"/>
    </xf>
    <xf numFmtId="1" fontId="6" fillId="6" borderId="151" xfId="0" applyNumberFormat="1" applyFont="1" applyFill="1" applyBorder="1" applyAlignment="1">
      <alignment vertical="center"/>
    </xf>
    <xf numFmtId="1" fontId="6" fillId="10" borderId="98" xfId="0" applyNumberFormat="1" applyFont="1" applyFill="1" applyBorder="1" applyAlignment="1">
      <alignment vertical="center"/>
    </xf>
    <xf numFmtId="1" fontId="6" fillId="14" borderId="98" xfId="0" applyNumberFormat="1" applyFont="1" applyFill="1" applyBorder="1" applyAlignment="1">
      <alignment vertical="center"/>
    </xf>
    <xf numFmtId="1" fontId="6" fillId="0" borderId="98" xfId="0" applyNumberFormat="1" applyFont="1" applyFill="1" applyBorder="1" applyAlignment="1">
      <alignment horizontal="center" vertical="center"/>
    </xf>
    <xf numFmtId="1" fontId="1" fillId="5" borderId="151" xfId="0" applyNumberFormat="1" applyFont="1" applyFill="1" applyBorder="1" applyAlignment="1">
      <alignment vertical="center"/>
    </xf>
    <xf numFmtId="1" fontId="1" fillId="7" borderId="98" xfId="0" applyNumberFormat="1" applyFont="1" applyFill="1" applyBorder="1" applyAlignment="1">
      <alignment horizontal="center" vertical="center" wrapText="1"/>
    </xf>
    <xf numFmtId="1" fontId="1" fillId="56" borderId="41" xfId="0" applyNumberFormat="1" applyFont="1" applyFill="1" applyBorder="1" applyAlignment="1">
      <alignment horizontal="center" vertical="center" wrapText="1"/>
    </xf>
    <xf numFmtId="1" fontId="17" fillId="0" borderId="98" xfId="0" applyNumberFormat="1" applyFont="1" applyFill="1" applyBorder="1" applyAlignment="1">
      <alignment horizontal="center" vertical="center"/>
    </xf>
    <xf numFmtId="0" fontId="21" fillId="57" borderId="98" xfId="0" applyNumberFormat="1" applyFont="1" applyFill="1" applyBorder="1" applyAlignment="1">
      <alignment horizontal="center" vertical="center" wrapText="1"/>
    </xf>
    <xf numFmtId="1" fontId="28" fillId="57" borderId="41" xfId="0" applyNumberFormat="1" applyFont="1" applyFill="1" applyBorder="1" applyAlignment="1">
      <alignment horizontal="center" vertical="center" wrapText="1"/>
    </xf>
    <xf numFmtId="49" fontId="21" fillId="3" borderId="41" xfId="1" applyNumberFormat="1" applyFont="1" applyFill="1" applyBorder="1" applyAlignment="1" applyProtection="1">
      <alignment horizontal="center" vertical="center" wrapText="1"/>
    </xf>
    <xf numFmtId="49" fontId="21" fillId="3" borderId="143" xfId="1" applyNumberFormat="1" applyFont="1" applyFill="1" applyBorder="1" applyAlignment="1" applyProtection="1">
      <alignment horizontal="center" vertical="center" wrapText="1"/>
    </xf>
    <xf numFmtId="1" fontId="10" fillId="22" borderId="152" xfId="0" applyNumberFormat="1" applyFont="1" applyFill="1" applyBorder="1" applyAlignment="1">
      <alignment horizontal="center" vertical="center" wrapText="1"/>
    </xf>
    <xf numFmtId="1" fontId="6" fillId="10" borderId="151" xfId="0" applyNumberFormat="1" applyFont="1" applyFill="1" applyBorder="1" applyAlignment="1">
      <alignment horizontal="center" vertical="center"/>
    </xf>
    <xf numFmtId="1" fontId="17" fillId="57" borderId="41" xfId="0" applyNumberFormat="1" applyFont="1" applyFill="1" applyBorder="1" applyAlignment="1">
      <alignment horizontal="center" vertical="center" wrapText="1"/>
    </xf>
    <xf numFmtId="1" fontId="17" fillId="0" borderId="151" xfId="0" applyNumberFormat="1" applyFont="1" applyFill="1" applyBorder="1" applyAlignment="1">
      <alignment horizontal="center" vertical="center"/>
    </xf>
    <xf numFmtId="1" fontId="97" fillId="17" borderId="98" xfId="0" applyNumberFormat="1" applyFont="1" applyFill="1" applyBorder="1" applyAlignment="1">
      <alignment horizontal="center" vertical="center"/>
    </xf>
    <xf numFmtId="0" fontId="17" fillId="57" borderId="143" xfId="1" applyFont="1" applyFill="1" applyBorder="1" applyAlignment="1" applyProtection="1">
      <alignment vertical="center" wrapText="1"/>
    </xf>
    <xf numFmtId="1" fontId="17" fillId="10" borderId="98" xfId="0" applyNumberFormat="1" applyFont="1" applyFill="1" applyBorder="1" applyAlignment="1">
      <alignment horizontal="center" vertical="center"/>
    </xf>
    <xf numFmtId="1" fontId="17" fillId="10" borderId="98" xfId="0" applyNumberFormat="1" applyFont="1" applyFill="1" applyBorder="1" applyAlignment="1">
      <alignment vertical="center"/>
    </xf>
    <xf numFmtId="0" fontId="6" fillId="10" borderId="98" xfId="0" applyNumberFormat="1" applyFont="1" applyFill="1" applyBorder="1" applyAlignment="1">
      <alignment horizontal="center" vertical="center" wrapText="1"/>
    </xf>
    <xf numFmtId="0" fontId="46" fillId="20" borderId="147" xfId="0" applyFont="1" applyFill="1" applyBorder="1" applyAlignment="1">
      <alignment horizontal="center" vertical="center"/>
    </xf>
    <xf numFmtId="0" fontId="8" fillId="0" borderId="0" xfId="0" applyNumberFormat="1" applyFont="1" applyBorder="1" applyAlignment="1">
      <alignment horizontal="center" vertical="center" wrapText="1"/>
    </xf>
    <xf numFmtId="1" fontId="74" fillId="5" borderId="159" xfId="0" applyNumberFormat="1" applyFont="1" applyFill="1" applyBorder="1" applyAlignment="1">
      <alignment vertical="center"/>
    </xf>
    <xf numFmtId="1" fontId="73" fillId="7" borderId="160" xfId="0" applyNumberFormat="1" applyFont="1" applyFill="1" applyBorder="1" applyAlignment="1">
      <alignment vertical="center" wrapText="1"/>
    </xf>
    <xf numFmtId="1" fontId="1" fillId="56" borderId="161" xfId="0" applyNumberFormat="1" applyFont="1" applyFill="1" applyBorder="1" applyAlignment="1">
      <alignment horizontal="center" vertical="center" wrapText="1"/>
    </xf>
    <xf numFmtId="9" fontId="6" fillId="20" borderId="161" xfId="147" applyFont="1" applyFill="1" applyBorder="1" applyAlignment="1">
      <alignment horizontal="center" vertical="center" wrapText="1"/>
    </xf>
    <xf numFmtId="0" fontId="6" fillId="20" borderId="161" xfId="46" applyNumberFormat="1" applyFont="1" applyFill="1" applyBorder="1" applyAlignment="1">
      <alignment horizontal="center" vertical="center" wrapText="1"/>
    </xf>
    <xf numFmtId="0" fontId="17" fillId="57" borderId="161" xfId="1" applyFont="1" applyFill="1" applyBorder="1" applyAlignment="1" applyProtection="1">
      <alignment vertical="center" wrapText="1"/>
    </xf>
    <xf numFmtId="9" fontId="6" fillId="57" borderId="161" xfId="147" applyFont="1" applyFill="1" applyBorder="1" applyAlignment="1">
      <alignment horizontal="center" vertical="center" wrapText="1"/>
    </xf>
    <xf numFmtId="0" fontId="17" fillId="3" borderId="161" xfId="1" applyFont="1" applyFill="1" applyBorder="1" applyAlignment="1" applyProtection="1">
      <alignment vertical="center" wrapText="1"/>
    </xf>
    <xf numFmtId="9" fontId="6" fillId="20" borderId="161" xfId="46" applyNumberFormat="1" applyFont="1" applyFill="1" applyBorder="1" applyAlignment="1">
      <alignment horizontal="center" vertical="center" wrapText="1"/>
    </xf>
    <xf numFmtId="9" fontId="17" fillId="20" borderId="161" xfId="50" applyNumberFormat="1" applyFont="1" applyFill="1" applyBorder="1" applyAlignment="1">
      <alignment horizontal="center" vertical="center" wrapText="1"/>
    </xf>
    <xf numFmtId="9" fontId="97" fillId="17" borderId="161" xfId="147" applyFont="1" applyFill="1" applyBorder="1" applyAlignment="1">
      <alignment horizontal="center" vertical="center" wrapText="1"/>
    </xf>
    <xf numFmtId="9" fontId="17" fillId="20" borderId="161" xfId="147" applyFont="1" applyFill="1" applyBorder="1" applyAlignment="1">
      <alignment horizontal="center" vertical="center" wrapText="1"/>
    </xf>
    <xf numFmtId="9" fontId="28" fillId="14" borderId="161" xfId="147" applyFont="1" applyFill="1" applyBorder="1" applyAlignment="1">
      <alignment horizontal="center" vertical="center" wrapText="1"/>
    </xf>
    <xf numFmtId="0" fontId="6" fillId="57" borderId="161" xfId="50" applyNumberFormat="1" applyFont="1" applyFill="1" applyBorder="1" applyAlignment="1">
      <alignment horizontal="center" vertical="center" wrapText="1"/>
    </xf>
    <xf numFmtId="9" fontId="6" fillId="20" borderId="161" xfId="2" applyFont="1" applyFill="1" applyBorder="1" applyAlignment="1">
      <alignment horizontal="center" vertical="center" wrapText="1"/>
    </xf>
    <xf numFmtId="9" fontId="17" fillId="20" borderId="161" xfId="2" applyFont="1" applyFill="1" applyBorder="1" applyAlignment="1">
      <alignment horizontal="center" vertical="center" wrapText="1"/>
    </xf>
    <xf numFmtId="1" fontId="6" fillId="3" borderId="164" xfId="0" applyNumberFormat="1" applyFont="1" applyFill="1" applyBorder="1" applyAlignment="1">
      <alignment horizontal="center" vertical="center" wrapText="1"/>
    </xf>
    <xf numFmtId="1" fontId="6" fillId="10" borderId="164" xfId="0" applyNumberFormat="1" applyFont="1" applyFill="1" applyBorder="1" applyAlignment="1">
      <alignment horizontal="center" vertical="center" wrapText="1"/>
    </xf>
    <xf numFmtId="1" fontId="71" fillId="6" borderId="164" xfId="0" applyNumberFormat="1" applyFont="1" applyFill="1" applyBorder="1" applyAlignment="1">
      <alignment horizontal="center" vertical="center"/>
    </xf>
    <xf numFmtId="1" fontId="6" fillId="5" borderId="164" xfId="0" applyNumberFormat="1" applyFont="1" applyFill="1" applyBorder="1" applyAlignment="1">
      <alignment horizontal="center" vertical="center" wrapText="1"/>
    </xf>
    <xf numFmtId="1" fontId="6" fillId="14" borderId="164" xfId="0" applyNumberFormat="1" applyFont="1" applyFill="1" applyBorder="1" applyAlignment="1">
      <alignment horizontal="center" vertical="center" wrapText="1"/>
    </xf>
    <xf numFmtId="1" fontId="6" fillId="0" borderId="164" xfId="0" applyNumberFormat="1" applyFont="1" applyFill="1" applyBorder="1" applyAlignment="1">
      <alignment horizontal="center" vertical="center" wrapText="1"/>
    </xf>
    <xf numFmtId="1" fontId="74" fillId="5" borderId="164" xfId="0" applyNumberFormat="1" applyFont="1" applyFill="1" applyBorder="1" applyAlignment="1">
      <alignment horizontal="center" vertical="center"/>
    </xf>
    <xf numFmtId="1" fontId="76" fillId="7" borderId="163" xfId="0" applyNumberFormat="1" applyFont="1" applyFill="1" applyBorder="1" applyAlignment="1">
      <alignment horizontal="center" vertical="center" wrapText="1"/>
    </xf>
    <xf numFmtId="1" fontId="76" fillId="7" borderId="164" xfId="0" applyNumberFormat="1" applyFont="1" applyFill="1" applyBorder="1" applyAlignment="1">
      <alignment horizontal="center" vertical="center" wrapText="1"/>
    </xf>
    <xf numFmtId="1" fontId="1" fillId="56" borderId="165" xfId="0" applyNumberFormat="1" applyFont="1" applyFill="1" applyBorder="1" applyAlignment="1">
      <alignment horizontal="center" vertical="center" wrapText="1"/>
    </xf>
    <xf numFmtId="1" fontId="6" fillId="14" borderId="29" xfId="0" applyNumberFormat="1" applyFont="1" applyFill="1" applyBorder="1" applyAlignment="1">
      <alignment horizontal="center" vertical="center" wrapText="1"/>
    </xf>
    <xf numFmtId="1" fontId="6" fillId="14" borderId="165" xfId="0" applyNumberFormat="1" applyFont="1" applyFill="1" applyBorder="1" applyAlignment="1">
      <alignment horizontal="center" vertical="center" wrapText="1"/>
    </xf>
    <xf numFmtId="1" fontId="6" fillId="59" borderId="165" xfId="0" applyNumberFormat="1" applyFont="1" applyFill="1" applyBorder="1" applyAlignment="1">
      <alignment horizontal="center" vertical="center" wrapText="1"/>
    </xf>
    <xf numFmtId="1" fontId="28" fillId="57" borderId="165" xfId="0" applyNumberFormat="1" applyFont="1" applyFill="1" applyBorder="1" applyAlignment="1">
      <alignment horizontal="center" vertical="center" wrapText="1"/>
    </xf>
    <xf numFmtId="1" fontId="17" fillId="57" borderId="165" xfId="0" applyNumberFormat="1" applyFont="1" applyFill="1" applyBorder="1" applyAlignment="1">
      <alignment horizontal="center" vertical="center" wrapText="1"/>
    </xf>
    <xf numFmtId="1" fontId="28" fillId="3" borderId="165" xfId="0" applyNumberFormat="1" applyFont="1" applyFill="1" applyBorder="1" applyAlignment="1">
      <alignment horizontal="center" vertical="center" wrapText="1"/>
    </xf>
    <xf numFmtId="1" fontId="1" fillId="22" borderId="163" xfId="0" applyNumberFormat="1" applyFont="1" applyFill="1" applyBorder="1" applyAlignment="1">
      <alignment horizontal="center" vertical="center" wrapText="1"/>
    </xf>
    <xf numFmtId="1" fontId="1" fillId="22" borderId="164" xfId="0" applyNumberFormat="1" applyFont="1" applyFill="1" applyBorder="1" applyAlignment="1">
      <alignment horizontal="center" vertical="center" wrapText="1"/>
    </xf>
    <xf numFmtId="1" fontId="17" fillId="14" borderId="29" xfId="0" applyNumberFormat="1" applyFont="1" applyFill="1" applyBorder="1" applyAlignment="1">
      <alignment horizontal="center" vertical="center" wrapText="1"/>
    </xf>
    <xf numFmtId="1" fontId="17" fillId="14" borderId="165" xfId="0" applyNumberFormat="1" applyFont="1" applyFill="1" applyBorder="1" applyAlignment="1">
      <alignment horizontal="center" vertical="center" wrapText="1"/>
    </xf>
    <xf numFmtId="1" fontId="97" fillId="17" borderId="165" xfId="0" applyNumberFormat="1" applyFont="1" applyFill="1" applyBorder="1" applyAlignment="1">
      <alignment horizontal="center" vertical="center" wrapText="1"/>
    </xf>
    <xf numFmtId="1" fontId="17" fillId="0" borderId="165" xfId="0" applyNumberFormat="1" applyFont="1" applyFill="1" applyBorder="1" applyAlignment="1">
      <alignment horizontal="center" vertical="center" wrapText="1"/>
    </xf>
    <xf numFmtId="0" fontId="17" fillId="14" borderId="165" xfId="0" applyFont="1" applyFill="1" applyBorder="1" applyAlignment="1">
      <alignment horizontal="center" vertical="center" wrapText="1"/>
    </xf>
    <xf numFmtId="1" fontId="73" fillId="7" borderId="167" xfId="0" applyNumberFormat="1" applyFont="1" applyFill="1" applyBorder="1" applyAlignment="1">
      <alignment vertical="center" wrapText="1"/>
    </xf>
    <xf numFmtId="0" fontId="6" fillId="21" borderId="41" xfId="50" applyNumberFormat="1" applyFont="1" applyFill="1" applyBorder="1" applyAlignment="1">
      <alignment horizontal="center" vertical="center" wrapText="1"/>
    </xf>
    <xf numFmtId="9" fontId="6" fillId="57" borderId="41" xfId="147" applyFont="1" applyFill="1" applyBorder="1" applyAlignment="1">
      <alignment horizontal="center" vertical="center" wrapText="1"/>
    </xf>
    <xf numFmtId="1" fontId="6" fillId="3" borderId="167" xfId="0" applyNumberFormat="1" applyFont="1" applyFill="1" applyBorder="1" applyAlignment="1">
      <alignment vertical="center" wrapText="1"/>
    </xf>
    <xf numFmtId="1" fontId="73" fillId="7" borderId="168" xfId="0" applyNumberFormat="1" applyFont="1" applyFill="1" applyBorder="1" applyAlignment="1">
      <alignment vertical="center" wrapText="1"/>
    </xf>
    <xf numFmtId="1" fontId="1" fillId="56" borderId="169" xfId="0" applyNumberFormat="1" applyFont="1" applyFill="1" applyBorder="1" applyAlignment="1">
      <alignment horizontal="center" vertical="center" wrapText="1"/>
    </xf>
    <xf numFmtId="0" fontId="6" fillId="57" borderId="169" xfId="50" applyNumberFormat="1" applyFont="1" applyFill="1" applyBorder="1" applyAlignment="1">
      <alignment horizontal="center" vertical="center" wrapText="1"/>
    </xf>
    <xf numFmtId="1" fontId="6" fillId="3" borderId="168" xfId="0" applyNumberFormat="1" applyFont="1" applyFill="1" applyBorder="1" applyAlignment="1">
      <alignment vertical="center" wrapText="1"/>
    </xf>
    <xf numFmtId="0" fontId="17" fillId="21" borderId="41" xfId="0" applyFont="1" applyFill="1" applyBorder="1" applyAlignment="1">
      <alignment horizontal="center" vertical="center"/>
    </xf>
    <xf numFmtId="0" fontId="97" fillId="17" borderId="41" xfId="0" applyFont="1" applyFill="1" applyBorder="1" applyAlignment="1">
      <alignment horizontal="center" vertical="center"/>
    </xf>
    <xf numFmtId="0" fontId="6" fillId="21" borderId="41" xfId="0" applyNumberFormat="1" applyFont="1" applyFill="1" applyBorder="1" applyAlignment="1">
      <alignment horizontal="center" vertical="center" wrapText="1"/>
    </xf>
    <xf numFmtId="0" fontId="17" fillId="21" borderId="41" xfId="50" applyNumberFormat="1" applyFont="1" applyFill="1" applyBorder="1" applyAlignment="1">
      <alignment horizontal="center" vertical="center" wrapText="1"/>
    </xf>
    <xf numFmtId="9" fontId="6" fillId="57" borderId="170" xfId="147" applyFont="1" applyFill="1" applyBorder="1" applyAlignment="1">
      <alignment horizontal="center" vertical="center" wrapText="1"/>
    </xf>
    <xf numFmtId="9" fontId="17" fillId="20" borderId="169" xfId="147" applyFont="1" applyFill="1" applyBorder="1" applyAlignment="1">
      <alignment horizontal="center" vertical="center" wrapText="1"/>
    </xf>
    <xf numFmtId="9" fontId="6" fillId="20" borderId="169" xfId="2" applyFont="1" applyFill="1" applyBorder="1" applyAlignment="1">
      <alignment horizontal="center" vertical="center" wrapText="1"/>
    </xf>
    <xf numFmtId="9" fontId="6" fillId="20" borderId="169" xfId="147" applyFont="1" applyFill="1" applyBorder="1" applyAlignment="1">
      <alignment horizontal="center" vertical="center" wrapText="1"/>
    </xf>
    <xf numFmtId="9" fontId="97" fillId="17" borderId="169" xfId="147" applyFont="1" applyFill="1" applyBorder="1" applyAlignment="1">
      <alignment horizontal="center" vertical="center" wrapText="1"/>
    </xf>
    <xf numFmtId="0" fontId="6" fillId="57" borderId="147" xfId="50" applyNumberFormat="1" applyFont="1" applyFill="1" applyBorder="1" applyAlignment="1">
      <alignment horizontal="center" vertical="center" wrapText="1"/>
    </xf>
    <xf numFmtId="9" fontId="6" fillId="20" borderId="147" xfId="147" applyFont="1" applyFill="1" applyBorder="1" applyAlignment="1">
      <alignment horizontal="center" vertical="center" wrapText="1"/>
    </xf>
    <xf numFmtId="1" fontId="6" fillId="3" borderId="171" xfId="0" applyNumberFormat="1" applyFont="1" applyFill="1" applyBorder="1" applyAlignment="1">
      <alignment vertical="center" wrapText="1"/>
    </xf>
    <xf numFmtId="1" fontId="6" fillId="3" borderId="172" xfId="0" applyNumberFormat="1" applyFont="1" applyFill="1" applyBorder="1" applyAlignment="1">
      <alignment vertical="center" wrapText="1"/>
    </xf>
    <xf numFmtId="9" fontId="6" fillId="57" borderId="59" xfId="147" applyFont="1" applyFill="1" applyBorder="1" applyAlignment="1">
      <alignment horizontal="center" vertical="center" wrapText="1"/>
    </xf>
    <xf numFmtId="9" fontId="6" fillId="57" borderId="173" xfId="147" applyFont="1" applyFill="1" applyBorder="1" applyAlignment="1">
      <alignment horizontal="center" vertical="center" wrapText="1"/>
    </xf>
    <xf numFmtId="1" fontId="6" fillId="14" borderId="59" xfId="0" applyNumberFormat="1" applyFont="1" applyFill="1" applyBorder="1" applyAlignment="1">
      <alignment horizontal="center" vertical="center" wrapText="1"/>
    </xf>
    <xf numFmtId="1" fontId="28" fillId="57" borderId="59" xfId="0" applyNumberFormat="1" applyFont="1" applyFill="1" applyBorder="1" applyAlignment="1">
      <alignment horizontal="center" vertical="center" wrapText="1"/>
    </xf>
    <xf numFmtId="1" fontId="28" fillId="3" borderId="59" xfId="0" applyNumberFormat="1" applyFont="1" applyFill="1" applyBorder="1" applyAlignment="1">
      <alignment horizontal="center" vertical="center" wrapText="1"/>
    </xf>
    <xf numFmtId="1" fontId="6" fillId="3" borderId="174" xfId="0" applyNumberFormat="1" applyFont="1" applyFill="1" applyBorder="1" applyAlignment="1">
      <alignment vertical="center" wrapText="1"/>
    </xf>
    <xf numFmtId="0" fontId="8" fillId="22" borderId="164" xfId="0" applyNumberFormat="1" applyFont="1" applyFill="1" applyBorder="1" applyAlignment="1">
      <alignment vertical="center" wrapText="1"/>
    </xf>
    <xf numFmtId="1" fontId="73" fillId="7" borderId="174" xfId="0" applyNumberFormat="1" applyFont="1" applyFill="1" applyBorder="1" applyAlignment="1">
      <alignment vertical="center" wrapText="1"/>
    </xf>
    <xf numFmtId="1" fontId="1" fillId="56" borderId="59" xfId="0" applyNumberFormat="1" applyFont="1" applyFill="1" applyBorder="1" applyAlignment="1">
      <alignment horizontal="center" vertical="center" wrapText="1"/>
    </xf>
    <xf numFmtId="1" fontId="1" fillId="56" borderId="173" xfId="0" applyNumberFormat="1" applyFont="1" applyFill="1" applyBorder="1" applyAlignment="1">
      <alignment horizontal="center" vertical="center" wrapText="1"/>
    </xf>
    <xf numFmtId="1" fontId="97" fillId="17" borderId="59" xfId="0" applyNumberFormat="1" applyFont="1" applyFill="1" applyBorder="1" applyAlignment="1">
      <alignment horizontal="center" vertical="center" wrapText="1"/>
    </xf>
    <xf numFmtId="1" fontId="17" fillId="14" borderId="59" xfId="0" applyNumberFormat="1" applyFont="1" applyFill="1" applyBorder="1" applyAlignment="1">
      <alignment horizontal="center" vertical="center" wrapText="1"/>
    </xf>
    <xf numFmtId="9" fontId="6" fillId="57" borderId="175" xfId="147" applyFont="1" applyFill="1" applyBorder="1" applyAlignment="1">
      <alignment horizontal="center" vertical="center" wrapText="1"/>
    </xf>
    <xf numFmtId="1" fontId="6" fillId="3" borderId="176" xfId="0" applyNumberFormat="1" applyFont="1" applyFill="1" applyBorder="1" applyAlignment="1">
      <alignment vertical="center" wrapText="1"/>
    </xf>
    <xf numFmtId="9" fontId="6" fillId="57" borderId="177" xfId="147" applyFont="1" applyFill="1" applyBorder="1" applyAlignment="1">
      <alignment horizontal="center" vertical="center" wrapText="1"/>
    </xf>
    <xf numFmtId="0" fontId="6" fillId="21" borderId="177" xfId="50" applyNumberFormat="1" applyFont="1" applyFill="1" applyBorder="1" applyAlignment="1">
      <alignment horizontal="center" vertical="center" wrapText="1"/>
    </xf>
    <xf numFmtId="0" fontId="17" fillId="21" borderId="177" xfId="0" applyFont="1" applyFill="1" applyBorder="1" applyAlignment="1">
      <alignment horizontal="center" vertical="center"/>
    </xf>
    <xf numFmtId="1" fontId="6" fillId="3" borderId="178" xfId="0" applyNumberFormat="1" applyFont="1" applyFill="1" applyBorder="1" applyAlignment="1">
      <alignment vertical="center" wrapText="1"/>
    </xf>
    <xf numFmtId="0" fontId="6" fillId="57" borderId="179" xfId="50" applyNumberFormat="1" applyFont="1" applyFill="1" applyBorder="1" applyAlignment="1">
      <alignment horizontal="center" vertical="center" wrapText="1"/>
    </xf>
    <xf numFmtId="9" fontId="17" fillId="20" borderId="179" xfId="147" applyFont="1" applyFill="1" applyBorder="1" applyAlignment="1">
      <alignment horizontal="center" vertical="center" wrapText="1"/>
    </xf>
    <xf numFmtId="9" fontId="6" fillId="20" borderId="179" xfId="2" applyFont="1" applyFill="1" applyBorder="1" applyAlignment="1">
      <alignment horizontal="center" vertical="center" wrapText="1"/>
    </xf>
    <xf numFmtId="1" fontId="6" fillId="3" borderId="180" xfId="0" applyNumberFormat="1" applyFont="1" applyFill="1" applyBorder="1" applyAlignment="1">
      <alignment vertical="center" wrapText="1"/>
    </xf>
    <xf numFmtId="1" fontId="6" fillId="3" borderId="181" xfId="0" applyNumberFormat="1" applyFont="1" applyFill="1" applyBorder="1" applyAlignment="1">
      <alignment vertical="center" wrapText="1"/>
    </xf>
    <xf numFmtId="9" fontId="6" fillId="57" borderId="182" xfId="147" applyFont="1" applyFill="1" applyBorder="1" applyAlignment="1">
      <alignment horizontal="center" vertical="center" wrapText="1"/>
    </xf>
    <xf numFmtId="9" fontId="6" fillId="57" borderId="183" xfId="147" applyFont="1" applyFill="1" applyBorder="1" applyAlignment="1">
      <alignment horizontal="center" vertical="center" wrapText="1"/>
    </xf>
    <xf numFmtId="0" fontId="17" fillId="14" borderId="182" xfId="0" applyFont="1" applyFill="1" applyBorder="1" applyAlignment="1">
      <alignment horizontal="center" vertical="center" wrapText="1"/>
    </xf>
    <xf numFmtId="1" fontId="28" fillId="57" borderId="182" xfId="0" applyNumberFormat="1" applyFont="1" applyFill="1" applyBorder="1" applyAlignment="1">
      <alignment horizontal="center" vertical="center" wrapText="1"/>
    </xf>
    <xf numFmtId="1" fontId="6" fillId="14" borderId="182" xfId="0" applyNumberFormat="1" applyFont="1" applyFill="1" applyBorder="1" applyAlignment="1">
      <alignment horizontal="center" vertical="center" wrapText="1"/>
    </xf>
    <xf numFmtId="0" fontId="46" fillId="21" borderId="177" xfId="0" applyFont="1" applyFill="1" applyBorder="1" applyAlignment="1">
      <alignment horizontal="center" vertical="center"/>
    </xf>
    <xf numFmtId="1" fontId="74" fillId="5" borderId="185" xfId="0" applyNumberFormat="1" applyFont="1" applyFill="1" applyBorder="1" applyAlignment="1">
      <alignment vertical="center"/>
    </xf>
    <xf numFmtId="1" fontId="73" fillId="7" borderId="176" xfId="0" applyNumberFormat="1" applyFont="1" applyFill="1" applyBorder="1" applyAlignment="1">
      <alignment vertical="center" wrapText="1"/>
    </xf>
    <xf numFmtId="1" fontId="1" fillId="56" borderId="177" xfId="0" applyNumberFormat="1" applyFont="1" applyFill="1" applyBorder="1" applyAlignment="1">
      <alignment horizontal="center" vertical="center" wrapText="1"/>
    </xf>
    <xf numFmtId="0" fontId="6" fillId="21" borderId="177" xfId="46" applyNumberFormat="1" applyFont="1" applyFill="1" applyBorder="1" applyAlignment="1">
      <alignment horizontal="center" vertical="center" wrapText="1"/>
    </xf>
    <xf numFmtId="0" fontId="6" fillId="57" borderId="177" xfId="50" applyNumberFormat="1" applyFont="1" applyFill="1" applyBorder="1" applyAlignment="1">
      <alignment horizontal="center" vertical="center" wrapText="1"/>
    </xf>
    <xf numFmtId="0" fontId="26" fillId="21" borderId="177" xfId="0" applyFont="1" applyFill="1" applyBorder="1" applyAlignment="1">
      <alignment horizontal="center" vertical="center"/>
    </xf>
    <xf numFmtId="0" fontId="97" fillId="17" borderId="177" xfId="0" applyFont="1" applyFill="1" applyBorder="1" applyAlignment="1">
      <alignment horizontal="center" vertical="center"/>
    </xf>
    <xf numFmtId="0" fontId="6" fillId="21" borderId="177" xfId="0" applyNumberFormat="1" applyFont="1" applyFill="1" applyBorder="1" applyAlignment="1">
      <alignment horizontal="center" vertical="center" wrapText="1"/>
    </xf>
    <xf numFmtId="1" fontId="73" fillId="7" borderId="178" xfId="0" applyNumberFormat="1" applyFont="1" applyFill="1" applyBorder="1" applyAlignment="1">
      <alignment vertical="center" wrapText="1"/>
    </xf>
    <xf numFmtId="1" fontId="1" fillId="56" borderId="179" xfId="0" applyNumberFormat="1" applyFont="1" applyFill="1" applyBorder="1" applyAlignment="1">
      <alignment horizontal="center" vertical="center" wrapText="1"/>
    </xf>
    <xf numFmtId="9" fontId="6" fillId="20" borderId="179" xfId="147" applyFont="1" applyFill="1" applyBorder="1" applyAlignment="1">
      <alignment horizontal="center" vertical="center" wrapText="1"/>
    </xf>
    <xf numFmtId="0" fontId="6" fillId="20" borderId="179" xfId="46" applyNumberFormat="1" applyFont="1" applyFill="1" applyBorder="1" applyAlignment="1">
      <alignment horizontal="center" vertical="center" wrapText="1"/>
    </xf>
    <xf numFmtId="9" fontId="6" fillId="57" borderId="179" xfId="147" applyFont="1" applyFill="1" applyBorder="1" applyAlignment="1">
      <alignment horizontal="center" vertical="center" wrapText="1"/>
    </xf>
    <xf numFmtId="9" fontId="6" fillId="20" borderId="179" xfId="46" applyNumberFormat="1" applyFont="1" applyFill="1" applyBorder="1" applyAlignment="1">
      <alignment horizontal="center" vertical="center" wrapText="1"/>
    </xf>
    <xf numFmtId="9" fontId="17" fillId="20" borderId="179" xfId="50" applyNumberFormat="1" applyFont="1" applyFill="1" applyBorder="1" applyAlignment="1">
      <alignment horizontal="center" vertical="center" wrapText="1"/>
    </xf>
    <xf numFmtId="9" fontId="97" fillId="17" borderId="179" xfId="147" applyFont="1" applyFill="1" applyBorder="1" applyAlignment="1">
      <alignment horizontal="center" vertical="center" wrapText="1"/>
    </xf>
    <xf numFmtId="0" fontId="15" fillId="62" borderId="182" xfId="874" applyFont="1" applyFill="1" applyBorder="1" applyAlignment="1">
      <alignment horizontal="center" vertical="center" wrapText="1"/>
    </xf>
    <xf numFmtId="0" fontId="15" fillId="62" borderId="188" xfId="874" applyFont="1" applyFill="1" applyBorder="1" applyAlignment="1">
      <alignment horizontal="center" vertical="center" wrapText="1"/>
    </xf>
    <xf numFmtId="0" fontId="8" fillId="0" borderId="163" xfId="0" applyNumberFormat="1" applyFont="1" applyBorder="1" applyAlignment="1">
      <alignment vertical="center" wrapText="1"/>
    </xf>
    <xf numFmtId="0" fontId="8" fillId="0" borderId="164" xfId="0" applyNumberFormat="1" applyFont="1" applyBorder="1" applyAlignment="1">
      <alignment vertical="center" wrapText="1"/>
    </xf>
    <xf numFmtId="0" fontId="8" fillId="0" borderId="163" xfId="0" applyNumberFormat="1" applyFont="1" applyFill="1" applyBorder="1" applyAlignment="1">
      <alignment vertical="center" wrapText="1"/>
    </xf>
    <xf numFmtId="0" fontId="8" fillId="0" borderId="164" xfId="0" applyNumberFormat="1" applyFont="1" applyFill="1" applyBorder="1" applyAlignment="1">
      <alignment vertical="center" wrapText="1"/>
    </xf>
    <xf numFmtId="1" fontId="74" fillId="5" borderId="189" xfId="0" applyNumberFormat="1" applyFont="1" applyFill="1" applyBorder="1" applyAlignment="1">
      <alignment horizontal="center" vertical="center"/>
    </xf>
    <xf numFmtId="1" fontId="74" fillId="5" borderId="190" xfId="0" applyNumberFormat="1" applyFont="1" applyFill="1" applyBorder="1" applyAlignment="1">
      <alignment vertical="center"/>
    </xf>
    <xf numFmtId="1" fontId="76" fillId="7" borderId="189" xfId="0" applyNumberFormat="1" applyFont="1" applyFill="1" applyBorder="1" applyAlignment="1">
      <alignment horizontal="center" vertical="center" wrapText="1"/>
    </xf>
    <xf numFmtId="1" fontId="73" fillId="7" borderId="190" xfId="0" applyNumberFormat="1" applyFont="1" applyFill="1" applyBorder="1" applyAlignment="1">
      <alignment vertical="center" wrapText="1"/>
    </xf>
    <xf numFmtId="1" fontId="1" fillId="56" borderId="189" xfId="0" applyNumberFormat="1" applyFont="1" applyFill="1" applyBorder="1" applyAlignment="1">
      <alignment horizontal="center" vertical="center" wrapText="1"/>
    </xf>
    <xf numFmtId="1" fontId="1" fillId="56" borderId="191" xfId="0" applyNumberFormat="1" applyFont="1" applyFill="1" applyBorder="1" applyAlignment="1">
      <alignment horizontal="center" vertical="center" wrapText="1"/>
    </xf>
    <xf numFmtId="1" fontId="6" fillId="14" borderId="189" xfId="0" applyNumberFormat="1" applyFont="1" applyFill="1" applyBorder="1" applyAlignment="1">
      <alignment horizontal="center" vertical="center" wrapText="1"/>
    </xf>
    <xf numFmtId="1" fontId="6" fillId="59" borderId="189" xfId="0" applyNumberFormat="1" applyFont="1" applyFill="1" applyBorder="1" applyAlignment="1">
      <alignment horizontal="center" vertical="center" wrapText="1"/>
    </xf>
    <xf numFmtId="1" fontId="28" fillId="57" borderId="189" xfId="0" applyNumberFormat="1" applyFont="1" applyFill="1" applyBorder="1" applyAlignment="1">
      <alignment horizontal="center" vertical="center" wrapText="1"/>
    </xf>
    <xf numFmtId="9" fontId="6" fillId="57" borderId="191" xfId="147" applyFont="1" applyFill="1" applyBorder="1" applyAlignment="1">
      <alignment horizontal="center" vertical="center" wrapText="1"/>
    </xf>
    <xf numFmtId="1" fontId="17" fillId="57" borderId="189" xfId="0" applyNumberFormat="1" applyFont="1" applyFill="1" applyBorder="1" applyAlignment="1">
      <alignment horizontal="center" vertical="center" wrapText="1"/>
    </xf>
    <xf numFmtId="0" fontId="6" fillId="57" borderId="191" xfId="50" applyNumberFormat="1" applyFont="1" applyFill="1" applyBorder="1" applyAlignment="1">
      <alignment horizontal="center" vertical="center" wrapText="1"/>
    </xf>
    <xf numFmtId="1" fontId="28" fillId="3" borderId="189" xfId="0" applyNumberFormat="1" applyFont="1" applyFill="1" applyBorder="1" applyAlignment="1">
      <alignment horizontal="center" vertical="center" wrapText="1"/>
    </xf>
    <xf numFmtId="1" fontId="6" fillId="3" borderId="190" xfId="0" applyNumberFormat="1" applyFont="1" applyFill="1" applyBorder="1" applyAlignment="1">
      <alignment vertical="center" wrapText="1"/>
    </xf>
    <xf numFmtId="1" fontId="1" fillId="22" borderId="189" xfId="0" applyNumberFormat="1" applyFont="1" applyFill="1" applyBorder="1" applyAlignment="1">
      <alignment horizontal="center" vertical="center" wrapText="1"/>
    </xf>
    <xf numFmtId="1" fontId="73" fillId="7" borderId="192" xfId="0" applyNumberFormat="1" applyFont="1" applyFill="1" applyBorder="1" applyAlignment="1">
      <alignment vertical="center" wrapText="1"/>
    </xf>
    <xf numFmtId="1" fontId="1" fillId="56" borderId="193" xfId="0" applyNumberFormat="1" applyFont="1" applyFill="1" applyBorder="1" applyAlignment="1">
      <alignment horizontal="center" vertical="center" wrapText="1"/>
    </xf>
    <xf numFmtId="0" fontId="6" fillId="57" borderId="193" xfId="50" applyNumberFormat="1" applyFont="1" applyFill="1" applyBorder="1" applyAlignment="1">
      <alignment horizontal="center" vertical="center" wrapText="1"/>
    </xf>
    <xf numFmtId="1" fontId="17" fillId="14" borderId="189" xfId="0" applyNumberFormat="1" applyFont="1" applyFill="1" applyBorder="1" applyAlignment="1">
      <alignment horizontal="center" vertical="center" wrapText="1"/>
    </xf>
    <xf numFmtId="1" fontId="6" fillId="3" borderId="192" xfId="0" applyNumberFormat="1" applyFont="1" applyFill="1" applyBorder="1" applyAlignment="1">
      <alignment vertical="center" wrapText="1"/>
    </xf>
    <xf numFmtId="9" fontId="6" fillId="57" borderId="193" xfId="147" applyFont="1" applyFill="1" applyBorder="1" applyAlignment="1">
      <alignment horizontal="center" vertical="center" wrapText="1"/>
    </xf>
    <xf numFmtId="0" fontId="8" fillId="22" borderId="163" xfId="0" applyNumberFormat="1" applyFont="1" applyFill="1" applyBorder="1" applyAlignment="1">
      <alignment vertical="center" wrapText="1"/>
    </xf>
    <xf numFmtId="1" fontId="97" fillId="17" borderId="189" xfId="0" applyNumberFormat="1" applyFont="1" applyFill="1" applyBorder="1" applyAlignment="1">
      <alignment horizontal="center" vertical="center" wrapText="1"/>
    </xf>
    <xf numFmtId="0" fontId="97" fillId="17" borderId="193" xfId="0" applyFont="1" applyFill="1" applyBorder="1" applyAlignment="1">
      <alignment horizontal="center" vertical="center"/>
    </xf>
    <xf numFmtId="1" fontId="17" fillId="0" borderId="189" xfId="0" applyNumberFormat="1" applyFont="1" applyFill="1" applyBorder="1" applyAlignment="1">
      <alignment horizontal="center" vertical="center" wrapText="1"/>
    </xf>
    <xf numFmtId="0" fontId="17" fillId="21" borderId="193" xfId="0" applyFont="1" applyFill="1" applyBorder="1" applyAlignment="1">
      <alignment horizontal="center" vertical="center"/>
    </xf>
    <xf numFmtId="1" fontId="6" fillId="3" borderId="194" xfId="0" applyNumberFormat="1" applyFont="1" applyFill="1" applyBorder="1" applyAlignment="1">
      <alignment vertical="center" wrapText="1"/>
    </xf>
    <xf numFmtId="9" fontId="6" fillId="57" borderId="189" xfId="147" applyFont="1" applyFill="1" applyBorder="1" applyAlignment="1">
      <alignment horizontal="center" vertical="center" wrapText="1"/>
    </xf>
    <xf numFmtId="9" fontId="6" fillId="0" borderId="161" xfId="147" applyFont="1" applyFill="1" applyBorder="1" applyAlignment="1">
      <alignment horizontal="center" vertical="center" wrapText="1"/>
    </xf>
    <xf numFmtId="0" fontId="6" fillId="0" borderId="90" xfId="50" applyNumberFormat="1" applyFont="1" applyFill="1" applyBorder="1" applyAlignment="1">
      <alignment horizontal="center" vertical="center" wrapText="1"/>
    </xf>
    <xf numFmtId="9" fontId="6" fillId="0" borderId="90" xfId="147" applyFont="1" applyFill="1" applyBorder="1" applyAlignment="1">
      <alignment horizontal="center" vertical="center" wrapText="1"/>
    </xf>
    <xf numFmtId="0" fontId="6" fillId="0" borderId="177" xfId="50" applyNumberFormat="1" applyFont="1" applyFill="1" applyBorder="1" applyAlignment="1">
      <alignment horizontal="center" vertical="center" wrapText="1"/>
    </xf>
    <xf numFmtId="0" fontId="6" fillId="0" borderId="193" xfId="50" applyNumberFormat="1" applyFont="1" applyFill="1" applyBorder="1" applyAlignment="1">
      <alignment horizontal="center" vertical="center" wrapText="1"/>
    </xf>
    <xf numFmtId="9" fontId="6" fillId="0" borderId="179" xfId="147" applyFont="1" applyFill="1" applyBorder="1" applyAlignment="1">
      <alignment horizontal="center" vertical="center" wrapText="1"/>
    </xf>
    <xf numFmtId="1" fontId="74" fillId="5" borderId="195" xfId="0" applyNumberFormat="1" applyFont="1" applyFill="1" applyBorder="1" applyAlignment="1">
      <alignment horizontal="center" vertical="center"/>
    </xf>
    <xf numFmtId="1" fontId="74" fillId="5" borderId="195" xfId="0" applyNumberFormat="1" applyFont="1" applyFill="1" applyBorder="1" applyAlignment="1">
      <alignment vertical="center"/>
    </xf>
    <xf numFmtId="1" fontId="76" fillId="7" borderId="195" xfId="0" applyNumberFormat="1" applyFont="1" applyFill="1" applyBorder="1" applyAlignment="1">
      <alignment horizontal="center" vertical="center" wrapText="1"/>
    </xf>
    <xf numFmtId="1" fontId="73" fillId="7" borderId="195" xfId="0" applyNumberFormat="1" applyFont="1" applyFill="1" applyBorder="1" applyAlignment="1">
      <alignment vertical="center" wrapText="1"/>
    </xf>
    <xf numFmtId="1" fontId="6" fillId="64" borderId="165" xfId="0" applyNumberFormat="1" applyFont="1" applyFill="1" applyBorder="1" applyAlignment="1">
      <alignment horizontal="center" vertical="center" wrapText="1"/>
    </xf>
    <xf numFmtId="1" fontId="6" fillId="64" borderId="165" xfId="50" applyNumberFormat="1" applyFont="1" applyFill="1" applyBorder="1" applyAlignment="1">
      <alignment horizontal="center" vertical="center" wrapText="1"/>
    </xf>
    <xf numFmtId="1" fontId="15" fillId="14" borderId="198" xfId="0" applyNumberFormat="1" applyFont="1" applyFill="1" applyBorder="1" applyAlignment="1">
      <alignment horizontal="center" vertical="center" wrapText="1"/>
    </xf>
    <xf numFmtId="0" fontId="15" fillId="62" borderId="183" xfId="874" applyFont="1" applyFill="1" applyBorder="1" applyAlignment="1">
      <alignment horizontal="center" vertical="center" wrapText="1"/>
    </xf>
    <xf numFmtId="1" fontId="6" fillId="3" borderId="199" xfId="0" applyNumberFormat="1" applyFont="1" applyFill="1" applyBorder="1" applyAlignment="1">
      <alignment horizontal="center" vertical="center" wrapText="1"/>
    </xf>
    <xf numFmtId="0" fontId="17" fillId="16" borderId="169" xfId="1" applyFont="1" applyFill="1" applyBorder="1" applyAlignment="1" applyProtection="1">
      <alignment horizontal="center" vertical="center" wrapText="1"/>
    </xf>
    <xf numFmtId="0" fontId="17" fillId="3" borderId="169" xfId="1" applyFont="1" applyFill="1" applyBorder="1" applyAlignment="1" applyProtection="1">
      <alignment horizontal="center" vertical="center" wrapText="1"/>
    </xf>
    <xf numFmtId="0" fontId="17" fillId="3" borderId="200" xfId="1" applyFont="1" applyFill="1" applyBorder="1" applyAlignment="1" applyProtection="1">
      <alignment horizontal="center" vertical="center" wrapText="1"/>
    </xf>
    <xf numFmtId="0" fontId="28" fillId="0" borderId="201" xfId="1" applyFont="1" applyFill="1" applyBorder="1" applyAlignment="1" applyProtection="1">
      <alignment horizontal="center" vertical="center" wrapText="1"/>
    </xf>
    <xf numFmtId="1" fontId="71" fillId="6" borderId="200" xfId="0" applyNumberFormat="1" applyFont="1" applyFill="1" applyBorder="1" applyAlignment="1">
      <alignment horizontal="center" vertical="center"/>
    </xf>
    <xf numFmtId="1" fontId="6" fillId="3" borderId="202" xfId="0" applyNumberFormat="1" applyFont="1" applyFill="1" applyBorder="1" applyAlignment="1">
      <alignment horizontal="center" vertical="center" wrapText="1"/>
    </xf>
    <xf numFmtId="1" fontId="6" fillId="10" borderId="202" xfId="0" applyNumberFormat="1" applyFont="1" applyFill="1" applyBorder="1" applyAlignment="1">
      <alignment horizontal="center" vertical="center" wrapText="1"/>
    </xf>
    <xf numFmtId="1" fontId="6" fillId="14" borderId="202" xfId="0" applyNumberFormat="1" applyFont="1" applyFill="1" applyBorder="1" applyAlignment="1">
      <alignment horizontal="center" vertical="center" wrapText="1"/>
    </xf>
    <xf numFmtId="1" fontId="6" fillId="0" borderId="202" xfId="0" applyNumberFormat="1" applyFont="1" applyFill="1" applyBorder="1" applyAlignment="1">
      <alignment horizontal="center" vertical="center" wrapText="1"/>
    </xf>
    <xf numFmtId="1" fontId="71" fillId="6" borderId="203" xfId="0" applyNumberFormat="1" applyFont="1" applyFill="1" applyBorder="1" applyAlignment="1">
      <alignment horizontal="center" vertical="center"/>
    </xf>
    <xf numFmtId="1" fontId="74" fillId="5" borderId="203" xfId="0" applyNumberFormat="1" applyFont="1" applyFill="1" applyBorder="1" applyAlignment="1">
      <alignment horizontal="center" vertical="center"/>
    </xf>
    <xf numFmtId="1" fontId="76" fillId="7" borderId="200" xfId="0" applyNumberFormat="1" applyFont="1" applyFill="1" applyBorder="1" applyAlignment="1">
      <alignment horizontal="center" vertical="center" wrapText="1"/>
    </xf>
    <xf numFmtId="1" fontId="6" fillId="10" borderId="204" xfId="0" applyNumberFormat="1" applyFont="1" applyFill="1" applyBorder="1" applyAlignment="1">
      <alignment horizontal="center" vertical="center" wrapText="1"/>
    </xf>
    <xf numFmtId="1" fontId="6" fillId="0" borderId="204" xfId="0" applyNumberFormat="1" applyFont="1" applyFill="1" applyBorder="1" applyAlignment="1">
      <alignment horizontal="center" vertical="center" wrapText="1"/>
    </xf>
    <xf numFmtId="1" fontId="17" fillId="10" borderId="204" xfId="0" applyNumberFormat="1" applyFont="1" applyFill="1" applyBorder="1" applyAlignment="1">
      <alignment horizontal="center" vertical="center" wrapText="1"/>
    </xf>
    <xf numFmtId="1" fontId="6" fillId="3" borderId="204" xfId="0" applyNumberFormat="1" applyFont="1" applyFill="1" applyBorder="1" applyAlignment="1">
      <alignment horizontal="center" vertical="center" wrapText="1"/>
    </xf>
    <xf numFmtId="0" fontId="17" fillId="16" borderId="0" xfId="1" applyFont="1" applyFill="1" applyBorder="1" applyAlignment="1" applyProtection="1">
      <alignment horizontal="center" vertical="center" wrapText="1"/>
    </xf>
    <xf numFmtId="0" fontId="17" fillId="3" borderId="0" xfId="1" applyFont="1" applyFill="1" applyBorder="1" applyAlignment="1" applyProtection="1">
      <alignment horizontal="center" vertical="center" wrapText="1"/>
    </xf>
    <xf numFmtId="0" fontId="28" fillId="0" borderId="0" xfId="1" applyFont="1" applyFill="1" applyBorder="1" applyAlignment="1" applyProtection="1">
      <alignment horizontal="center" vertical="center" wrapText="1"/>
    </xf>
    <xf numFmtId="1" fontId="71" fillId="6" borderId="196" xfId="0" applyNumberFormat="1" applyFont="1" applyFill="1" applyBorder="1" applyAlignment="1">
      <alignment horizontal="center" vertical="center"/>
    </xf>
    <xf numFmtId="1" fontId="6" fillId="14" borderId="204" xfId="0" applyNumberFormat="1" applyFont="1" applyFill="1" applyBorder="1" applyAlignment="1">
      <alignment horizontal="center" vertical="center" wrapText="1"/>
    </xf>
    <xf numFmtId="1" fontId="71" fillId="6" borderId="207" xfId="0" applyNumberFormat="1" applyFont="1" applyFill="1" applyBorder="1" applyAlignment="1">
      <alignment horizontal="center" vertical="center"/>
    </xf>
    <xf numFmtId="1" fontId="1" fillId="20" borderId="197" xfId="0" applyNumberFormat="1" applyFont="1" applyFill="1" applyBorder="1" applyAlignment="1">
      <alignment horizontal="center" vertical="center" wrapText="1"/>
    </xf>
    <xf numFmtId="1" fontId="28" fillId="57" borderId="212" xfId="0" applyNumberFormat="1" applyFont="1" applyFill="1" applyBorder="1" applyAlignment="1">
      <alignment horizontal="center" vertical="center" wrapText="1"/>
    </xf>
    <xf numFmtId="1" fontId="6" fillId="0" borderId="204" xfId="0" applyNumberFormat="1" applyFont="1" applyFill="1" applyBorder="1" applyAlignment="1">
      <alignment horizontal="center" vertical="center"/>
    </xf>
    <xf numFmtId="1" fontId="17" fillId="57" borderId="212" xfId="0" applyNumberFormat="1" applyFont="1" applyFill="1" applyBorder="1" applyAlignment="1">
      <alignment horizontal="center" vertical="center" wrapText="1"/>
    </xf>
    <xf numFmtId="49" fontId="21" fillId="3" borderId="213" xfId="1" applyNumberFormat="1" applyFont="1" applyFill="1" applyBorder="1" applyAlignment="1" applyProtection="1">
      <alignment horizontal="center" vertical="center" wrapText="1"/>
    </xf>
    <xf numFmtId="0" fontId="21" fillId="57" borderId="204" xfId="0" applyNumberFormat="1" applyFont="1" applyFill="1" applyBorder="1" applyAlignment="1">
      <alignment horizontal="center" vertical="center" wrapText="1"/>
    </xf>
    <xf numFmtId="1" fontId="6" fillId="10" borderId="204" xfId="0" applyNumberFormat="1" applyFont="1" applyFill="1" applyBorder="1" applyAlignment="1">
      <alignment horizontal="center" vertical="center"/>
    </xf>
    <xf numFmtId="1" fontId="17" fillId="0" borderId="203" xfId="0" applyNumberFormat="1" applyFont="1" applyFill="1" applyBorder="1" applyAlignment="1">
      <alignment horizontal="center" vertical="center"/>
    </xf>
    <xf numFmtId="1" fontId="6" fillId="10" borderId="214" xfId="0" applyNumberFormat="1" applyFont="1" applyFill="1" applyBorder="1" applyAlignment="1">
      <alignment horizontal="center" vertical="center" wrapText="1"/>
    </xf>
    <xf numFmtId="1" fontId="6" fillId="10" borderId="211" xfId="0" applyNumberFormat="1" applyFont="1" applyFill="1" applyBorder="1" applyAlignment="1">
      <alignment horizontal="center" vertical="center" wrapText="1"/>
    </xf>
    <xf numFmtId="0" fontId="17" fillId="57" borderId="211" xfId="1" applyFont="1" applyFill="1" applyBorder="1" applyAlignment="1" applyProtection="1">
      <alignment horizontal="center" vertical="center" wrapText="1"/>
    </xf>
    <xf numFmtId="1" fontId="17" fillId="57" borderId="211" xfId="0" applyNumberFormat="1" applyFont="1" applyFill="1" applyBorder="1" applyAlignment="1">
      <alignment horizontal="center" vertical="center" wrapText="1"/>
    </xf>
    <xf numFmtId="0" fontId="17" fillId="10" borderId="211" xfId="1" applyFont="1" applyFill="1" applyBorder="1" applyAlignment="1" applyProtection="1">
      <alignment horizontal="center" vertical="center" wrapText="1"/>
    </xf>
    <xf numFmtId="1" fontId="17" fillId="10" borderId="211" xfId="0" applyNumberFormat="1" applyFont="1" applyFill="1" applyBorder="1" applyAlignment="1">
      <alignment horizontal="center" vertical="center" wrapText="1"/>
    </xf>
    <xf numFmtId="1" fontId="28" fillId="3" borderId="211" xfId="0" applyNumberFormat="1" applyFont="1" applyFill="1" applyBorder="1" applyAlignment="1">
      <alignment horizontal="center" vertical="center" wrapText="1"/>
    </xf>
    <xf numFmtId="1" fontId="28" fillId="57" borderId="211" xfId="0" applyNumberFormat="1" applyFont="1" applyFill="1" applyBorder="1" applyAlignment="1">
      <alignment horizontal="center" vertical="center" wrapText="1"/>
    </xf>
    <xf numFmtId="1" fontId="6" fillId="0" borderId="211" xfId="0" applyNumberFormat="1" applyFont="1" applyFill="1" applyBorder="1" applyAlignment="1">
      <alignment horizontal="center" vertical="center" wrapText="1"/>
    </xf>
    <xf numFmtId="1" fontId="17" fillId="0" borderId="211" xfId="0" applyNumberFormat="1" applyFont="1" applyFill="1" applyBorder="1" applyAlignment="1">
      <alignment horizontal="center" vertical="center" wrapText="1"/>
    </xf>
    <xf numFmtId="1" fontId="1" fillId="5" borderId="203" xfId="0" applyNumberFormat="1" applyFont="1" applyFill="1" applyBorder="1" applyAlignment="1">
      <alignment vertical="center"/>
    </xf>
    <xf numFmtId="1" fontId="1" fillId="7" borderId="204" xfId="0" applyNumberFormat="1" applyFont="1" applyFill="1" applyBorder="1" applyAlignment="1">
      <alignment horizontal="center" vertical="center" wrapText="1"/>
    </xf>
    <xf numFmtId="1" fontId="1" fillId="56" borderId="212" xfId="0" applyNumberFormat="1" applyFont="1" applyFill="1" applyBorder="1" applyAlignment="1">
      <alignment horizontal="center" vertical="center" wrapText="1"/>
    </xf>
    <xf numFmtId="1" fontId="97" fillId="17" borderId="204" xfId="0" applyNumberFormat="1" applyFont="1" applyFill="1" applyBorder="1" applyAlignment="1">
      <alignment horizontal="center" vertical="center"/>
    </xf>
    <xf numFmtId="0" fontId="17" fillId="3" borderId="206" xfId="1" applyFont="1" applyFill="1" applyBorder="1" applyAlignment="1" applyProtection="1">
      <alignment vertical="center" wrapText="1"/>
    </xf>
    <xf numFmtId="0" fontId="17" fillId="57" borderId="206" xfId="1" applyFont="1" applyFill="1" applyBorder="1" applyAlignment="1" applyProtection="1">
      <alignment vertical="center" wrapText="1"/>
    </xf>
    <xf numFmtId="9" fontId="6" fillId="20" borderId="206" xfId="147" applyFont="1" applyFill="1" applyBorder="1" applyAlignment="1">
      <alignment horizontal="center" vertical="center" wrapText="1"/>
    </xf>
    <xf numFmtId="9" fontId="6" fillId="20" borderId="206" xfId="46" applyNumberFormat="1" applyFont="1" applyFill="1" applyBorder="1" applyAlignment="1">
      <alignment horizontal="center" vertical="center" wrapText="1"/>
    </xf>
    <xf numFmtId="9" fontId="17" fillId="20" borderId="206" xfId="50" applyNumberFormat="1" applyFont="1" applyFill="1" applyBorder="1" applyAlignment="1">
      <alignment horizontal="center" vertical="center" wrapText="1"/>
    </xf>
    <xf numFmtId="1" fontId="74" fillId="5" borderId="203" xfId="0" applyNumberFormat="1" applyFont="1" applyFill="1" applyBorder="1" applyAlignment="1">
      <alignment vertical="center"/>
    </xf>
    <xf numFmtId="1" fontId="73" fillId="7" borderId="215" xfId="0" applyNumberFormat="1" applyFont="1" applyFill="1" applyBorder="1" applyAlignment="1">
      <alignment vertical="center" wrapText="1"/>
    </xf>
    <xf numFmtId="1" fontId="1" fillId="56" borderId="216" xfId="0" applyNumberFormat="1" applyFont="1" applyFill="1" applyBorder="1" applyAlignment="1">
      <alignment horizontal="center" vertical="center" wrapText="1"/>
    </xf>
    <xf numFmtId="9" fontId="97" fillId="17" borderId="216" xfId="147" applyFont="1" applyFill="1" applyBorder="1" applyAlignment="1">
      <alignment horizontal="center" vertical="center" wrapText="1"/>
    </xf>
    <xf numFmtId="9" fontId="17" fillId="20" borderId="216" xfId="147" applyFont="1" applyFill="1" applyBorder="1" applyAlignment="1">
      <alignment horizontal="center" vertical="center" wrapText="1"/>
    </xf>
    <xf numFmtId="1" fontId="1" fillId="22" borderId="211" xfId="0" applyNumberFormat="1" applyFont="1" applyFill="1" applyBorder="1" applyAlignment="1">
      <alignment horizontal="center" vertical="center" wrapText="1"/>
    </xf>
    <xf numFmtId="1" fontId="74" fillId="5" borderId="211" xfId="0" applyNumberFormat="1" applyFont="1" applyFill="1" applyBorder="1" applyAlignment="1">
      <alignment horizontal="center" vertical="center"/>
    </xf>
    <xf numFmtId="1" fontId="76" fillId="7" borderId="211" xfId="0" applyNumberFormat="1" applyFont="1" applyFill="1" applyBorder="1" applyAlignment="1">
      <alignment horizontal="center" vertical="center" wrapText="1"/>
    </xf>
    <xf numFmtId="1" fontId="1" fillId="56" borderId="211" xfId="0" applyNumberFormat="1" applyFont="1" applyFill="1" applyBorder="1" applyAlignment="1">
      <alignment horizontal="center" vertical="center" wrapText="1"/>
    </xf>
    <xf numFmtId="1" fontId="97" fillId="17" borderId="211" xfId="0" applyNumberFormat="1" applyFont="1" applyFill="1" applyBorder="1" applyAlignment="1">
      <alignment horizontal="center" vertical="center" wrapText="1"/>
    </xf>
    <xf numFmtId="1" fontId="17" fillId="0" borderId="204" xfId="0" applyNumberFormat="1" applyFont="1" applyFill="1" applyBorder="1" applyAlignment="1">
      <alignment horizontal="center" vertical="center"/>
    </xf>
    <xf numFmtId="0" fontId="17" fillId="57" borderId="213" xfId="1" applyFont="1" applyFill="1" applyBorder="1" applyAlignment="1" applyProtection="1">
      <alignment vertical="center" wrapText="1"/>
    </xf>
    <xf numFmtId="1" fontId="17" fillId="10" borderId="204" xfId="0" applyNumberFormat="1" applyFont="1" applyFill="1" applyBorder="1" applyAlignment="1">
      <alignment horizontal="center" vertical="center"/>
    </xf>
    <xf numFmtId="0" fontId="17" fillId="57" borderId="211" xfId="1" applyFont="1" applyFill="1" applyBorder="1" applyAlignment="1" applyProtection="1">
      <alignment vertical="center" wrapText="1"/>
    </xf>
    <xf numFmtId="0" fontId="17" fillId="0" borderId="211" xfId="0" applyFont="1" applyFill="1" applyBorder="1" applyAlignment="1">
      <alignment horizontal="center" vertical="center" wrapText="1"/>
    </xf>
    <xf numFmtId="1" fontId="17" fillId="57" borderId="211" xfId="0" applyNumberFormat="1" applyFont="1" applyFill="1" applyBorder="1" applyAlignment="1">
      <alignment vertical="center" wrapText="1"/>
    </xf>
    <xf numFmtId="1" fontId="17" fillId="0" borderId="213" xfId="0" applyNumberFormat="1" applyFont="1" applyFill="1" applyBorder="1" applyAlignment="1">
      <alignment horizontal="center" vertical="center" wrapText="1"/>
    </xf>
    <xf numFmtId="0" fontId="17" fillId="0" borderId="204" xfId="0" applyNumberFormat="1" applyFont="1" applyFill="1" applyBorder="1" applyAlignment="1">
      <alignment horizontal="center" vertical="center" wrapText="1"/>
    </xf>
    <xf numFmtId="0" fontId="6" fillId="10" borderId="204" xfId="0" applyNumberFormat="1" applyFont="1" applyFill="1" applyBorder="1" applyAlignment="1">
      <alignment horizontal="center" vertical="center" wrapText="1"/>
    </xf>
    <xf numFmtId="1" fontId="6" fillId="10" borderId="205" xfId="0" applyNumberFormat="1" applyFont="1" applyFill="1" applyBorder="1" applyAlignment="1">
      <alignment horizontal="center" vertical="center"/>
    </xf>
    <xf numFmtId="1" fontId="6" fillId="0" borderId="211" xfId="0" applyNumberFormat="1" applyFont="1" applyFill="1" applyBorder="1" applyAlignment="1">
      <alignment horizontal="center" vertical="center"/>
    </xf>
    <xf numFmtId="49" fontId="21" fillId="3" borderId="211" xfId="1" applyNumberFormat="1" applyFont="1" applyFill="1" applyBorder="1" applyAlignment="1" applyProtection="1">
      <alignment horizontal="center" vertical="center" wrapText="1"/>
    </xf>
    <xf numFmtId="0" fontId="21" fillId="57" borderId="211" xfId="0" applyNumberFormat="1" applyFont="1" applyFill="1" applyBorder="1" applyAlignment="1">
      <alignment horizontal="center" vertical="center" wrapText="1"/>
    </xf>
    <xf numFmtId="1" fontId="6" fillId="10" borderId="211" xfId="0" applyNumberFormat="1" applyFont="1" applyFill="1" applyBorder="1" applyAlignment="1">
      <alignment horizontal="center" vertical="center"/>
    </xf>
    <xf numFmtId="1" fontId="26" fillId="0" borderId="211" xfId="0" applyNumberFormat="1" applyFont="1" applyFill="1" applyBorder="1" applyAlignment="1">
      <alignment horizontal="center" vertical="center" wrapText="1"/>
    </xf>
    <xf numFmtId="49" fontId="21" fillId="3" borderId="212" xfId="1" applyNumberFormat="1" applyFont="1" applyFill="1" applyBorder="1" applyAlignment="1" applyProtection="1">
      <alignment horizontal="center" vertical="center" wrapText="1"/>
    </xf>
    <xf numFmtId="49" fontId="17" fillId="15" borderId="212" xfId="1" applyNumberFormat="1" applyFont="1" applyFill="1" applyBorder="1" applyAlignment="1" applyProtection="1">
      <alignment horizontal="center" vertical="center" wrapText="1"/>
    </xf>
    <xf numFmtId="1" fontId="17" fillId="10" borderId="211" xfId="0" applyNumberFormat="1" applyFont="1" applyFill="1" applyBorder="1" applyAlignment="1">
      <alignment vertical="center"/>
    </xf>
    <xf numFmtId="0" fontId="6" fillId="10" borderId="211" xfId="0" applyNumberFormat="1" applyFont="1" applyFill="1" applyBorder="1" applyAlignment="1">
      <alignment horizontal="center" vertical="center" wrapText="1"/>
    </xf>
    <xf numFmtId="0" fontId="28" fillId="14" borderId="211" xfId="1" applyFont="1" applyFill="1" applyBorder="1" applyAlignment="1" applyProtection="1">
      <alignment horizontal="center" vertical="center" wrapText="1"/>
    </xf>
    <xf numFmtId="0" fontId="17" fillId="15" borderId="211" xfId="1" applyFont="1" applyFill="1" applyBorder="1" applyAlignment="1" applyProtection="1">
      <alignment horizontal="center" vertical="center" wrapText="1"/>
    </xf>
    <xf numFmtId="1" fontId="6" fillId="10" borderId="217" xfId="0" applyNumberFormat="1" applyFont="1" applyFill="1" applyBorder="1" applyAlignment="1">
      <alignment horizontal="center" vertical="center"/>
    </xf>
    <xf numFmtId="1" fontId="28" fillId="14" borderId="211" xfId="0" applyNumberFormat="1" applyFont="1" applyFill="1" applyBorder="1" applyAlignment="1">
      <alignment horizontal="center" vertical="center" wrapText="1"/>
    </xf>
    <xf numFmtId="0" fontId="6" fillId="14" borderId="89" xfId="50" applyNumberFormat="1" applyFont="1" applyFill="1" applyBorder="1" applyAlignment="1">
      <alignment horizontal="center" vertical="center" wrapText="1"/>
    </xf>
    <xf numFmtId="0" fontId="97" fillId="14" borderId="89" xfId="47" applyNumberFormat="1" applyFont="1" applyFill="1" applyBorder="1" applyAlignment="1">
      <alignment horizontal="center" vertical="center" wrapText="1"/>
    </xf>
    <xf numFmtId="0" fontId="97" fillId="14" borderId="89" xfId="50" applyNumberFormat="1" applyFont="1" applyFill="1" applyBorder="1" applyAlignment="1">
      <alignment horizontal="center" vertical="center" wrapText="1"/>
    </xf>
    <xf numFmtId="0" fontId="28" fillId="14" borderId="80" xfId="50" applyNumberFormat="1" applyFont="1" applyFill="1" applyBorder="1" applyAlignment="1">
      <alignment horizontal="center" vertical="center" wrapText="1"/>
    </xf>
    <xf numFmtId="0" fontId="28" fillId="14" borderId="177" xfId="50" applyNumberFormat="1" applyFont="1" applyFill="1" applyBorder="1" applyAlignment="1">
      <alignment horizontal="center" vertical="center" wrapText="1"/>
    </xf>
    <xf numFmtId="0" fontId="97" fillId="14" borderId="177" xfId="50" applyNumberFormat="1" applyFont="1" applyFill="1" applyBorder="1" applyAlignment="1">
      <alignment horizontal="center" vertical="center" wrapText="1"/>
    </xf>
    <xf numFmtId="0" fontId="28" fillId="14" borderId="89" xfId="46" applyNumberFormat="1" applyFont="1" applyFill="1" applyBorder="1" applyAlignment="1">
      <alignment horizontal="center" vertical="center" wrapText="1"/>
    </xf>
    <xf numFmtId="0" fontId="28" fillId="14" borderId="177" xfId="46" applyNumberFormat="1" applyFont="1" applyFill="1" applyBorder="1" applyAlignment="1">
      <alignment horizontal="center" vertical="center" wrapText="1"/>
    </xf>
    <xf numFmtId="0" fontId="32" fillId="14" borderId="54" xfId="0" applyFont="1" applyFill="1" applyBorder="1" applyAlignment="1">
      <alignment horizontal="center" vertical="center"/>
    </xf>
    <xf numFmtId="0" fontId="28" fillId="14" borderId="82" xfId="50" applyNumberFormat="1" applyFont="1" applyFill="1" applyBorder="1" applyAlignment="1">
      <alignment horizontal="center" vertical="center" wrapText="1"/>
    </xf>
    <xf numFmtId="0" fontId="28" fillId="14" borderId="90" xfId="46" applyNumberFormat="1" applyFont="1" applyFill="1" applyBorder="1" applyAlignment="1">
      <alignment horizontal="center" vertical="center" wrapText="1"/>
    </xf>
    <xf numFmtId="0" fontId="28" fillId="14" borderId="211" xfId="50" applyNumberFormat="1" applyFont="1" applyFill="1" applyBorder="1" applyAlignment="1">
      <alignment horizontal="center" vertical="center" wrapText="1"/>
    </xf>
    <xf numFmtId="9" fontId="28" fillId="14" borderId="211" xfId="147" applyFont="1" applyFill="1" applyBorder="1" applyAlignment="1">
      <alignment horizontal="center" vertical="center" wrapText="1"/>
    </xf>
    <xf numFmtId="0" fontId="28" fillId="14" borderId="212" xfId="0" applyFont="1" applyFill="1" applyBorder="1" applyAlignment="1">
      <alignment horizontal="center" vertical="center"/>
    </xf>
    <xf numFmtId="0" fontId="28" fillId="14" borderId="90" xfId="50" applyNumberFormat="1" applyFont="1" applyFill="1" applyBorder="1" applyAlignment="1">
      <alignment horizontal="center" vertical="center" wrapText="1"/>
    </xf>
    <xf numFmtId="0" fontId="28" fillId="14" borderId="54" xfId="0" applyFont="1" applyFill="1" applyBorder="1" applyAlignment="1">
      <alignment horizontal="center" vertical="center" wrapText="1"/>
    </xf>
    <xf numFmtId="0" fontId="28" fillId="14" borderId="54" xfId="0" applyFont="1" applyFill="1" applyBorder="1" applyAlignment="1">
      <alignment horizontal="center" vertical="center"/>
    </xf>
    <xf numFmtId="1" fontId="6" fillId="3" borderId="0" xfId="0" applyNumberFormat="1" applyFont="1" applyFill="1" applyBorder="1" applyAlignment="1">
      <alignment horizontal="center" vertical="center" wrapText="1"/>
    </xf>
    <xf numFmtId="1" fontId="6" fillId="10" borderId="0" xfId="0" applyNumberFormat="1" applyFont="1" applyFill="1" applyBorder="1" applyAlignment="1">
      <alignment horizontal="center" vertical="center" wrapText="1"/>
    </xf>
    <xf numFmtId="1" fontId="71" fillId="6" borderId="0" xfId="0" applyNumberFormat="1" applyFont="1" applyFill="1" applyBorder="1" applyAlignment="1">
      <alignment horizontal="center" vertical="center"/>
    </xf>
    <xf numFmtId="1" fontId="6" fillId="14"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 fontId="74" fillId="5" borderId="217" xfId="0" applyNumberFormat="1" applyFont="1" applyFill="1" applyBorder="1" applyAlignment="1">
      <alignment horizontal="center" vertical="center"/>
    </xf>
    <xf numFmtId="1" fontId="17" fillId="57" borderId="216" xfId="0" applyNumberFormat="1" applyFont="1" applyFill="1" applyBorder="1" applyAlignment="1">
      <alignment horizontal="center" vertical="center" wrapText="1"/>
    </xf>
    <xf numFmtId="1" fontId="1" fillId="22" borderId="0" xfId="0" applyNumberFormat="1" applyFont="1" applyFill="1" applyBorder="1" applyAlignment="1">
      <alignment horizontal="center" vertical="center" wrapText="1"/>
    </xf>
    <xf numFmtId="1" fontId="17" fillId="10" borderId="216" xfId="0" applyNumberFormat="1" applyFont="1" applyFill="1" applyBorder="1" applyAlignment="1">
      <alignment horizontal="center" vertical="center" wrapText="1"/>
    </xf>
    <xf numFmtId="1" fontId="28" fillId="3" borderId="216" xfId="0" applyNumberFormat="1" applyFont="1" applyFill="1" applyBorder="1" applyAlignment="1">
      <alignment horizontal="center" vertical="center" wrapText="1"/>
    </xf>
    <xf numFmtId="1" fontId="28" fillId="57" borderId="216" xfId="0" applyNumberFormat="1" applyFont="1" applyFill="1" applyBorder="1" applyAlignment="1">
      <alignment horizontal="center" vertical="center" wrapText="1"/>
    </xf>
    <xf numFmtId="1" fontId="74" fillId="5" borderId="0" xfId="0" applyNumberFormat="1" applyFont="1" applyFill="1" applyBorder="1" applyAlignment="1">
      <alignment horizontal="center" vertical="center"/>
    </xf>
    <xf numFmtId="1" fontId="76" fillId="7" borderId="0" xfId="0" applyNumberFormat="1" applyFont="1" applyFill="1" applyBorder="1" applyAlignment="1">
      <alignment horizontal="center" vertical="center" wrapText="1"/>
    </xf>
    <xf numFmtId="1" fontId="97" fillId="17" borderId="216" xfId="0" applyNumberFormat="1" applyFont="1" applyFill="1" applyBorder="1" applyAlignment="1">
      <alignment horizontal="center" vertical="center" wrapText="1"/>
    </xf>
    <xf numFmtId="1" fontId="6" fillId="14" borderId="211" xfId="0" applyNumberFormat="1" applyFont="1" applyFill="1" applyBorder="1" applyAlignment="1">
      <alignment horizontal="center" vertical="center" wrapText="1"/>
    </xf>
    <xf numFmtId="1" fontId="6" fillId="14" borderId="216" xfId="0" applyNumberFormat="1" applyFont="1" applyFill="1" applyBorder="1" applyAlignment="1">
      <alignment horizontal="center" vertical="center" wrapText="1"/>
    </xf>
    <xf numFmtId="1" fontId="17" fillId="14" borderId="216" xfId="0" applyNumberFormat="1" applyFont="1" applyFill="1" applyBorder="1" applyAlignment="1">
      <alignment horizontal="center" vertical="center" wrapText="1"/>
    </xf>
    <xf numFmtId="1" fontId="17" fillId="14" borderId="211" xfId="0" applyNumberFormat="1" applyFont="1" applyFill="1" applyBorder="1" applyAlignment="1">
      <alignment horizontal="center" vertical="center" wrapText="1"/>
    </xf>
    <xf numFmtId="0" fontId="17" fillId="14" borderId="211" xfId="0" applyFont="1" applyFill="1" applyBorder="1" applyAlignment="1">
      <alignment horizontal="center" vertical="center" wrapText="1"/>
    </xf>
    <xf numFmtId="1" fontId="6" fillId="14" borderId="214" xfId="0" applyNumberFormat="1" applyFont="1" applyFill="1" applyBorder="1" applyAlignment="1">
      <alignment horizontal="center" vertical="center" wrapText="1"/>
    </xf>
    <xf numFmtId="1" fontId="6" fillId="14" borderId="191" xfId="50" applyNumberFormat="1" applyFont="1" applyFill="1" applyBorder="1" applyAlignment="1">
      <alignment horizontal="center" vertical="center" wrapText="1"/>
    </xf>
    <xf numFmtId="0" fontId="17" fillId="59" borderId="193" xfId="0" applyFont="1" applyFill="1" applyBorder="1" applyAlignment="1">
      <alignment horizontal="center" vertical="center" wrapText="1"/>
    </xf>
    <xf numFmtId="1" fontId="26" fillId="14" borderId="219" xfId="28795" applyNumberFormat="1" applyFont="1" applyFill="1" applyBorder="1" applyAlignment="1">
      <alignment horizontal="center" vertical="center" wrapText="1"/>
    </xf>
    <xf numFmtId="0" fontId="91" fillId="20" borderId="133" xfId="0" applyNumberFormat="1" applyFont="1" applyFill="1" applyBorder="1" applyAlignment="1">
      <alignment horizontal="center" vertical="center" wrapText="1"/>
    </xf>
    <xf numFmtId="0" fontId="91" fillId="20" borderId="19" xfId="0" applyNumberFormat="1" applyFont="1" applyFill="1" applyBorder="1" applyAlignment="1">
      <alignment horizontal="center" vertical="center" wrapText="1"/>
    </xf>
    <xf numFmtId="0" fontId="91" fillId="20" borderId="134" xfId="0" applyNumberFormat="1" applyFont="1" applyFill="1" applyBorder="1" applyAlignment="1">
      <alignment horizontal="center" vertical="center" wrapText="1"/>
    </xf>
    <xf numFmtId="0" fontId="1" fillId="20" borderId="42" xfId="0" applyNumberFormat="1" applyFont="1" applyFill="1" applyBorder="1" applyAlignment="1">
      <alignment horizontal="center" vertical="center" wrapText="1"/>
    </xf>
    <xf numFmtId="1" fontId="1" fillId="20" borderId="8" xfId="0" applyNumberFormat="1" applyFont="1" applyFill="1" applyBorder="1" applyAlignment="1">
      <alignment horizontal="center" vertical="center" wrapText="1"/>
    </xf>
    <xf numFmtId="1" fontId="1" fillId="20" borderId="50" xfId="0" applyNumberFormat="1" applyFont="1" applyFill="1" applyBorder="1" applyAlignment="1">
      <alignment horizontal="center" vertical="center" wrapText="1"/>
    </xf>
    <xf numFmtId="0" fontId="79" fillId="20" borderId="8" xfId="0" applyNumberFormat="1" applyFont="1" applyFill="1" applyBorder="1" applyAlignment="1">
      <alignment horizontal="center" vertical="center"/>
    </xf>
    <xf numFmtId="0" fontId="79" fillId="20" borderId="50" xfId="0" applyNumberFormat="1" applyFont="1" applyFill="1" applyBorder="1" applyAlignment="1">
      <alignment horizontal="center" vertical="center"/>
    </xf>
    <xf numFmtId="0" fontId="91" fillId="20" borderId="103" xfId="0" applyNumberFormat="1" applyFont="1" applyFill="1" applyBorder="1" applyAlignment="1">
      <alignment horizontal="center" vertical="center" wrapText="1"/>
    </xf>
    <xf numFmtId="0" fontId="46" fillId="21" borderId="54" xfId="0" applyFont="1" applyFill="1" applyBorder="1" applyAlignment="1">
      <alignment horizontal="center" vertical="center"/>
    </xf>
    <xf numFmtId="0" fontId="46" fillId="20" borderId="54" xfId="0" applyFont="1" applyFill="1" applyBorder="1" applyAlignment="1">
      <alignment horizontal="center" vertical="center"/>
    </xf>
    <xf numFmtId="0" fontId="79" fillId="20" borderId="51" xfId="0" applyNumberFormat="1" applyFont="1" applyFill="1" applyBorder="1" applyAlignment="1">
      <alignment horizontal="center" vertical="center"/>
    </xf>
    <xf numFmtId="0" fontId="79" fillId="20" borderId="52" xfId="0" applyNumberFormat="1" applyFont="1" applyFill="1" applyBorder="1" applyAlignment="1">
      <alignment horizontal="center" vertical="center"/>
    </xf>
    <xf numFmtId="0" fontId="79" fillId="20" borderId="53" xfId="0" applyNumberFormat="1" applyFont="1" applyFill="1" applyBorder="1" applyAlignment="1">
      <alignment horizontal="center" vertical="center"/>
    </xf>
    <xf numFmtId="0" fontId="47" fillId="21" borderId="91" xfId="0" applyFont="1" applyFill="1" applyBorder="1" applyAlignment="1">
      <alignment horizontal="center" vertical="center"/>
    </xf>
    <xf numFmtId="0" fontId="47" fillId="21" borderId="92" xfId="0" applyFont="1" applyFill="1" applyBorder="1" applyAlignment="1">
      <alignment horizontal="center" vertical="center"/>
    </xf>
    <xf numFmtId="0" fontId="47" fillId="21" borderId="93" xfId="0" applyFont="1" applyFill="1" applyBorder="1" applyAlignment="1">
      <alignment horizontal="center" vertical="center"/>
    </xf>
    <xf numFmtId="0" fontId="77" fillId="6" borderId="66" xfId="0" applyFont="1" applyFill="1" applyBorder="1" applyAlignment="1">
      <alignment vertical="center"/>
    </xf>
    <xf numFmtId="0" fontId="91" fillId="20" borderId="109" xfId="0" applyNumberFormat="1" applyFont="1" applyFill="1" applyBorder="1" applyAlignment="1">
      <alignment horizontal="center" vertical="center" wrapText="1"/>
    </xf>
    <xf numFmtId="0" fontId="91" fillId="20" borderId="4" xfId="0" applyNumberFormat="1" applyFont="1" applyFill="1" applyBorder="1" applyAlignment="1">
      <alignment horizontal="center" vertical="center" wrapText="1"/>
    </xf>
    <xf numFmtId="0" fontId="91" fillId="20" borderId="110" xfId="0" applyNumberFormat="1" applyFont="1" applyFill="1" applyBorder="1" applyAlignment="1">
      <alignment horizontal="center" vertical="center" wrapText="1"/>
    </xf>
    <xf numFmtId="0" fontId="73" fillId="20" borderId="208" xfId="0" applyNumberFormat="1" applyFont="1" applyFill="1" applyBorder="1" applyAlignment="1">
      <alignment horizontal="center" vertical="center" wrapText="1"/>
    </xf>
    <xf numFmtId="0" fontId="73" fillId="20" borderId="209" xfId="0" applyNumberFormat="1" applyFont="1" applyFill="1" applyBorder="1" applyAlignment="1">
      <alignment horizontal="center" vertical="center" wrapText="1"/>
    </xf>
    <xf numFmtId="0" fontId="73" fillId="20" borderId="209" xfId="0" applyNumberFormat="1" applyFont="1" applyFill="1" applyBorder="1" applyAlignment="1">
      <alignment horizontal="center" vertical="center"/>
    </xf>
    <xf numFmtId="0" fontId="73" fillId="20" borderId="210" xfId="0" applyNumberFormat="1" applyFont="1" applyFill="1" applyBorder="1" applyAlignment="1">
      <alignment horizontal="center" vertical="center"/>
    </xf>
    <xf numFmtId="0" fontId="1" fillId="20" borderId="211" xfId="0" applyNumberFormat="1" applyFont="1" applyFill="1" applyBorder="1" applyAlignment="1">
      <alignment horizontal="center" vertical="center" wrapText="1"/>
    </xf>
    <xf numFmtId="0" fontId="1" fillId="20" borderId="212" xfId="0" applyNumberFormat="1" applyFont="1" applyFill="1" applyBorder="1" applyAlignment="1">
      <alignment horizontal="center" vertical="center" wrapText="1"/>
    </xf>
    <xf numFmtId="0" fontId="76" fillId="62" borderId="154" xfId="874" applyFont="1" applyFill="1" applyBorder="1" applyAlignment="1">
      <alignment horizontal="center" vertical="center" wrapText="1"/>
    </xf>
    <xf numFmtId="0" fontId="76" fillId="62" borderId="155" xfId="874" applyFont="1" applyFill="1" applyBorder="1" applyAlignment="1">
      <alignment horizontal="center" vertical="center" wrapText="1"/>
    </xf>
    <xf numFmtId="0" fontId="76" fillId="62" borderId="162" xfId="874" applyFont="1" applyFill="1" applyBorder="1" applyAlignment="1">
      <alignment horizontal="center" vertical="center" wrapText="1"/>
    </xf>
    <xf numFmtId="0" fontId="76" fillId="62" borderId="156" xfId="874" applyFont="1" applyFill="1" applyBorder="1" applyAlignment="1">
      <alignment horizontal="center" vertical="center" wrapText="1"/>
    </xf>
    <xf numFmtId="1" fontId="100" fillId="63" borderId="186" xfId="0" applyNumberFormat="1" applyFont="1" applyFill="1" applyBorder="1" applyAlignment="1">
      <alignment horizontal="center" vertical="center" wrapText="1"/>
    </xf>
    <xf numFmtId="1" fontId="86" fillId="14" borderId="187" xfId="0" applyNumberFormat="1" applyFont="1" applyFill="1" applyBorder="1"/>
    <xf numFmtId="1" fontId="86" fillId="14" borderId="157" xfId="0" applyNumberFormat="1" applyFont="1" applyFill="1" applyBorder="1"/>
    <xf numFmtId="1" fontId="86" fillId="14" borderId="158" xfId="0" applyNumberFormat="1" applyFont="1" applyFill="1" applyBorder="1"/>
    <xf numFmtId="0" fontId="47" fillId="59" borderId="128" xfId="0" applyFont="1" applyFill="1" applyBorder="1" applyAlignment="1">
      <alignment horizontal="center" vertical="center"/>
    </xf>
    <xf numFmtId="0" fontId="47" fillId="59" borderId="92" xfId="0" applyFont="1" applyFill="1" applyBorder="1" applyAlignment="1">
      <alignment horizontal="center" vertical="center"/>
    </xf>
    <xf numFmtId="0" fontId="47" fillId="59" borderId="93" xfId="0" applyFont="1" applyFill="1" applyBorder="1" applyAlignment="1">
      <alignment horizontal="center" vertical="center"/>
    </xf>
    <xf numFmtId="0" fontId="16" fillId="21" borderId="91" xfId="0" applyFont="1" applyFill="1" applyBorder="1" applyAlignment="1">
      <alignment horizontal="center" vertical="center"/>
    </xf>
    <xf numFmtId="0" fontId="16" fillId="21" borderId="92" xfId="0" applyFont="1" applyFill="1" applyBorder="1" applyAlignment="1">
      <alignment horizontal="center" vertical="center"/>
    </xf>
    <xf numFmtId="0" fontId="16" fillId="21" borderId="93" xfId="0" applyFont="1" applyFill="1" applyBorder="1" applyAlignment="1">
      <alignment horizontal="center" vertical="center"/>
    </xf>
    <xf numFmtId="9" fontId="91" fillId="59" borderId="143" xfId="2" applyFont="1" applyFill="1" applyBorder="1" applyAlignment="1">
      <alignment horizontal="center" vertical="center" wrapText="1"/>
    </xf>
    <xf numFmtId="9" fontId="91" fillId="59" borderId="142" xfId="2" applyFont="1" applyFill="1" applyBorder="1" applyAlignment="1">
      <alignment horizontal="center" vertical="center" wrapText="1"/>
    </xf>
    <xf numFmtId="9" fontId="91" fillId="59" borderId="218" xfId="2" applyFont="1" applyFill="1" applyBorder="1" applyAlignment="1">
      <alignment horizontal="center" vertical="center" wrapText="1"/>
    </xf>
    <xf numFmtId="9" fontId="91" fillId="59" borderId="141" xfId="2" applyFont="1" applyFill="1" applyBorder="1" applyAlignment="1">
      <alignment horizontal="center" vertical="center" wrapText="1"/>
    </xf>
    <xf numFmtId="0" fontId="47" fillId="59" borderId="142" xfId="0" applyFont="1" applyFill="1" applyBorder="1" applyAlignment="1">
      <alignment horizontal="center" vertical="center"/>
    </xf>
    <xf numFmtId="0" fontId="47" fillId="21" borderId="142" xfId="0" applyFont="1" applyFill="1" applyBorder="1" applyAlignment="1">
      <alignment horizontal="center" vertical="center"/>
    </xf>
    <xf numFmtId="0" fontId="16" fillId="21" borderId="142" xfId="0" applyFont="1" applyFill="1" applyBorder="1" applyAlignment="1">
      <alignment horizontal="center" vertical="center"/>
    </xf>
    <xf numFmtId="0" fontId="46" fillId="20" borderId="147" xfId="0" applyFont="1" applyFill="1" applyBorder="1" applyAlignment="1">
      <alignment horizontal="center" vertical="center"/>
    </xf>
    <xf numFmtId="0" fontId="91" fillId="20" borderId="153" xfId="0" applyNumberFormat="1" applyFont="1" applyFill="1" applyBorder="1" applyAlignment="1">
      <alignment horizontal="center" vertical="center" wrapText="1"/>
    </xf>
    <xf numFmtId="0" fontId="46" fillId="21" borderId="177" xfId="0" applyFont="1" applyFill="1" applyBorder="1" applyAlignment="1">
      <alignment horizontal="center" vertical="center"/>
    </xf>
    <xf numFmtId="0" fontId="2" fillId="6" borderId="20" xfId="0" applyNumberFormat="1" applyFont="1" applyFill="1" applyBorder="1" applyAlignment="1">
      <alignment horizontal="center"/>
    </xf>
    <xf numFmtId="0" fontId="0" fillId="6" borderId="20" xfId="0" applyFont="1" applyFill="1" applyBorder="1" applyAlignment="1"/>
    <xf numFmtId="0" fontId="14" fillId="13" borderId="3" xfId="0" applyNumberFormat="1" applyFont="1" applyFill="1" applyBorder="1" applyAlignment="1">
      <alignment horizontal="right" vertical="center" wrapText="1"/>
    </xf>
    <xf numFmtId="1" fontId="14" fillId="13" borderId="23" xfId="0" applyNumberFormat="1" applyFont="1" applyFill="1" applyBorder="1" applyAlignment="1">
      <alignment horizontal="right" vertical="center" wrapText="1"/>
    </xf>
    <xf numFmtId="0" fontId="14" fillId="13" borderId="4" xfId="0" applyNumberFormat="1" applyFont="1" applyFill="1" applyBorder="1" applyAlignment="1">
      <alignment horizontal="right" vertical="center" wrapText="1"/>
    </xf>
    <xf numFmtId="1" fontId="14" fillId="13" borderId="0" xfId="0" applyNumberFormat="1" applyFont="1" applyFill="1" applyBorder="1" applyAlignment="1">
      <alignment horizontal="right" vertical="center" wrapText="1"/>
    </xf>
    <xf numFmtId="1" fontId="14" fillId="13" borderId="13" xfId="0" applyNumberFormat="1" applyFont="1" applyFill="1" applyBorder="1" applyAlignment="1">
      <alignment horizontal="right" vertical="center" wrapText="1"/>
    </xf>
    <xf numFmtId="1" fontId="14" fillId="13" borderId="25" xfId="0" applyNumberFormat="1" applyFont="1" applyFill="1" applyBorder="1" applyAlignment="1">
      <alignment horizontal="right" vertical="center" wrapText="1"/>
    </xf>
    <xf numFmtId="1" fontId="18" fillId="14" borderId="40" xfId="0" applyNumberFormat="1" applyFont="1" applyFill="1" applyBorder="1" applyAlignment="1">
      <alignment horizontal="center" vertical="center" wrapText="1"/>
    </xf>
    <xf numFmtId="0" fontId="0" fillId="0" borderId="40" xfId="0" applyBorder="1" applyAlignment="1">
      <alignment wrapText="1"/>
    </xf>
    <xf numFmtId="0" fontId="3" fillId="2" borderId="10"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 fontId="1" fillId="2" borderId="1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1" fontId="1" fillId="2" borderId="13"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0" fillId="2" borderId="14" xfId="0"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4"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0" fontId="0" fillId="2" borderId="5" xfId="0" applyFont="1" applyFill="1" applyBorder="1" applyAlignment="1">
      <alignment horizontal="center" vertical="center"/>
    </xf>
    <xf numFmtId="20" fontId="1" fillId="2" borderId="8" xfId="0" applyNumberFormat="1" applyFont="1" applyFill="1" applyBorder="1" applyAlignment="1">
      <alignment horizontal="center" vertical="center" wrapText="1"/>
    </xf>
    <xf numFmtId="20" fontId="1" fillId="2" borderId="12"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xf>
    <xf numFmtId="1" fontId="1" fillId="2" borderId="12" xfId="0" applyNumberFormat="1" applyFont="1" applyFill="1" applyBorder="1" applyAlignment="1">
      <alignment horizontal="center" vertical="center"/>
    </xf>
    <xf numFmtId="0" fontId="15" fillId="62" borderId="216" xfId="874" applyFont="1" applyFill="1" applyBorder="1" applyAlignment="1">
      <alignment horizontal="center" vertical="center" wrapText="1"/>
    </xf>
    <xf numFmtId="1" fontId="6" fillId="59" borderId="216" xfId="0" applyNumberFormat="1" applyFont="1" applyFill="1" applyBorder="1" applyAlignment="1">
      <alignment horizontal="center" vertical="center" wrapText="1"/>
    </xf>
    <xf numFmtId="1" fontId="74" fillId="5" borderId="216" xfId="0" applyNumberFormat="1" applyFont="1" applyFill="1" applyBorder="1" applyAlignment="1">
      <alignment horizontal="center" vertical="center"/>
    </xf>
    <xf numFmtId="1" fontId="76" fillId="7" borderId="216" xfId="0" applyNumberFormat="1" applyFont="1" applyFill="1" applyBorder="1" applyAlignment="1">
      <alignment horizontal="center" vertical="center" wrapText="1"/>
    </xf>
    <xf numFmtId="1" fontId="17" fillId="0" borderId="216" xfId="0" applyNumberFormat="1" applyFont="1" applyFill="1" applyBorder="1" applyAlignment="1">
      <alignment horizontal="center" vertical="center" wrapText="1"/>
    </xf>
    <xf numFmtId="0" fontId="17" fillId="14" borderId="216" xfId="0" applyFont="1" applyFill="1" applyBorder="1" applyAlignment="1">
      <alignment horizontal="center" vertical="center" wrapText="1"/>
    </xf>
    <xf numFmtId="0" fontId="76" fillId="62" borderId="221" xfId="874" applyFont="1" applyFill="1" applyBorder="1" applyAlignment="1">
      <alignment horizontal="center" vertical="center" wrapText="1"/>
    </xf>
    <xf numFmtId="0" fontId="76" fillId="62" borderId="52" xfId="874" applyFont="1" applyFill="1" applyBorder="1" applyAlignment="1">
      <alignment horizontal="center" vertical="center" wrapText="1"/>
    </xf>
    <xf numFmtId="0" fontId="79" fillId="14" borderId="196" xfId="0" applyNumberFormat="1" applyFont="1" applyFill="1" applyBorder="1" applyAlignment="1">
      <alignment horizontal="center" vertical="center" wrapText="1"/>
    </xf>
    <xf numFmtId="0" fontId="79" fillId="14" borderId="196" xfId="0" applyNumberFormat="1" applyFont="1" applyFill="1" applyBorder="1" applyAlignment="1">
      <alignment horizontal="center" vertical="center"/>
    </xf>
    <xf numFmtId="0" fontId="1" fillId="20" borderId="196" xfId="0" applyNumberFormat="1" applyFont="1" applyFill="1" applyBorder="1" applyAlignment="1">
      <alignment horizontal="center" vertical="center" wrapText="1"/>
    </xf>
    <xf numFmtId="1" fontId="1" fillId="20" borderId="196" xfId="0" applyNumberFormat="1" applyFont="1" applyFill="1" applyBorder="1" applyAlignment="1">
      <alignment horizontal="center" vertical="center" wrapText="1"/>
    </xf>
    <xf numFmtId="1" fontId="15" fillId="14" borderId="196" xfId="0" applyNumberFormat="1" applyFont="1" applyFill="1" applyBorder="1" applyAlignment="1">
      <alignment horizontal="center" vertical="center" wrapText="1"/>
    </xf>
    <xf numFmtId="1" fontId="6" fillId="3" borderId="196" xfId="0" applyNumberFormat="1" applyFont="1" applyFill="1" applyBorder="1" applyAlignment="1">
      <alignment horizontal="center" vertical="center" wrapText="1"/>
    </xf>
    <xf numFmtId="0" fontId="17" fillId="16" borderId="196" xfId="1" applyFont="1" applyFill="1" applyBorder="1" applyAlignment="1" applyProtection="1">
      <alignment horizontal="center" vertical="center" wrapText="1"/>
    </xf>
    <xf numFmtId="1" fontId="6" fillId="10" borderId="196" xfId="0" applyNumberFormat="1" applyFont="1" applyFill="1" applyBorder="1" applyAlignment="1">
      <alignment horizontal="center" vertical="center" wrapText="1"/>
    </xf>
    <xf numFmtId="0" fontId="17" fillId="3" borderId="196" xfId="1" applyFont="1" applyFill="1" applyBorder="1" applyAlignment="1" applyProtection="1">
      <alignment horizontal="center" vertical="center" wrapText="1"/>
    </xf>
    <xf numFmtId="0" fontId="28" fillId="0" borderId="196" xfId="1" applyFont="1" applyFill="1" applyBorder="1" applyAlignment="1" applyProtection="1">
      <alignment horizontal="center" vertical="center" wrapText="1"/>
    </xf>
    <xf numFmtId="1" fontId="6" fillId="5" borderId="196" xfId="0" applyNumberFormat="1" applyFont="1" applyFill="1" applyBorder="1" applyAlignment="1">
      <alignment horizontal="center" vertical="center" wrapText="1"/>
    </xf>
    <xf numFmtId="1" fontId="6" fillId="14" borderId="196" xfId="0" applyNumberFormat="1" applyFont="1" applyFill="1" applyBorder="1" applyAlignment="1">
      <alignment horizontal="center" vertical="center" wrapText="1"/>
    </xf>
    <xf numFmtId="1" fontId="6" fillId="0" borderId="196" xfId="0" applyNumberFormat="1" applyFont="1" applyFill="1" applyBorder="1" applyAlignment="1">
      <alignment horizontal="center" vertical="center" wrapText="1"/>
    </xf>
    <xf numFmtId="1" fontId="74" fillId="5" borderId="196" xfId="0" applyNumberFormat="1" applyFont="1" applyFill="1" applyBorder="1" applyAlignment="1">
      <alignment horizontal="center" vertical="center"/>
    </xf>
    <xf numFmtId="1" fontId="76" fillId="7" borderId="196" xfId="0" applyNumberFormat="1" applyFont="1" applyFill="1" applyBorder="1" applyAlignment="1">
      <alignment horizontal="center" vertical="center" wrapText="1"/>
    </xf>
    <xf numFmtId="1" fontId="1" fillId="56" borderId="196" xfId="0" applyNumberFormat="1" applyFont="1" applyFill="1" applyBorder="1" applyAlignment="1">
      <alignment horizontal="center" vertical="center" wrapText="1"/>
    </xf>
    <xf numFmtId="1" fontId="17" fillId="0" borderId="196" xfId="0" applyNumberFormat="1" applyFont="1" applyFill="1" applyBorder="1" applyAlignment="1">
      <alignment horizontal="center" vertical="center" wrapText="1"/>
    </xf>
    <xf numFmtId="1" fontId="17" fillId="57" borderId="196" xfId="0" applyNumberFormat="1" applyFont="1" applyFill="1" applyBorder="1" applyAlignment="1">
      <alignment horizontal="center" vertical="center" wrapText="1"/>
    </xf>
    <xf numFmtId="1" fontId="28" fillId="57" borderId="196" xfId="0" applyNumberFormat="1" applyFont="1" applyFill="1" applyBorder="1" applyAlignment="1">
      <alignment horizontal="center" vertical="center" wrapText="1"/>
    </xf>
    <xf numFmtId="0" fontId="17" fillId="57" borderId="196" xfId="1" applyFont="1" applyFill="1" applyBorder="1" applyAlignment="1" applyProtection="1">
      <alignment horizontal="center" vertical="center" wrapText="1"/>
    </xf>
    <xf numFmtId="1" fontId="28" fillId="3" borderId="196" xfId="0" applyNumberFormat="1" applyFont="1" applyFill="1" applyBorder="1" applyAlignment="1">
      <alignment horizontal="center" vertical="center" wrapText="1"/>
    </xf>
    <xf numFmtId="1" fontId="17" fillId="10" borderId="196" xfId="0" applyNumberFormat="1" applyFont="1" applyFill="1" applyBorder="1" applyAlignment="1">
      <alignment horizontal="center" vertical="center" wrapText="1"/>
    </xf>
    <xf numFmtId="1" fontId="1" fillId="22" borderId="196" xfId="0" applyNumberFormat="1" applyFont="1" applyFill="1" applyBorder="1" applyAlignment="1">
      <alignment horizontal="center" vertical="center" wrapText="1"/>
    </xf>
    <xf numFmtId="1" fontId="28" fillId="14" borderId="196" xfId="0" applyNumberFormat="1" applyFont="1" applyFill="1" applyBorder="1" applyAlignment="1">
      <alignment horizontal="center" vertical="center" wrapText="1"/>
    </xf>
    <xf numFmtId="0" fontId="17" fillId="10" borderId="196" xfId="1" applyFont="1" applyFill="1" applyBorder="1" applyAlignment="1" applyProtection="1">
      <alignment horizontal="center" vertical="center" wrapText="1"/>
    </xf>
    <xf numFmtId="1" fontId="97" fillId="17" borderId="196" xfId="0" applyNumberFormat="1" applyFont="1" applyFill="1" applyBorder="1" applyAlignment="1">
      <alignment horizontal="center" vertical="center" wrapText="1"/>
    </xf>
    <xf numFmtId="0" fontId="17" fillId="57" borderId="196" xfId="1" applyFont="1" applyFill="1" applyBorder="1" applyAlignment="1" applyProtection="1">
      <alignment vertical="center" wrapText="1"/>
    </xf>
    <xf numFmtId="0" fontId="17" fillId="0" borderId="196" xfId="0" applyFont="1" applyFill="1" applyBorder="1" applyAlignment="1">
      <alignment horizontal="center" vertical="center" wrapText="1"/>
    </xf>
    <xf numFmtId="1" fontId="17" fillId="57" borderId="196" xfId="0" applyNumberFormat="1" applyFont="1" applyFill="1" applyBorder="1" applyAlignment="1">
      <alignment vertical="center" wrapText="1"/>
    </xf>
    <xf numFmtId="1" fontId="26" fillId="0" borderId="196" xfId="0" applyNumberFormat="1" applyFont="1" applyFill="1" applyBorder="1" applyAlignment="1">
      <alignment horizontal="center" vertical="center" wrapText="1"/>
    </xf>
    <xf numFmtId="0" fontId="28" fillId="14" borderId="196" xfId="1" applyFont="1" applyFill="1" applyBorder="1" applyAlignment="1" applyProtection="1">
      <alignment horizontal="center" vertical="center" wrapText="1"/>
    </xf>
    <xf numFmtId="0" fontId="17" fillId="15" borderId="196" xfId="1" applyFont="1" applyFill="1" applyBorder="1" applyAlignment="1" applyProtection="1">
      <alignment horizontal="center" vertical="center" wrapText="1"/>
    </xf>
    <xf numFmtId="9" fontId="6" fillId="14" borderId="216" xfId="147" applyFont="1" applyFill="1" applyBorder="1" applyAlignment="1">
      <alignment horizontal="center" vertical="center" wrapText="1"/>
    </xf>
    <xf numFmtId="9" fontId="6" fillId="14" borderId="165" xfId="147" applyFont="1" applyFill="1" applyBorder="1" applyAlignment="1">
      <alignment horizontal="center" vertical="center" wrapText="1"/>
    </xf>
    <xf numFmtId="9" fontId="6" fillId="14" borderId="216" xfId="46" applyNumberFormat="1" applyFont="1" applyFill="1" applyBorder="1" applyAlignment="1">
      <alignment horizontal="center" vertical="center" wrapText="1"/>
    </xf>
    <xf numFmtId="9" fontId="6" fillId="14" borderId="165" xfId="46" applyNumberFormat="1" applyFont="1" applyFill="1" applyBorder="1" applyAlignment="1">
      <alignment horizontal="center" vertical="center" wrapText="1"/>
    </xf>
    <xf numFmtId="9" fontId="17" fillId="14" borderId="216" xfId="50" applyNumberFormat="1" applyFont="1" applyFill="1" applyBorder="1" applyAlignment="1">
      <alignment horizontal="center" vertical="center" wrapText="1"/>
    </xf>
    <xf numFmtId="9" fontId="17" fillId="14" borderId="165" xfId="50" applyNumberFormat="1" applyFont="1" applyFill="1" applyBorder="1" applyAlignment="1">
      <alignment horizontal="center" vertical="center" wrapText="1"/>
    </xf>
    <xf numFmtId="9" fontId="17" fillId="14" borderId="216" xfId="147" applyFont="1" applyFill="1" applyBorder="1" applyAlignment="1">
      <alignment horizontal="center" vertical="center" wrapText="1"/>
    </xf>
    <xf numFmtId="9" fontId="17" fillId="14" borderId="165" xfId="147" applyFont="1" applyFill="1" applyBorder="1" applyAlignment="1">
      <alignment horizontal="center" vertical="center" wrapText="1"/>
    </xf>
    <xf numFmtId="9" fontId="6" fillId="14" borderId="216" xfId="2" applyFont="1" applyFill="1" applyBorder="1" applyAlignment="1">
      <alignment horizontal="center" vertical="center" wrapText="1"/>
    </xf>
    <xf numFmtId="9" fontId="6" fillId="14" borderId="165" xfId="2" applyFont="1" applyFill="1" applyBorder="1" applyAlignment="1">
      <alignment horizontal="center" vertical="center" wrapText="1"/>
    </xf>
    <xf numFmtId="9" fontId="6" fillId="14" borderId="220" xfId="147" applyFont="1" applyFill="1" applyBorder="1" applyAlignment="1">
      <alignment horizontal="center" vertical="center" wrapText="1"/>
    </xf>
    <xf numFmtId="9" fontId="6" fillId="14" borderId="166" xfId="147" applyFont="1" applyFill="1" applyBorder="1" applyAlignment="1">
      <alignment horizontal="center" vertical="center" wrapText="1"/>
    </xf>
    <xf numFmtId="9" fontId="6" fillId="14" borderId="36" xfId="147" applyFont="1" applyFill="1" applyBorder="1" applyAlignment="1">
      <alignment horizontal="center" vertical="center" wrapText="1"/>
    </xf>
    <xf numFmtId="1" fontId="6" fillId="14" borderId="165" xfId="50" applyNumberFormat="1" applyFont="1" applyFill="1" applyBorder="1" applyAlignment="1">
      <alignment horizontal="center" vertical="center" wrapText="1"/>
    </xf>
    <xf numFmtId="9" fontId="6" fillId="14" borderId="59" xfId="147" applyFont="1" applyFill="1" applyBorder="1" applyAlignment="1">
      <alignment horizontal="center" vertical="center" wrapText="1"/>
    </xf>
    <xf numFmtId="0" fontId="97" fillId="14" borderId="173" xfId="0" applyFont="1" applyFill="1" applyBorder="1" applyAlignment="1">
      <alignment horizontal="center" vertical="center"/>
    </xf>
    <xf numFmtId="9" fontId="6" fillId="14" borderId="59" xfId="2" applyFont="1" applyFill="1" applyBorder="1" applyAlignment="1">
      <alignment horizontal="center" vertical="center" wrapText="1"/>
    </xf>
    <xf numFmtId="1" fontId="6" fillId="14" borderId="184" xfId="50" applyNumberFormat="1" applyFont="1" applyFill="1" applyBorder="1" applyAlignment="1">
      <alignment horizontal="center" vertical="center" wrapText="1"/>
    </xf>
    <xf numFmtId="9" fontId="17" fillId="14" borderId="182" xfId="147" applyFont="1" applyFill="1" applyBorder="1" applyAlignment="1">
      <alignment horizontal="center" vertical="center" wrapText="1"/>
    </xf>
    <xf numFmtId="9" fontId="6" fillId="14" borderId="189" xfId="147" applyFont="1" applyFill="1" applyBorder="1" applyAlignment="1">
      <alignment horizontal="center" vertical="center" wrapText="1"/>
    </xf>
    <xf numFmtId="9" fontId="6" fillId="14" borderId="189" xfId="46" applyNumberFormat="1" applyFont="1" applyFill="1" applyBorder="1" applyAlignment="1">
      <alignment horizontal="center" vertical="center" wrapText="1"/>
    </xf>
    <xf numFmtId="9" fontId="17" fillId="14" borderId="189" xfId="50" applyNumberFormat="1" applyFont="1" applyFill="1" applyBorder="1" applyAlignment="1">
      <alignment horizontal="center" vertical="center" wrapText="1"/>
    </xf>
  </cellXfs>
  <cellStyles count="28797">
    <cellStyle name="20 % - Accent1" xfId="21" builtinId="30" customBuiltin="1"/>
    <cellStyle name="20 % - Accent1 10" xfId="5373"/>
    <cellStyle name="20 % - Accent1 10 2" xfId="23513"/>
    <cellStyle name="20 % - Accent1 11" xfId="10668"/>
    <cellStyle name="20 % - Accent1 12" xfId="13306"/>
    <cellStyle name="20 % - Accent1 13" xfId="18231"/>
    <cellStyle name="20 % - Accent1 2" xfId="138"/>
    <cellStyle name="20 % - Accent1 2 10" xfId="10692"/>
    <cellStyle name="20 % - Accent1 2 11" xfId="13383"/>
    <cellStyle name="20 % - Accent1 2 12" xfId="18312"/>
    <cellStyle name="20 % - Accent1 2 2" xfId="245"/>
    <cellStyle name="20 % - Accent1 2 2 10" xfId="13470"/>
    <cellStyle name="20 % - Accent1 2 2 11" xfId="18400"/>
    <cellStyle name="20 % - Accent1 2 2 2" xfId="437"/>
    <cellStyle name="20 % - Accent1 2 2 2 2" xfId="786"/>
    <cellStyle name="20 % - Accent1 2 2 2 2 2" xfId="2018"/>
    <cellStyle name="20 % - Accent1 2 2 2 2 2 2" xfId="4660"/>
    <cellStyle name="20 % - Accent1 2 2 2 2 2 2 2" xfId="9941"/>
    <cellStyle name="20 % - Accent1 2 2 2 2 2 2 2 2" xfId="28080"/>
    <cellStyle name="20 % - Accent1 2 2 2 2 2 2 3" xfId="17694"/>
    <cellStyle name="20 % - Accent1 2 2 2 2 2 2 4" xfId="22800"/>
    <cellStyle name="20 % - Accent1 2 2 2 2 2 3" xfId="7300"/>
    <cellStyle name="20 % - Accent1 2 2 2 2 2 3 2" xfId="25440"/>
    <cellStyle name="20 % - Accent1 2 2 2 2 2 4" xfId="12590"/>
    <cellStyle name="20 % - Accent1 2 2 2 2 2 5" xfId="15230"/>
    <cellStyle name="20 % - Accent1 2 2 2 2 2 6" xfId="20160"/>
    <cellStyle name="20 % - Accent1 2 2 2 2 3" xfId="3428"/>
    <cellStyle name="20 % - Accent1 2 2 2 2 3 2" xfId="8709"/>
    <cellStyle name="20 % - Accent1 2 2 2 2 3 2 2" xfId="26848"/>
    <cellStyle name="20 % - Accent1 2 2 2 2 3 3" xfId="16462"/>
    <cellStyle name="20 % - Accent1 2 2 2 2 3 4" xfId="21568"/>
    <cellStyle name="20 % - Accent1 2 2 2 2 4" xfId="6068"/>
    <cellStyle name="20 % - Accent1 2 2 2 2 4 2" xfId="24208"/>
    <cellStyle name="20 % - Accent1 2 2 2 2 5" xfId="11358"/>
    <cellStyle name="20 % - Accent1 2 2 2 2 6" xfId="13998"/>
    <cellStyle name="20 % - Accent1 2 2 2 2 7" xfId="18928"/>
    <cellStyle name="20 % - Accent1 2 2 2 3" xfId="1138"/>
    <cellStyle name="20 % - Accent1 2 2 2 3 2" xfId="2370"/>
    <cellStyle name="20 % - Accent1 2 2 2 3 2 2" xfId="5012"/>
    <cellStyle name="20 % - Accent1 2 2 2 3 2 2 2" xfId="10293"/>
    <cellStyle name="20 % - Accent1 2 2 2 3 2 2 2 2" xfId="28432"/>
    <cellStyle name="20 % - Accent1 2 2 2 3 2 2 3" xfId="18046"/>
    <cellStyle name="20 % - Accent1 2 2 2 3 2 2 4" xfId="23152"/>
    <cellStyle name="20 % - Accent1 2 2 2 3 2 3" xfId="7652"/>
    <cellStyle name="20 % - Accent1 2 2 2 3 2 3 2" xfId="25792"/>
    <cellStyle name="20 % - Accent1 2 2 2 3 2 4" xfId="12942"/>
    <cellStyle name="20 % - Accent1 2 2 2 3 2 5" xfId="15582"/>
    <cellStyle name="20 % - Accent1 2 2 2 3 2 6" xfId="20512"/>
    <cellStyle name="20 % - Accent1 2 2 2 3 3" xfId="3780"/>
    <cellStyle name="20 % - Accent1 2 2 2 3 3 2" xfId="9061"/>
    <cellStyle name="20 % - Accent1 2 2 2 3 3 2 2" xfId="27200"/>
    <cellStyle name="20 % - Accent1 2 2 2 3 3 3" xfId="16814"/>
    <cellStyle name="20 % - Accent1 2 2 2 3 3 4" xfId="21920"/>
    <cellStyle name="20 % - Accent1 2 2 2 3 4" xfId="6420"/>
    <cellStyle name="20 % - Accent1 2 2 2 3 4 2" xfId="24560"/>
    <cellStyle name="20 % - Accent1 2 2 2 3 5" xfId="11710"/>
    <cellStyle name="20 % - Accent1 2 2 2 3 6" xfId="14350"/>
    <cellStyle name="20 % - Accent1 2 2 2 3 7" xfId="19280"/>
    <cellStyle name="20 % - Accent1 2 2 2 4" xfId="1666"/>
    <cellStyle name="20 % - Accent1 2 2 2 4 2" xfId="4308"/>
    <cellStyle name="20 % - Accent1 2 2 2 4 2 2" xfId="9589"/>
    <cellStyle name="20 % - Accent1 2 2 2 4 2 2 2" xfId="27728"/>
    <cellStyle name="20 % - Accent1 2 2 2 4 2 3" xfId="17342"/>
    <cellStyle name="20 % - Accent1 2 2 2 4 2 4" xfId="22448"/>
    <cellStyle name="20 % - Accent1 2 2 2 4 3" xfId="6948"/>
    <cellStyle name="20 % - Accent1 2 2 2 4 3 2" xfId="25088"/>
    <cellStyle name="20 % - Accent1 2 2 2 4 4" xfId="12238"/>
    <cellStyle name="20 % - Accent1 2 2 2 4 5" xfId="14878"/>
    <cellStyle name="20 % - Accent1 2 2 2 4 6" xfId="19808"/>
    <cellStyle name="20 % - Accent1 2 2 2 5" xfId="3075"/>
    <cellStyle name="20 % - Accent1 2 2 2 5 2" xfId="8357"/>
    <cellStyle name="20 % - Accent1 2 2 2 5 2 2" xfId="26496"/>
    <cellStyle name="20 % - Accent1 2 2 2 5 3" xfId="16110"/>
    <cellStyle name="20 % - Accent1 2 2 2 5 4" xfId="21216"/>
    <cellStyle name="20 % - Accent1 2 2 2 6" xfId="5716"/>
    <cellStyle name="20 % - Accent1 2 2 2 6 2" xfId="23856"/>
    <cellStyle name="20 % - Accent1 2 2 2 7" xfId="11010"/>
    <cellStyle name="20 % - Accent1 2 2 2 8" xfId="13646"/>
    <cellStyle name="20 % - Accent1 2 2 2 9" xfId="18576"/>
    <cellStyle name="20 % - Accent1 2 2 3" xfId="609"/>
    <cellStyle name="20 % - Accent1 2 2 3 2" xfId="1314"/>
    <cellStyle name="20 % - Accent1 2 2 3 2 2" xfId="2546"/>
    <cellStyle name="20 % - Accent1 2 2 3 2 2 2" xfId="5188"/>
    <cellStyle name="20 % - Accent1 2 2 3 2 2 2 2" xfId="10469"/>
    <cellStyle name="20 % - Accent1 2 2 3 2 2 2 2 2" xfId="28608"/>
    <cellStyle name="20 % - Accent1 2 2 3 2 2 2 3" xfId="18222"/>
    <cellStyle name="20 % - Accent1 2 2 3 2 2 2 4" xfId="23328"/>
    <cellStyle name="20 % - Accent1 2 2 3 2 2 3" xfId="7828"/>
    <cellStyle name="20 % - Accent1 2 2 3 2 2 3 2" xfId="25968"/>
    <cellStyle name="20 % - Accent1 2 2 3 2 2 4" xfId="13118"/>
    <cellStyle name="20 % - Accent1 2 2 3 2 2 5" xfId="15758"/>
    <cellStyle name="20 % - Accent1 2 2 3 2 2 6" xfId="20688"/>
    <cellStyle name="20 % - Accent1 2 2 3 2 3" xfId="3956"/>
    <cellStyle name="20 % - Accent1 2 2 3 2 3 2" xfId="9237"/>
    <cellStyle name="20 % - Accent1 2 2 3 2 3 2 2" xfId="27376"/>
    <cellStyle name="20 % - Accent1 2 2 3 2 3 3" xfId="16990"/>
    <cellStyle name="20 % - Accent1 2 2 3 2 3 4" xfId="22096"/>
    <cellStyle name="20 % - Accent1 2 2 3 2 4" xfId="6596"/>
    <cellStyle name="20 % - Accent1 2 2 3 2 4 2" xfId="24736"/>
    <cellStyle name="20 % - Accent1 2 2 3 2 5" xfId="11886"/>
    <cellStyle name="20 % - Accent1 2 2 3 2 6" xfId="14526"/>
    <cellStyle name="20 % - Accent1 2 2 3 2 7" xfId="19456"/>
    <cellStyle name="20 % - Accent1 2 2 3 3" xfId="1842"/>
    <cellStyle name="20 % - Accent1 2 2 3 3 2" xfId="4484"/>
    <cellStyle name="20 % - Accent1 2 2 3 3 2 2" xfId="9765"/>
    <cellStyle name="20 % - Accent1 2 2 3 3 2 2 2" xfId="27904"/>
    <cellStyle name="20 % - Accent1 2 2 3 3 2 3" xfId="17518"/>
    <cellStyle name="20 % - Accent1 2 2 3 3 2 4" xfId="22624"/>
    <cellStyle name="20 % - Accent1 2 2 3 3 3" xfId="7124"/>
    <cellStyle name="20 % - Accent1 2 2 3 3 3 2" xfId="25264"/>
    <cellStyle name="20 % - Accent1 2 2 3 3 4" xfId="12414"/>
    <cellStyle name="20 % - Accent1 2 2 3 3 5" xfId="15054"/>
    <cellStyle name="20 % - Accent1 2 2 3 3 6" xfId="19984"/>
    <cellStyle name="20 % - Accent1 2 2 3 4" xfId="3251"/>
    <cellStyle name="20 % - Accent1 2 2 3 4 2" xfId="8533"/>
    <cellStyle name="20 % - Accent1 2 2 3 4 2 2" xfId="26672"/>
    <cellStyle name="20 % - Accent1 2 2 3 4 3" xfId="16286"/>
    <cellStyle name="20 % - Accent1 2 2 3 4 4" xfId="21392"/>
    <cellStyle name="20 % - Accent1 2 2 3 5" xfId="5892"/>
    <cellStyle name="20 % - Accent1 2 2 3 5 2" xfId="24032"/>
    <cellStyle name="20 % - Accent1 2 2 3 6" xfId="11182"/>
    <cellStyle name="20 % - Accent1 2 2 3 7" xfId="13822"/>
    <cellStyle name="20 % - Accent1 2 2 3 8" xfId="18752"/>
    <cellStyle name="20 % - Accent1 2 2 4" xfId="962"/>
    <cellStyle name="20 % - Accent1 2 2 4 2" xfId="2194"/>
    <cellStyle name="20 % - Accent1 2 2 4 2 2" xfId="4836"/>
    <cellStyle name="20 % - Accent1 2 2 4 2 2 2" xfId="10117"/>
    <cellStyle name="20 % - Accent1 2 2 4 2 2 2 2" xfId="28256"/>
    <cellStyle name="20 % - Accent1 2 2 4 2 2 3" xfId="17870"/>
    <cellStyle name="20 % - Accent1 2 2 4 2 2 4" xfId="22976"/>
    <cellStyle name="20 % - Accent1 2 2 4 2 3" xfId="7476"/>
    <cellStyle name="20 % - Accent1 2 2 4 2 3 2" xfId="25616"/>
    <cellStyle name="20 % - Accent1 2 2 4 2 4" xfId="12766"/>
    <cellStyle name="20 % - Accent1 2 2 4 2 5" xfId="15406"/>
    <cellStyle name="20 % - Accent1 2 2 4 2 6" xfId="20336"/>
    <cellStyle name="20 % - Accent1 2 2 4 3" xfId="3604"/>
    <cellStyle name="20 % - Accent1 2 2 4 3 2" xfId="8885"/>
    <cellStyle name="20 % - Accent1 2 2 4 3 2 2" xfId="27024"/>
    <cellStyle name="20 % - Accent1 2 2 4 3 3" xfId="16638"/>
    <cellStyle name="20 % - Accent1 2 2 4 3 4" xfId="21744"/>
    <cellStyle name="20 % - Accent1 2 2 4 4" xfId="6244"/>
    <cellStyle name="20 % - Accent1 2 2 4 4 2" xfId="24384"/>
    <cellStyle name="20 % - Accent1 2 2 4 5" xfId="11534"/>
    <cellStyle name="20 % - Accent1 2 2 4 6" xfId="14174"/>
    <cellStyle name="20 % - Accent1 2 2 4 7" xfId="19104"/>
    <cellStyle name="20 % - Accent1 2 2 5" xfId="1490"/>
    <cellStyle name="20 % - Accent1 2 2 5 2" xfId="4132"/>
    <cellStyle name="20 % - Accent1 2 2 5 2 2" xfId="9413"/>
    <cellStyle name="20 % - Accent1 2 2 5 2 2 2" xfId="27552"/>
    <cellStyle name="20 % - Accent1 2 2 5 2 3" xfId="17166"/>
    <cellStyle name="20 % - Accent1 2 2 5 2 4" xfId="22272"/>
    <cellStyle name="20 % - Accent1 2 2 5 3" xfId="6772"/>
    <cellStyle name="20 % - Accent1 2 2 5 3 2" xfId="24912"/>
    <cellStyle name="20 % - Accent1 2 2 5 4" xfId="12062"/>
    <cellStyle name="20 % - Accent1 2 2 5 5" xfId="14702"/>
    <cellStyle name="20 % - Accent1 2 2 5 6" xfId="19632"/>
    <cellStyle name="20 % - Accent1 2 2 6" xfId="2722"/>
    <cellStyle name="20 % - Accent1 2 2 6 2" xfId="5364"/>
    <cellStyle name="20 % - Accent1 2 2 6 2 2" xfId="10645"/>
    <cellStyle name="20 % - Accent1 2 2 6 2 2 2" xfId="28784"/>
    <cellStyle name="20 % - Accent1 2 2 6 2 3" xfId="23504"/>
    <cellStyle name="20 % - Accent1 2 2 6 3" xfId="8004"/>
    <cellStyle name="20 % - Accent1 2 2 6 3 2" xfId="26144"/>
    <cellStyle name="20 % - Accent1 2 2 6 4" xfId="13294"/>
    <cellStyle name="20 % - Accent1 2 2 6 5" xfId="15934"/>
    <cellStyle name="20 % - Accent1 2 2 6 6" xfId="20864"/>
    <cellStyle name="20 % - Accent1 2 2 7" xfId="2899"/>
    <cellStyle name="20 % - Accent1 2 2 7 2" xfId="8181"/>
    <cellStyle name="20 % - Accent1 2 2 7 2 2" xfId="26320"/>
    <cellStyle name="20 % - Accent1 2 2 7 3" xfId="21040"/>
    <cellStyle name="20 % - Accent1 2 2 8" xfId="5540"/>
    <cellStyle name="20 % - Accent1 2 2 8 2" xfId="23680"/>
    <cellStyle name="20 % - Accent1 2 2 9" xfId="10834"/>
    <cellStyle name="20 % - Accent1 2 3" xfId="350"/>
    <cellStyle name="20 % - Accent1 2 3 2" xfId="699"/>
    <cellStyle name="20 % - Accent1 2 3 2 2" xfId="1931"/>
    <cellStyle name="20 % - Accent1 2 3 2 2 2" xfId="4573"/>
    <cellStyle name="20 % - Accent1 2 3 2 2 2 2" xfId="9854"/>
    <cellStyle name="20 % - Accent1 2 3 2 2 2 2 2" xfId="27993"/>
    <cellStyle name="20 % - Accent1 2 3 2 2 2 3" xfId="17607"/>
    <cellStyle name="20 % - Accent1 2 3 2 2 2 4" xfId="22713"/>
    <cellStyle name="20 % - Accent1 2 3 2 2 3" xfId="7213"/>
    <cellStyle name="20 % - Accent1 2 3 2 2 3 2" xfId="25353"/>
    <cellStyle name="20 % - Accent1 2 3 2 2 4" xfId="12503"/>
    <cellStyle name="20 % - Accent1 2 3 2 2 5" xfId="15143"/>
    <cellStyle name="20 % - Accent1 2 3 2 2 6" xfId="20073"/>
    <cellStyle name="20 % - Accent1 2 3 2 3" xfId="3341"/>
    <cellStyle name="20 % - Accent1 2 3 2 3 2" xfId="8622"/>
    <cellStyle name="20 % - Accent1 2 3 2 3 2 2" xfId="26761"/>
    <cellStyle name="20 % - Accent1 2 3 2 3 3" xfId="16375"/>
    <cellStyle name="20 % - Accent1 2 3 2 3 4" xfId="21481"/>
    <cellStyle name="20 % - Accent1 2 3 2 4" xfId="5981"/>
    <cellStyle name="20 % - Accent1 2 3 2 4 2" xfId="24121"/>
    <cellStyle name="20 % - Accent1 2 3 2 5" xfId="11271"/>
    <cellStyle name="20 % - Accent1 2 3 2 6" xfId="13911"/>
    <cellStyle name="20 % - Accent1 2 3 2 7" xfId="18841"/>
    <cellStyle name="20 % - Accent1 2 3 3" xfId="1051"/>
    <cellStyle name="20 % - Accent1 2 3 3 2" xfId="2283"/>
    <cellStyle name="20 % - Accent1 2 3 3 2 2" xfId="4925"/>
    <cellStyle name="20 % - Accent1 2 3 3 2 2 2" xfId="10206"/>
    <cellStyle name="20 % - Accent1 2 3 3 2 2 2 2" xfId="28345"/>
    <cellStyle name="20 % - Accent1 2 3 3 2 2 3" xfId="17959"/>
    <cellStyle name="20 % - Accent1 2 3 3 2 2 4" xfId="23065"/>
    <cellStyle name="20 % - Accent1 2 3 3 2 3" xfId="7565"/>
    <cellStyle name="20 % - Accent1 2 3 3 2 3 2" xfId="25705"/>
    <cellStyle name="20 % - Accent1 2 3 3 2 4" xfId="12855"/>
    <cellStyle name="20 % - Accent1 2 3 3 2 5" xfId="15495"/>
    <cellStyle name="20 % - Accent1 2 3 3 2 6" xfId="20425"/>
    <cellStyle name="20 % - Accent1 2 3 3 3" xfId="3693"/>
    <cellStyle name="20 % - Accent1 2 3 3 3 2" xfId="8974"/>
    <cellStyle name="20 % - Accent1 2 3 3 3 2 2" xfId="27113"/>
    <cellStyle name="20 % - Accent1 2 3 3 3 3" xfId="16727"/>
    <cellStyle name="20 % - Accent1 2 3 3 3 4" xfId="21833"/>
    <cellStyle name="20 % - Accent1 2 3 3 4" xfId="6333"/>
    <cellStyle name="20 % - Accent1 2 3 3 4 2" xfId="24473"/>
    <cellStyle name="20 % - Accent1 2 3 3 5" xfId="11623"/>
    <cellStyle name="20 % - Accent1 2 3 3 6" xfId="14263"/>
    <cellStyle name="20 % - Accent1 2 3 3 7" xfId="19193"/>
    <cellStyle name="20 % - Accent1 2 3 4" xfId="1579"/>
    <cellStyle name="20 % - Accent1 2 3 4 2" xfId="4221"/>
    <cellStyle name="20 % - Accent1 2 3 4 2 2" xfId="9502"/>
    <cellStyle name="20 % - Accent1 2 3 4 2 2 2" xfId="27641"/>
    <cellStyle name="20 % - Accent1 2 3 4 2 3" xfId="17255"/>
    <cellStyle name="20 % - Accent1 2 3 4 2 4" xfId="22361"/>
    <cellStyle name="20 % - Accent1 2 3 4 3" xfId="6861"/>
    <cellStyle name="20 % - Accent1 2 3 4 3 2" xfId="25001"/>
    <cellStyle name="20 % - Accent1 2 3 4 4" xfId="12151"/>
    <cellStyle name="20 % - Accent1 2 3 4 5" xfId="14791"/>
    <cellStyle name="20 % - Accent1 2 3 4 6" xfId="19721"/>
    <cellStyle name="20 % - Accent1 2 3 5" xfId="2988"/>
    <cellStyle name="20 % - Accent1 2 3 5 2" xfId="8270"/>
    <cellStyle name="20 % - Accent1 2 3 5 2 2" xfId="26409"/>
    <cellStyle name="20 % - Accent1 2 3 5 3" xfId="16023"/>
    <cellStyle name="20 % - Accent1 2 3 5 4" xfId="21129"/>
    <cellStyle name="20 % - Accent1 2 3 6" xfId="5629"/>
    <cellStyle name="20 % - Accent1 2 3 6 2" xfId="23769"/>
    <cellStyle name="20 % - Accent1 2 3 7" xfId="10925"/>
    <cellStyle name="20 % - Accent1 2 3 8" xfId="13559"/>
    <cellStyle name="20 % - Accent1 2 3 9" xfId="18489"/>
    <cellStyle name="20 % - Accent1 2 4" xfId="524"/>
    <cellStyle name="20 % - Accent1 2 4 2" xfId="1227"/>
    <cellStyle name="20 % - Accent1 2 4 2 2" xfId="2459"/>
    <cellStyle name="20 % - Accent1 2 4 2 2 2" xfId="5101"/>
    <cellStyle name="20 % - Accent1 2 4 2 2 2 2" xfId="10382"/>
    <cellStyle name="20 % - Accent1 2 4 2 2 2 2 2" xfId="28521"/>
    <cellStyle name="20 % - Accent1 2 4 2 2 2 3" xfId="18135"/>
    <cellStyle name="20 % - Accent1 2 4 2 2 2 4" xfId="23241"/>
    <cellStyle name="20 % - Accent1 2 4 2 2 3" xfId="7741"/>
    <cellStyle name="20 % - Accent1 2 4 2 2 3 2" xfId="25881"/>
    <cellStyle name="20 % - Accent1 2 4 2 2 4" xfId="13031"/>
    <cellStyle name="20 % - Accent1 2 4 2 2 5" xfId="15671"/>
    <cellStyle name="20 % - Accent1 2 4 2 2 6" xfId="20601"/>
    <cellStyle name="20 % - Accent1 2 4 2 3" xfId="3869"/>
    <cellStyle name="20 % - Accent1 2 4 2 3 2" xfId="9150"/>
    <cellStyle name="20 % - Accent1 2 4 2 3 2 2" xfId="27289"/>
    <cellStyle name="20 % - Accent1 2 4 2 3 3" xfId="16903"/>
    <cellStyle name="20 % - Accent1 2 4 2 3 4" xfId="22009"/>
    <cellStyle name="20 % - Accent1 2 4 2 4" xfId="6509"/>
    <cellStyle name="20 % - Accent1 2 4 2 4 2" xfId="24649"/>
    <cellStyle name="20 % - Accent1 2 4 2 5" xfId="11799"/>
    <cellStyle name="20 % - Accent1 2 4 2 6" xfId="14439"/>
    <cellStyle name="20 % - Accent1 2 4 2 7" xfId="19369"/>
    <cellStyle name="20 % - Accent1 2 4 3" xfId="1755"/>
    <cellStyle name="20 % - Accent1 2 4 3 2" xfId="4397"/>
    <cellStyle name="20 % - Accent1 2 4 3 2 2" xfId="9678"/>
    <cellStyle name="20 % - Accent1 2 4 3 2 2 2" xfId="27817"/>
    <cellStyle name="20 % - Accent1 2 4 3 2 3" xfId="17431"/>
    <cellStyle name="20 % - Accent1 2 4 3 2 4" xfId="22537"/>
    <cellStyle name="20 % - Accent1 2 4 3 3" xfId="7037"/>
    <cellStyle name="20 % - Accent1 2 4 3 3 2" xfId="25177"/>
    <cellStyle name="20 % - Accent1 2 4 3 4" xfId="12327"/>
    <cellStyle name="20 % - Accent1 2 4 3 5" xfId="14967"/>
    <cellStyle name="20 % - Accent1 2 4 3 6" xfId="19897"/>
    <cellStyle name="20 % - Accent1 2 4 4" xfId="3164"/>
    <cellStyle name="20 % - Accent1 2 4 4 2" xfId="8446"/>
    <cellStyle name="20 % - Accent1 2 4 4 2 2" xfId="26585"/>
    <cellStyle name="20 % - Accent1 2 4 4 3" xfId="16199"/>
    <cellStyle name="20 % - Accent1 2 4 4 4" xfId="21305"/>
    <cellStyle name="20 % - Accent1 2 4 5" xfId="5805"/>
    <cellStyle name="20 % - Accent1 2 4 5 2" xfId="23945"/>
    <cellStyle name="20 % - Accent1 2 4 6" xfId="11097"/>
    <cellStyle name="20 % - Accent1 2 4 7" xfId="13735"/>
    <cellStyle name="20 % - Accent1 2 4 8" xfId="18665"/>
    <cellStyle name="20 % - Accent1 2 5" xfId="875"/>
    <cellStyle name="20 % - Accent1 2 5 2" xfId="2107"/>
    <cellStyle name="20 % - Accent1 2 5 2 2" xfId="4749"/>
    <cellStyle name="20 % - Accent1 2 5 2 2 2" xfId="10030"/>
    <cellStyle name="20 % - Accent1 2 5 2 2 2 2" xfId="28169"/>
    <cellStyle name="20 % - Accent1 2 5 2 2 3" xfId="17783"/>
    <cellStyle name="20 % - Accent1 2 5 2 2 4" xfId="22889"/>
    <cellStyle name="20 % - Accent1 2 5 2 3" xfId="7389"/>
    <cellStyle name="20 % - Accent1 2 5 2 3 2" xfId="25529"/>
    <cellStyle name="20 % - Accent1 2 5 2 4" xfId="12679"/>
    <cellStyle name="20 % - Accent1 2 5 2 5" xfId="15319"/>
    <cellStyle name="20 % - Accent1 2 5 2 6" xfId="20249"/>
    <cellStyle name="20 % - Accent1 2 5 3" xfId="3517"/>
    <cellStyle name="20 % - Accent1 2 5 3 2" xfId="8798"/>
    <cellStyle name="20 % - Accent1 2 5 3 2 2" xfId="26937"/>
    <cellStyle name="20 % - Accent1 2 5 3 3" xfId="16551"/>
    <cellStyle name="20 % - Accent1 2 5 3 4" xfId="21657"/>
    <cellStyle name="20 % - Accent1 2 5 4" xfId="6157"/>
    <cellStyle name="20 % - Accent1 2 5 4 2" xfId="24297"/>
    <cellStyle name="20 % - Accent1 2 5 5" xfId="11447"/>
    <cellStyle name="20 % - Accent1 2 5 6" xfId="14087"/>
    <cellStyle name="20 % - Accent1 2 5 7" xfId="19017"/>
    <cellStyle name="20 % - Accent1 2 6" xfId="1403"/>
    <cellStyle name="20 % - Accent1 2 6 2" xfId="4045"/>
    <cellStyle name="20 % - Accent1 2 6 2 2" xfId="9326"/>
    <cellStyle name="20 % - Accent1 2 6 2 2 2" xfId="27465"/>
    <cellStyle name="20 % - Accent1 2 6 2 3" xfId="17079"/>
    <cellStyle name="20 % - Accent1 2 6 2 4" xfId="22185"/>
    <cellStyle name="20 % - Accent1 2 6 3" xfId="6685"/>
    <cellStyle name="20 % - Accent1 2 6 3 2" xfId="24825"/>
    <cellStyle name="20 % - Accent1 2 6 4" xfId="11975"/>
    <cellStyle name="20 % - Accent1 2 6 5" xfId="14615"/>
    <cellStyle name="20 % - Accent1 2 6 6" xfId="19545"/>
    <cellStyle name="20 % - Accent1 2 7" xfId="2635"/>
    <cellStyle name="20 % - Accent1 2 7 2" xfId="5277"/>
    <cellStyle name="20 % - Accent1 2 7 2 2" xfId="10558"/>
    <cellStyle name="20 % - Accent1 2 7 2 2 2" xfId="28697"/>
    <cellStyle name="20 % - Accent1 2 7 2 3" xfId="23417"/>
    <cellStyle name="20 % - Accent1 2 7 3" xfId="7917"/>
    <cellStyle name="20 % - Accent1 2 7 3 2" xfId="26057"/>
    <cellStyle name="20 % - Accent1 2 7 4" xfId="13207"/>
    <cellStyle name="20 % - Accent1 2 7 5" xfId="15847"/>
    <cellStyle name="20 % - Accent1 2 7 6" xfId="20777"/>
    <cellStyle name="20 % - Accent1 2 8" xfId="2812"/>
    <cellStyle name="20 % - Accent1 2 8 2" xfId="8094"/>
    <cellStyle name="20 % - Accent1 2 8 2 2" xfId="26233"/>
    <cellStyle name="20 % - Accent1 2 8 3" xfId="20953"/>
    <cellStyle name="20 % - Accent1 2 9" xfId="5453"/>
    <cellStyle name="20 % - Accent1 2 9 2" xfId="23593"/>
    <cellStyle name="20 % - Accent1 3" xfId="169"/>
    <cellStyle name="20 % - Accent1 3 10" xfId="13395"/>
    <cellStyle name="20 % - Accent1 3 11" xfId="18325"/>
    <cellStyle name="20 % - Accent1 3 2" xfId="362"/>
    <cellStyle name="20 % - Accent1 3 2 2" xfId="711"/>
    <cellStyle name="20 % - Accent1 3 2 2 2" xfId="1943"/>
    <cellStyle name="20 % - Accent1 3 2 2 2 2" xfId="4585"/>
    <cellStyle name="20 % - Accent1 3 2 2 2 2 2" xfId="9866"/>
    <cellStyle name="20 % - Accent1 3 2 2 2 2 2 2" xfId="28005"/>
    <cellStyle name="20 % - Accent1 3 2 2 2 2 3" xfId="17619"/>
    <cellStyle name="20 % - Accent1 3 2 2 2 2 4" xfId="22725"/>
    <cellStyle name="20 % - Accent1 3 2 2 2 3" xfId="7225"/>
    <cellStyle name="20 % - Accent1 3 2 2 2 3 2" xfId="25365"/>
    <cellStyle name="20 % - Accent1 3 2 2 2 4" xfId="12515"/>
    <cellStyle name="20 % - Accent1 3 2 2 2 5" xfId="15155"/>
    <cellStyle name="20 % - Accent1 3 2 2 2 6" xfId="20085"/>
    <cellStyle name="20 % - Accent1 3 2 2 3" xfId="3353"/>
    <cellStyle name="20 % - Accent1 3 2 2 3 2" xfId="8634"/>
    <cellStyle name="20 % - Accent1 3 2 2 3 2 2" xfId="26773"/>
    <cellStyle name="20 % - Accent1 3 2 2 3 3" xfId="16387"/>
    <cellStyle name="20 % - Accent1 3 2 2 3 4" xfId="21493"/>
    <cellStyle name="20 % - Accent1 3 2 2 4" xfId="5993"/>
    <cellStyle name="20 % - Accent1 3 2 2 4 2" xfId="24133"/>
    <cellStyle name="20 % - Accent1 3 2 2 5" xfId="11283"/>
    <cellStyle name="20 % - Accent1 3 2 2 6" xfId="13923"/>
    <cellStyle name="20 % - Accent1 3 2 2 7" xfId="18853"/>
    <cellStyle name="20 % - Accent1 3 2 3" xfId="1063"/>
    <cellStyle name="20 % - Accent1 3 2 3 2" xfId="2295"/>
    <cellStyle name="20 % - Accent1 3 2 3 2 2" xfId="4937"/>
    <cellStyle name="20 % - Accent1 3 2 3 2 2 2" xfId="10218"/>
    <cellStyle name="20 % - Accent1 3 2 3 2 2 2 2" xfId="28357"/>
    <cellStyle name="20 % - Accent1 3 2 3 2 2 3" xfId="17971"/>
    <cellStyle name="20 % - Accent1 3 2 3 2 2 4" xfId="23077"/>
    <cellStyle name="20 % - Accent1 3 2 3 2 3" xfId="7577"/>
    <cellStyle name="20 % - Accent1 3 2 3 2 3 2" xfId="25717"/>
    <cellStyle name="20 % - Accent1 3 2 3 2 4" xfId="12867"/>
    <cellStyle name="20 % - Accent1 3 2 3 2 5" xfId="15507"/>
    <cellStyle name="20 % - Accent1 3 2 3 2 6" xfId="20437"/>
    <cellStyle name="20 % - Accent1 3 2 3 3" xfId="3705"/>
    <cellStyle name="20 % - Accent1 3 2 3 3 2" xfId="8986"/>
    <cellStyle name="20 % - Accent1 3 2 3 3 2 2" xfId="27125"/>
    <cellStyle name="20 % - Accent1 3 2 3 3 3" xfId="16739"/>
    <cellStyle name="20 % - Accent1 3 2 3 3 4" xfId="21845"/>
    <cellStyle name="20 % - Accent1 3 2 3 4" xfId="6345"/>
    <cellStyle name="20 % - Accent1 3 2 3 4 2" xfId="24485"/>
    <cellStyle name="20 % - Accent1 3 2 3 5" xfId="11635"/>
    <cellStyle name="20 % - Accent1 3 2 3 6" xfId="14275"/>
    <cellStyle name="20 % - Accent1 3 2 3 7" xfId="19205"/>
    <cellStyle name="20 % - Accent1 3 2 4" xfId="1591"/>
    <cellStyle name="20 % - Accent1 3 2 4 2" xfId="4233"/>
    <cellStyle name="20 % - Accent1 3 2 4 2 2" xfId="9514"/>
    <cellStyle name="20 % - Accent1 3 2 4 2 2 2" xfId="27653"/>
    <cellStyle name="20 % - Accent1 3 2 4 2 3" xfId="17267"/>
    <cellStyle name="20 % - Accent1 3 2 4 2 4" xfId="22373"/>
    <cellStyle name="20 % - Accent1 3 2 4 3" xfId="6873"/>
    <cellStyle name="20 % - Accent1 3 2 4 3 2" xfId="25013"/>
    <cellStyle name="20 % - Accent1 3 2 4 4" xfId="12163"/>
    <cellStyle name="20 % - Accent1 3 2 4 5" xfId="14803"/>
    <cellStyle name="20 % - Accent1 3 2 4 6" xfId="19733"/>
    <cellStyle name="20 % - Accent1 3 2 5" xfId="3000"/>
    <cellStyle name="20 % - Accent1 3 2 5 2" xfId="8282"/>
    <cellStyle name="20 % - Accent1 3 2 5 2 2" xfId="26421"/>
    <cellStyle name="20 % - Accent1 3 2 5 3" xfId="16035"/>
    <cellStyle name="20 % - Accent1 3 2 5 4" xfId="21141"/>
    <cellStyle name="20 % - Accent1 3 2 6" xfId="5641"/>
    <cellStyle name="20 % - Accent1 3 2 6 2" xfId="23781"/>
    <cellStyle name="20 % - Accent1 3 2 7" xfId="10937"/>
    <cellStyle name="20 % - Accent1 3 2 8" xfId="13571"/>
    <cellStyle name="20 % - Accent1 3 2 9" xfId="18501"/>
    <cellStyle name="20 % - Accent1 3 3" xfId="536"/>
    <cellStyle name="20 % - Accent1 3 3 2" xfId="1239"/>
    <cellStyle name="20 % - Accent1 3 3 2 2" xfId="2471"/>
    <cellStyle name="20 % - Accent1 3 3 2 2 2" xfId="5113"/>
    <cellStyle name="20 % - Accent1 3 3 2 2 2 2" xfId="10394"/>
    <cellStyle name="20 % - Accent1 3 3 2 2 2 2 2" xfId="28533"/>
    <cellStyle name="20 % - Accent1 3 3 2 2 2 3" xfId="18147"/>
    <cellStyle name="20 % - Accent1 3 3 2 2 2 4" xfId="23253"/>
    <cellStyle name="20 % - Accent1 3 3 2 2 3" xfId="7753"/>
    <cellStyle name="20 % - Accent1 3 3 2 2 3 2" xfId="25893"/>
    <cellStyle name="20 % - Accent1 3 3 2 2 4" xfId="13043"/>
    <cellStyle name="20 % - Accent1 3 3 2 2 5" xfId="15683"/>
    <cellStyle name="20 % - Accent1 3 3 2 2 6" xfId="20613"/>
    <cellStyle name="20 % - Accent1 3 3 2 3" xfId="3881"/>
    <cellStyle name="20 % - Accent1 3 3 2 3 2" xfId="9162"/>
    <cellStyle name="20 % - Accent1 3 3 2 3 2 2" xfId="27301"/>
    <cellStyle name="20 % - Accent1 3 3 2 3 3" xfId="16915"/>
    <cellStyle name="20 % - Accent1 3 3 2 3 4" xfId="22021"/>
    <cellStyle name="20 % - Accent1 3 3 2 4" xfId="6521"/>
    <cellStyle name="20 % - Accent1 3 3 2 4 2" xfId="24661"/>
    <cellStyle name="20 % - Accent1 3 3 2 5" xfId="11811"/>
    <cellStyle name="20 % - Accent1 3 3 2 6" xfId="14451"/>
    <cellStyle name="20 % - Accent1 3 3 2 7" xfId="19381"/>
    <cellStyle name="20 % - Accent1 3 3 3" xfId="1767"/>
    <cellStyle name="20 % - Accent1 3 3 3 2" xfId="4409"/>
    <cellStyle name="20 % - Accent1 3 3 3 2 2" xfId="9690"/>
    <cellStyle name="20 % - Accent1 3 3 3 2 2 2" xfId="27829"/>
    <cellStyle name="20 % - Accent1 3 3 3 2 3" xfId="17443"/>
    <cellStyle name="20 % - Accent1 3 3 3 2 4" xfId="22549"/>
    <cellStyle name="20 % - Accent1 3 3 3 3" xfId="7049"/>
    <cellStyle name="20 % - Accent1 3 3 3 3 2" xfId="25189"/>
    <cellStyle name="20 % - Accent1 3 3 3 4" xfId="12339"/>
    <cellStyle name="20 % - Accent1 3 3 3 5" xfId="14979"/>
    <cellStyle name="20 % - Accent1 3 3 3 6" xfId="19909"/>
    <cellStyle name="20 % - Accent1 3 3 4" xfId="3176"/>
    <cellStyle name="20 % - Accent1 3 3 4 2" xfId="8458"/>
    <cellStyle name="20 % - Accent1 3 3 4 2 2" xfId="26597"/>
    <cellStyle name="20 % - Accent1 3 3 4 3" xfId="16211"/>
    <cellStyle name="20 % - Accent1 3 3 4 4" xfId="21317"/>
    <cellStyle name="20 % - Accent1 3 3 5" xfId="5817"/>
    <cellStyle name="20 % - Accent1 3 3 5 2" xfId="23957"/>
    <cellStyle name="20 % - Accent1 3 3 6" xfId="11109"/>
    <cellStyle name="20 % - Accent1 3 3 7" xfId="13747"/>
    <cellStyle name="20 % - Accent1 3 3 8" xfId="18677"/>
    <cellStyle name="20 % - Accent1 3 4" xfId="887"/>
    <cellStyle name="20 % - Accent1 3 4 2" xfId="2119"/>
    <cellStyle name="20 % - Accent1 3 4 2 2" xfId="4761"/>
    <cellStyle name="20 % - Accent1 3 4 2 2 2" xfId="10042"/>
    <cellStyle name="20 % - Accent1 3 4 2 2 2 2" xfId="28181"/>
    <cellStyle name="20 % - Accent1 3 4 2 2 3" xfId="17795"/>
    <cellStyle name="20 % - Accent1 3 4 2 2 4" xfId="22901"/>
    <cellStyle name="20 % - Accent1 3 4 2 3" xfId="7401"/>
    <cellStyle name="20 % - Accent1 3 4 2 3 2" xfId="25541"/>
    <cellStyle name="20 % - Accent1 3 4 2 4" xfId="12691"/>
    <cellStyle name="20 % - Accent1 3 4 2 5" xfId="15331"/>
    <cellStyle name="20 % - Accent1 3 4 2 6" xfId="20261"/>
    <cellStyle name="20 % - Accent1 3 4 3" xfId="3529"/>
    <cellStyle name="20 % - Accent1 3 4 3 2" xfId="8810"/>
    <cellStyle name="20 % - Accent1 3 4 3 2 2" xfId="26949"/>
    <cellStyle name="20 % - Accent1 3 4 3 3" xfId="16563"/>
    <cellStyle name="20 % - Accent1 3 4 3 4" xfId="21669"/>
    <cellStyle name="20 % - Accent1 3 4 4" xfId="6169"/>
    <cellStyle name="20 % - Accent1 3 4 4 2" xfId="24309"/>
    <cellStyle name="20 % - Accent1 3 4 5" xfId="11459"/>
    <cellStyle name="20 % - Accent1 3 4 6" xfId="14099"/>
    <cellStyle name="20 % - Accent1 3 4 7" xfId="19029"/>
    <cellStyle name="20 % - Accent1 3 5" xfId="1415"/>
    <cellStyle name="20 % - Accent1 3 5 2" xfId="4057"/>
    <cellStyle name="20 % - Accent1 3 5 2 2" xfId="9338"/>
    <cellStyle name="20 % - Accent1 3 5 2 2 2" xfId="27477"/>
    <cellStyle name="20 % - Accent1 3 5 2 3" xfId="17091"/>
    <cellStyle name="20 % - Accent1 3 5 2 4" xfId="22197"/>
    <cellStyle name="20 % - Accent1 3 5 3" xfId="6697"/>
    <cellStyle name="20 % - Accent1 3 5 3 2" xfId="24837"/>
    <cellStyle name="20 % - Accent1 3 5 4" xfId="11987"/>
    <cellStyle name="20 % - Accent1 3 5 5" xfId="14627"/>
    <cellStyle name="20 % - Accent1 3 5 6" xfId="19557"/>
    <cellStyle name="20 % - Accent1 3 6" xfId="2647"/>
    <cellStyle name="20 % - Accent1 3 6 2" xfId="5289"/>
    <cellStyle name="20 % - Accent1 3 6 2 2" xfId="10570"/>
    <cellStyle name="20 % - Accent1 3 6 2 2 2" xfId="28709"/>
    <cellStyle name="20 % - Accent1 3 6 2 3" xfId="23429"/>
    <cellStyle name="20 % - Accent1 3 6 3" xfId="7929"/>
    <cellStyle name="20 % - Accent1 3 6 3 2" xfId="26069"/>
    <cellStyle name="20 % - Accent1 3 6 4" xfId="13219"/>
    <cellStyle name="20 % - Accent1 3 6 5" xfId="15859"/>
    <cellStyle name="20 % - Accent1 3 6 6" xfId="20789"/>
    <cellStyle name="20 % - Accent1 3 7" xfId="2824"/>
    <cellStyle name="20 % - Accent1 3 7 2" xfId="8106"/>
    <cellStyle name="20 % - Accent1 3 7 2 2" xfId="26245"/>
    <cellStyle name="20 % - Accent1 3 7 3" xfId="20965"/>
    <cellStyle name="20 % - Accent1 3 8" xfId="5465"/>
    <cellStyle name="20 % - Accent1 3 8 2" xfId="23605"/>
    <cellStyle name="20 % - Accent1 3 9" xfId="10759"/>
    <cellStyle name="20 % - Accent1 4" xfId="274"/>
    <cellStyle name="20 % - Accent1 4 2" xfId="622"/>
    <cellStyle name="20 % - Accent1 4 2 2" xfId="1854"/>
    <cellStyle name="20 % - Accent1 4 2 2 2" xfId="4496"/>
    <cellStyle name="20 % - Accent1 4 2 2 2 2" xfId="9777"/>
    <cellStyle name="20 % - Accent1 4 2 2 2 2 2" xfId="27916"/>
    <cellStyle name="20 % - Accent1 4 2 2 2 3" xfId="17530"/>
    <cellStyle name="20 % - Accent1 4 2 2 2 4" xfId="22636"/>
    <cellStyle name="20 % - Accent1 4 2 2 3" xfId="7136"/>
    <cellStyle name="20 % - Accent1 4 2 2 3 2" xfId="25276"/>
    <cellStyle name="20 % - Accent1 4 2 2 4" xfId="12426"/>
    <cellStyle name="20 % - Accent1 4 2 2 5" xfId="15066"/>
    <cellStyle name="20 % - Accent1 4 2 2 6" xfId="19996"/>
    <cellStyle name="20 % - Accent1 4 2 3" xfId="3264"/>
    <cellStyle name="20 % - Accent1 4 2 3 2" xfId="8545"/>
    <cellStyle name="20 % - Accent1 4 2 3 2 2" xfId="26684"/>
    <cellStyle name="20 % - Accent1 4 2 3 3" xfId="16298"/>
    <cellStyle name="20 % - Accent1 4 2 3 4" xfId="21404"/>
    <cellStyle name="20 % - Accent1 4 2 4" xfId="5904"/>
    <cellStyle name="20 % - Accent1 4 2 4 2" xfId="24044"/>
    <cellStyle name="20 % - Accent1 4 2 5" xfId="11194"/>
    <cellStyle name="20 % - Accent1 4 2 6" xfId="13834"/>
    <cellStyle name="20 % - Accent1 4 2 7" xfId="18764"/>
    <cellStyle name="20 % - Accent1 4 3" xfId="974"/>
    <cellStyle name="20 % - Accent1 4 3 2" xfId="2206"/>
    <cellStyle name="20 % - Accent1 4 3 2 2" xfId="4848"/>
    <cellStyle name="20 % - Accent1 4 3 2 2 2" xfId="10129"/>
    <cellStyle name="20 % - Accent1 4 3 2 2 2 2" xfId="28268"/>
    <cellStyle name="20 % - Accent1 4 3 2 2 3" xfId="17882"/>
    <cellStyle name="20 % - Accent1 4 3 2 2 4" xfId="22988"/>
    <cellStyle name="20 % - Accent1 4 3 2 3" xfId="7488"/>
    <cellStyle name="20 % - Accent1 4 3 2 3 2" xfId="25628"/>
    <cellStyle name="20 % - Accent1 4 3 2 4" xfId="12778"/>
    <cellStyle name="20 % - Accent1 4 3 2 5" xfId="15418"/>
    <cellStyle name="20 % - Accent1 4 3 2 6" xfId="20348"/>
    <cellStyle name="20 % - Accent1 4 3 3" xfId="3616"/>
    <cellStyle name="20 % - Accent1 4 3 3 2" xfId="8897"/>
    <cellStyle name="20 % - Accent1 4 3 3 2 2" xfId="27036"/>
    <cellStyle name="20 % - Accent1 4 3 3 3" xfId="16650"/>
    <cellStyle name="20 % - Accent1 4 3 3 4" xfId="21756"/>
    <cellStyle name="20 % - Accent1 4 3 4" xfId="6256"/>
    <cellStyle name="20 % - Accent1 4 3 4 2" xfId="24396"/>
    <cellStyle name="20 % - Accent1 4 3 5" xfId="11546"/>
    <cellStyle name="20 % - Accent1 4 3 6" xfId="14186"/>
    <cellStyle name="20 % - Accent1 4 3 7" xfId="19116"/>
    <cellStyle name="20 % - Accent1 4 4" xfId="1502"/>
    <cellStyle name="20 % - Accent1 4 4 2" xfId="4144"/>
    <cellStyle name="20 % - Accent1 4 4 2 2" xfId="9425"/>
    <cellStyle name="20 % - Accent1 4 4 2 2 2" xfId="27564"/>
    <cellStyle name="20 % - Accent1 4 4 2 3" xfId="17178"/>
    <cellStyle name="20 % - Accent1 4 4 2 4" xfId="22284"/>
    <cellStyle name="20 % - Accent1 4 4 3" xfId="6784"/>
    <cellStyle name="20 % - Accent1 4 4 3 2" xfId="24924"/>
    <cellStyle name="20 % - Accent1 4 4 4" xfId="12074"/>
    <cellStyle name="20 % - Accent1 4 4 5" xfId="14714"/>
    <cellStyle name="20 % - Accent1 4 4 6" xfId="19644"/>
    <cellStyle name="20 % - Accent1 4 5" xfId="2911"/>
    <cellStyle name="20 % - Accent1 4 5 2" xfId="8193"/>
    <cellStyle name="20 % - Accent1 4 5 2 2" xfId="26332"/>
    <cellStyle name="20 % - Accent1 4 5 3" xfId="15946"/>
    <cellStyle name="20 % - Accent1 4 5 4" xfId="21052"/>
    <cellStyle name="20 % - Accent1 4 6" xfId="5552"/>
    <cellStyle name="20 % - Accent1 4 6 2" xfId="23692"/>
    <cellStyle name="20 % - Accent1 4 7" xfId="10851"/>
    <cellStyle name="20 % - Accent1 4 8" xfId="13482"/>
    <cellStyle name="20 % - Accent1 4 9" xfId="18413"/>
    <cellStyle name="20 % - Accent1 5" xfId="446"/>
    <cellStyle name="20 % - Accent1 5 2" xfId="1147"/>
    <cellStyle name="20 % - Accent1 5 2 2" xfId="2379"/>
    <cellStyle name="20 % - Accent1 5 2 2 2" xfId="5021"/>
    <cellStyle name="20 % - Accent1 5 2 2 2 2" xfId="10302"/>
    <cellStyle name="20 % - Accent1 5 2 2 2 2 2" xfId="28441"/>
    <cellStyle name="20 % - Accent1 5 2 2 2 3" xfId="18055"/>
    <cellStyle name="20 % - Accent1 5 2 2 2 4" xfId="23161"/>
    <cellStyle name="20 % - Accent1 5 2 2 3" xfId="7661"/>
    <cellStyle name="20 % - Accent1 5 2 2 3 2" xfId="25801"/>
    <cellStyle name="20 % - Accent1 5 2 2 4" xfId="12951"/>
    <cellStyle name="20 % - Accent1 5 2 2 5" xfId="15591"/>
    <cellStyle name="20 % - Accent1 5 2 2 6" xfId="20521"/>
    <cellStyle name="20 % - Accent1 5 2 3" xfId="3789"/>
    <cellStyle name="20 % - Accent1 5 2 3 2" xfId="9070"/>
    <cellStyle name="20 % - Accent1 5 2 3 2 2" xfId="27209"/>
    <cellStyle name="20 % - Accent1 5 2 3 3" xfId="16823"/>
    <cellStyle name="20 % - Accent1 5 2 3 4" xfId="21929"/>
    <cellStyle name="20 % - Accent1 5 2 4" xfId="6429"/>
    <cellStyle name="20 % - Accent1 5 2 4 2" xfId="24569"/>
    <cellStyle name="20 % - Accent1 5 2 5" xfId="11719"/>
    <cellStyle name="20 % - Accent1 5 2 6" xfId="14359"/>
    <cellStyle name="20 % - Accent1 5 2 7" xfId="19289"/>
    <cellStyle name="20 % - Accent1 5 3" xfId="1675"/>
    <cellStyle name="20 % - Accent1 5 3 2" xfId="4317"/>
    <cellStyle name="20 % - Accent1 5 3 2 2" xfId="9598"/>
    <cellStyle name="20 % - Accent1 5 3 2 2 2" xfId="27737"/>
    <cellStyle name="20 % - Accent1 5 3 2 3" xfId="17351"/>
    <cellStyle name="20 % - Accent1 5 3 2 4" xfId="22457"/>
    <cellStyle name="20 % - Accent1 5 3 3" xfId="6957"/>
    <cellStyle name="20 % - Accent1 5 3 3 2" xfId="25097"/>
    <cellStyle name="20 % - Accent1 5 3 4" xfId="12247"/>
    <cellStyle name="20 % - Accent1 5 3 5" xfId="14887"/>
    <cellStyle name="20 % - Accent1 5 3 6" xfId="19817"/>
    <cellStyle name="20 % - Accent1 5 4" xfId="3084"/>
    <cellStyle name="20 % - Accent1 5 4 2" xfId="8366"/>
    <cellStyle name="20 % - Accent1 5 4 2 2" xfId="26505"/>
    <cellStyle name="20 % - Accent1 5 4 3" xfId="16119"/>
    <cellStyle name="20 % - Accent1 5 4 4" xfId="21225"/>
    <cellStyle name="20 % - Accent1 5 5" xfId="5725"/>
    <cellStyle name="20 % - Accent1 5 5 2" xfId="23865"/>
    <cellStyle name="20 % - Accent1 5 6" xfId="11019"/>
    <cellStyle name="20 % - Accent1 5 7" xfId="13655"/>
    <cellStyle name="20 % - Accent1 5 8" xfId="18585"/>
    <cellStyle name="20 % - Accent1 6" xfId="795"/>
    <cellStyle name="20 % - Accent1 6 2" xfId="2027"/>
    <cellStyle name="20 % - Accent1 6 2 2" xfId="4669"/>
    <cellStyle name="20 % - Accent1 6 2 2 2" xfId="9950"/>
    <cellStyle name="20 % - Accent1 6 2 2 2 2" xfId="28089"/>
    <cellStyle name="20 % - Accent1 6 2 2 3" xfId="17703"/>
    <cellStyle name="20 % - Accent1 6 2 2 4" xfId="22809"/>
    <cellStyle name="20 % - Accent1 6 2 3" xfId="7309"/>
    <cellStyle name="20 % - Accent1 6 2 3 2" xfId="25449"/>
    <cellStyle name="20 % - Accent1 6 2 4" xfId="12599"/>
    <cellStyle name="20 % - Accent1 6 2 5" xfId="15239"/>
    <cellStyle name="20 % - Accent1 6 2 6" xfId="20169"/>
    <cellStyle name="20 % - Accent1 6 3" xfId="3437"/>
    <cellStyle name="20 % - Accent1 6 3 2" xfId="8718"/>
    <cellStyle name="20 % - Accent1 6 3 2 2" xfId="26857"/>
    <cellStyle name="20 % - Accent1 6 3 3" xfId="16471"/>
    <cellStyle name="20 % - Accent1 6 3 4" xfId="21577"/>
    <cellStyle name="20 % - Accent1 6 4" xfId="6077"/>
    <cellStyle name="20 % - Accent1 6 4 2" xfId="24217"/>
    <cellStyle name="20 % - Accent1 6 5" xfId="11367"/>
    <cellStyle name="20 % - Accent1 6 6" xfId="14007"/>
    <cellStyle name="20 % - Accent1 6 7" xfId="18937"/>
    <cellStyle name="20 % - Accent1 7" xfId="1326"/>
    <cellStyle name="20 % - Accent1 7 2" xfId="3968"/>
    <cellStyle name="20 % - Accent1 7 2 2" xfId="9249"/>
    <cellStyle name="20 % - Accent1 7 2 2 2" xfId="27388"/>
    <cellStyle name="20 % - Accent1 7 2 3" xfId="17002"/>
    <cellStyle name="20 % - Accent1 7 2 4" xfId="22108"/>
    <cellStyle name="20 % - Accent1 7 3" xfId="6608"/>
    <cellStyle name="20 % - Accent1 7 3 2" xfId="24748"/>
    <cellStyle name="20 % - Accent1 7 4" xfId="11898"/>
    <cellStyle name="20 % - Accent1 7 5" xfId="14538"/>
    <cellStyle name="20 % - Accent1 7 6" xfId="19468"/>
    <cellStyle name="20 % - Accent1 8" xfId="2555"/>
    <cellStyle name="20 % - Accent1 8 2" xfId="5197"/>
    <cellStyle name="20 % - Accent1 8 2 2" xfId="10478"/>
    <cellStyle name="20 % - Accent1 8 2 2 2" xfId="28617"/>
    <cellStyle name="20 % - Accent1 8 2 3" xfId="23337"/>
    <cellStyle name="20 % - Accent1 8 3" xfId="7837"/>
    <cellStyle name="20 % - Accent1 8 3 2" xfId="25977"/>
    <cellStyle name="20 % - Accent1 8 4" xfId="13127"/>
    <cellStyle name="20 % - Accent1 8 5" xfId="15770"/>
    <cellStyle name="20 % - Accent1 8 6" xfId="20697"/>
    <cellStyle name="20 % - Accent1 9" xfId="2731"/>
    <cellStyle name="20 % - Accent1 9 2" xfId="8013"/>
    <cellStyle name="20 % - Accent1 9 2 2" xfId="26153"/>
    <cellStyle name="20 % - Accent1 9 3" xfId="20873"/>
    <cellStyle name="20 % - Accent2" xfId="25" builtinId="34" customBuiltin="1"/>
    <cellStyle name="20 % - Accent2 10" xfId="5375"/>
    <cellStyle name="20 % - Accent2 10 2" xfId="23515"/>
    <cellStyle name="20 % - Accent2 11" xfId="10670"/>
    <cellStyle name="20 % - Accent2 12" xfId="13308"/>
    <cellStyle name="20 % - Accent2 13" xfId="18233"/>
    <cellStyle name="20 % - Accent2 2" xfId="134"/>
    <cellStyle name="20 % - Accent2 2 10" xfId="10694"/>
    <cellStyle name="20 % - Accent2 2 11" xfId="13381"/>
    <cellStyle name="20 % - Accent2 2 12" xfId="18310"/>
    <cellStyle name="20 % - Accent2 2 2" xfId="243"/>
    <cellStyle name="20 % - Accent2 2 2 10" xfId="13468"/>
    <cellStyle name="20 % - Accent2 2 2 11" xfId="18398"/>
    <cellStyle name="20 % - Accent2 2 2 2" xfId="435"/>
    <cellStyle name="20 % - Accent2 2 2 2 2" xfId="784"/>
    <cellStyle name="20 % - Accent2 2 2 2 2 2" xfId="2016"/>
    <cellStyle name="20 % - Accent2 2 2 2 2 2 2" xfId="4658"/>
    <cellStyle name="20 % - Accent2 2 2 2 2 2 2 2" xfId="9939"/>
    <cellStyle name="20 % - Accent2 2 2 2 2 2 2 2 2" xfId="28078"/>
    <cellStyle name="20 % - Accent2 2 2 2 2 2 2 3" xfId="17692"/>
    <cellStyle name="20 % - Accent2 2 2 2 2 2 2 4" xfId="22798"/>
    <cellStyle name="20 % - Accent2 2 2 2 2 2 3" xfId="7298"/>
    <cellStyle name="20 % - Accent2 2 2 2 2 2 3 2" xfId="25438"/>
    <cellStyle name="20 % - Accent2 2 2 2 2 2 4" xfId="12588"/>
    <cellStyle name="20 % - Accent2 2 2 2 2 2 5" xfId="15228"/>
    <cellStyle name="20 % - Accent2 2 2 2 2 2 6" xfId="20158"/>
    <cellStyle name="20 % - Accent2 2 2 2 2 3" xfId="3426"/>
    <cellStyle name="20 % - Accent2 2 2 2 2 3 2" xfId="8707"/>
    <cellStyle name="20 % - Accent2 2 2 2 2 3 2 2" xfId="26846"/>
    <cellStyle name="20 % - Accent2 2 2 2 2 3 3" xfId="16460"/>
    <cellStyle name="20 % - Accent2 2 2 2 2 3 4" xfId="21566"/>
    <cellStyle name="20 % - Accent2 2 2 2 2 4" xfId="6066"/>
    <cellStyle name="20 % - Accent2 2 2 2 2 4 2" xfId="24206"/>
    <cellStyle name="20 % - Accent2 2 2 2 2 5" xfId="11356"/>
    <cellStyle name="20 % - Accent2 2 2 2 2 6" xfId="13996"/>
    <cellStyle name="20 % - Accent2 2 2 2 2 7" xfId="18926"/>
    <cellStyle name="20 % - Accent2 2 2 2 3" xfId="1136"/>
    <cellStyle name="20 % - Accent2 2 2 2 3 2" xfId="2368"/>
    <cellStyle name="20 % - Accent2 2 2 2 3 2 2" xfId="5010"/>
    <cellStyle name="20 % - Accent2 2 2 2 3 2 2 2" xfId="10291"/>
    <cellStyle name="20 % - Accent2 2 2 2 3 2 2 2 2" xfId="28430"/>
    <cellStyle name="20 % - Accent2 2 2 2 3 2 2 3" xfId="18044"/>
    <cellStyle name="20 % - Accent2 2 2 2 3 2 2 4" xfId="23150"/>
    <cellStyle name="20 % - Accent2 2 2 2 3 2 3" xfId="7650"/>
    <cellStyle name="20 % - Accent2 2 2 2 3 2 3 2" xfId="25790"/>
    <cellStyle name="20 % - Accent2 2 2 2 3 2 4" xfId="12940"/>
    <cellStyle name="20 % - Accent2 2 2 2 3 2 5" xfId="15580"/>
    <cellStyle name="20 % - Accent2 2 2 2 3 2 6" xfId="20510"/>
    <cellStyle name="20 % - Accent2 2 2 2 3 3" xfId="3778"/>
    <cellStyle name="20 % - Accent2 2 2 2 3 3 2" xfId="9059"/>
    <cellStyle name="20 % - Accent2 2 2 2 3 3 2 2" xfId="27198"/>
    <cellStyle name="20 % - Accent2 2 2 2 3 3 3" xfId="16812"/>
    <cellStyle name="20 % - Accent2 2 2 2 3 3 4" xfId="21918"/>
    <cellStyle name="20 % - Accent2 2 2 2 3 4" xfId="6418"/>
    <cellStyle name="20 % - Accent2 2 2 2 3 4 2" xfId="24558"/>
    <cellStyle name="20 % - Accent2 2 2 2 3 5" xfId="11708"/>
    <cellStyle name="20 % - Accent2 2 2 2 3 6" xfId="14348"/>
    <cellStyle name="20 % - Accent2 2 2 2 3 7" xfId="19278"/>
    <cellStyle name="20 % - Accent2 2 2 2 4" xfId="1664"/>
    <cellStyle name="20 % - Accent2 2 2 2 4 2" xfId="4306"/>
    <cellStyle name="20 % - Accent2 2 2 2 4 2 2" xfId="9587"/>
    <cellStyle name="20 % - Accent2 2 2 2 4 2 2 2" xfId="27726"/>
    <cellStyle name="20 % - Accent2 2 2 2 4 2 3" xfId="17340"/>
    <cellStyle name="20 % - Accent2 2 2 2 4 2 4" xfId="22446"/>
    <cellStyle name="20 % - Accent2 2 2 2 4 3" xfId="6946"/>
    <cellStyle name="20 % - Accent2 2 2 2 4 3 2" xfId="25086"/>
    <cellStyle name="20 % - Accent2 2 2 2 4 4" xfId="12236"/>
    <cellStyle name="20 % - Accent2 2 2 2 4 5" xfId="14876"/>
    <cellStyle name="20 % - Accent2 2 2 2 4 6" xfId="19806"/>
    <cellStyle name="20 % - Accent2 2 2 2 5" xfId="3073"/>
    <cellStyle name="20 % - Accent2 2 2 2 5 2" xfId="8355"/>
    <cellStyle name="20 % - Accent2 2 2 2 5 2 2" xfId="26494"/>
    <cellStyle name="20 % - Accent2 2 2 2 5 3" xfId="16108"/>
    <cellStyle name="20 % - Accent2 2 2 2 5 4" xfId="21214"/>
    <cellStyle name="20 % - Accent2 2 2 2 6" xfId="5714"/>
    <cellStyle name="20 % - Accent2 2 2 2 6 2" xfId="23854"/>
    <cellStyle name="20 % - Accent2 2 2 2 7" xfId="11008"/>
    <cellStyle name="20 % - Accent2 2 2 2 8" xfId="13644"/>
    <cellStyle name="20 % - Accent2 2 2 2 9" xfId="18574"/>
    <cellStyle name="20 % - Accent2 2 2 3" xfId="607"/>
    <cellStyle name="20 % - Accent2 2 2 3 2" xfId="1312"/>
    <cellStyle name="20 % - Accent2 2 2 3 2 2" xfId="2544"/>
    <cellStyle name="20 % - Accent2 2 2 3 2 2 2" xfId="5186"/>
    <cellStyle name="20 % - Accent2 2 2 3 2 2 2 2" xfId="10467"/>
    <cellStyle name="20 % - Accent2 2 2 3 2 2 2 2 2" xfId="28606"/>
    <cellStyle name="20 % - Accent2 2 2 3 2 2 2 3" xfId="18220"/>
    <cellStyle name="20 % - Accent2 2 2 3 2 2 2 4" xfId="23326"/>
    <cellStyle name="20 % - Accent2 2 2 3 2 2 3" xfId="7826"/>
    <cellStyle name="20 % - Accent2 2 2 3 2 2 3 2" xfId="25966"/>
    <cellStyle name="20 % - Accent2 2 2 3 2 2 4" xfId="13116"/>
    <cellStyle name="20 % - Accent2 2 2 3 2 2 5" xfId="15756"/>
    <cellStyle name="20 % - Accent2 2 2 3 2 2 6" xfId="20686"/>
    <cellStyle name="20 % - Accent2 2 2 3 2 3" xfId="3954"/>
    <cellStyle name="20 % - Accent2 2 2 3 2 3 2" xfId="9235"/>
    <cellStyle name="20 % - Accent2 2 2 3 2 3 2 2" xfId="27374"/>
    <cellStyle name="20 % - Accent2 2 2 3 2 3 3" xfId="16988"/>
    <cellStyle name="20 % - Accent2 2 2 3 2 3 4" xfId="22094"/>
    <cellStyle name="20 % - Accent2 2 2 3 2 4" xfId="6594"/>
    <cellStyle name="20 % - Accent2 2 2 3 2 4 2" xfId="24734"/>
    <cellStyle name="20 % - Accent2 2 2 3 2 5" xfId="11884"/>
    <cellStyle name="20 % - Accent2 2 2 3 2 6" xfId="14524"/>
    <cellStyle name="20 % - Accent2 2 2 3 2 7" xfId="19454"/>
    <cellStyle name="20 % - Accent2 2 2 3 3" xfId="1840"/>
    <cellStyle name="20 % - Accent2 2 2 3 3 2" xfId="4482"/>
    <cellStyle name="20 % - Accent2 2 2 3 3 2 2" xfId="9763"/>
    <cellStyle name="20 % - Accent2 2 2 3 3 2 2 2" xfId="27902"/>
    <cellStyle name="20 % - Accent2 2 2 3 3 2 3" xfId="17516"/>
    <cellStyle name="20 % - Accent2 2 2 3 3 2 4" xfId="22622"/>
    <cellStyle name="20 % - Accent2 2 2 3 3 3" xfId="7122"/>
    <cellStyle name="20 % - Accent2 2 2 3 3 3 2" xfId="25262"/>
    <cellStyle name="20 % - Accent2 2 2 3 3 4" xfId="12412"/>
    <cellStyle name="20 % - Accent2 2 2 3 3 5" xfId="15052"/>
    <cellStyle name="20 % - Accent2 2 2 3 3 6" xfId="19982"/>
    <cellStyle name="20 % - Accent2 2 2 3 4" xfId="3249"/>
    <cellStyle name="20 % - Accent2 2 2 3 4 2" xfId="8531"/>
    <cellStyle name="20 % - Accent2 2 2 3 4 2 2" xfId="26670"/>
    <cellStyle name="20 % - Accent2 2 2 3 4 3" xfId="16284"/>
    <cellStyle name="20 % - Accent2 2 2 3 4 4" xfId="21390"/>
    <cellStyle name="20 % - Accent2 2 2 3 5" xfId="5890"/>
    <cellStyle name="20 % - Accent2 2 2 3 5 2" xfId="24030"/>
    <cellStyle name="20 % - Accent2 2 2 3 6" xfId="11180"/>
    <cellStyle name="20 % - Accent2 2 2 3 7" xfId="13820"/>
    <cellStyle name="20 % - Accent2 2 2 3 8" xfId="18750"/>
    <cellStyle name="20 % - Accent2 2 2 4" xfId="960"/>
    <cellStyle name="20 % - Accent2 2 2 4 2" xfId="2192"/>
    <cellStyle name="20 % - Accent2 2 2 4 2 2" xfId="4834"/>
    <cellStyle name="20 % - Accent2 2 2 4 2 2 2" xfId="10115"/>
    <cellStyle name="20 % - Accent2 2 2 4 2 2 2 2" xfId="28254"/>
    <cellStyle name="20 % - Accent2 2 2 4 2 2 3" xfId="17868"/>
    <cellStyle name="20 % - Accent2 2 2 4 2 2 4" xfId="22974"/>
    <cellStyle name="20 % - Accent2 2 2 4 2 3" xfId="7474"/>
    <cellStyle name="20 % - Accent2 2 2 4 2 3 2" xfId="25614"/>
    <cellStyle name="20 % - Accent2 2 2 4 2 4" xfId="12764"/>
    <cellStyle name="20 % - Accent2 2 2 4 2 5" xfId="15404"/>
    <cellStyle name="20 % - Accent2 2 2 4 2 6" xfId="20334"/>
    <cellStyle name="20 % - Accent2 2 2 4 3" xfId="3602"/>
    <cellStyle name="20 % - Accent2 2 2 4 3 2" xfId="8883"/>
    <cellStyle name="20 % - Accent2 2 2 4 3 2 2" xfId="27022"/>
    <cellStyle name="20 % - Accent2 2 2 4 3 3" xfId="16636"/>
    <cellStyle name="20 % - Accent2 2 2 4 3 4" xfId="21742"/>
    <cellStyle name="20 % - Accent2 2 2 4 4" xfId="6242"/>
    <cellStyle name="20 % - Accent2 2 2 4 4 2" xfId="24382"/>
    <cellStyle name="20 % - Accent2 2 2 4 5" xfId="11532"/>
    <cellStyle name="20 % - Accent2 2 2 4 6" xfId="14172"/>
    <cellStyle name="20 % - Accent2 2 2 4 7" xfId="19102"/>
    <cellStyle name="20 % - Accent2 2 2 5" xfId="1488"/>
    <cellStyle name="20 % - Accent2 2 2 5 2" xfId="4130"/>
    <cellStyle name="20 % - Accent2 2 2 5 2 2" xfId="9411"/>
    <cellStyle name="20 % - Accent2 2 2 5 2 2 2" xfId="27550"/>
    <cellStyle name="20 % - Accent2 2 2 5 2 3" xfId="17164"/>
    <cellStyle name="20 % - Accent2 2 2 5 2 4" xfId="22270"/>
    <cellStyle name="20 % - Accent2 2 2 5 3" xfId="6770"/>
    <cellStyle name="20 % - Accent2 2 2 5 3 2" xfId="24910"/>
    <cellStyle name="20 % - Accent2 2 2 5 4" xfId="12060"/>
    <cellStyle name="20 % - Accent2 2 2 5 5" xfId="14700"/>
    <cellStyle name="20 % - Accent2 2 2 5 6" xfId="19630"/>
    <cellStyle name="20 % - Accent2 2 2 6" xfId="2720"/>
    <cellStyle name="20 % - Accent2 2 2 6 2" xfId="5362"/>
    <cellStyle name="20 % - Accent2 2 2 6 2 2" xfId="10643"/>
    <cellStyle name="20 % - Accent2 2 2 6 2 2 2" xfId="28782"/>
    <cellStyle name="20 % - Accent2 2 2 6 2 3" xfId="23502"/>
    <cellStyle name="20 % - Accent2 2 2 6 3" xfId="8002"/>
    <cellStyle name="20 % - Accent2 2 2 6 3 2" xfId="26142"/>
    <cellStyle name="20 % - Accent2 2 2 6 4" xfId="13292"/>
    <cellStyle name="20 % - Accent2 2 2 6 5" xfId="15932"/>
    <cellStyle name="20 % - Accent2 2 2 6 6" xfId="20862"/>
    <cellStyle name="20 % - Accent2 2 2 7" xfId="2897"/>
    <cellStyle name="20 % - Accent2 2 2 7 2" xfId="8179"/>
    <cellStyle name="20 % - Accent2 2 2 7 2 2" xfId="26318"/>
    <cellStyle name="20 % - Accent2 2 2 7 3" xfId="21038"/>
    <cellStyle name="20 % - Accent2 2 2 8" xfId="5538"/>
    <cellStyle name="20 % - Accent2 2 2 8 2" xfId="23678"/>
    <cellStyle name="20 % - Accent2 2 2 9" xfId="10832"/>
    <cellStyle name="20 % - Accent2 2 3" xfId="348"/>
    <cellStyle name="20 % - Accent2 2 3 2" xfId="697"/>
    <cellStyle name="20 % - Accent2 2 3 2 2" xfId="1929"/>
    <cellStyle name="20 % - Accent2 2 3 2 2 2" xfId="4571"/>
    <cellStyle name="20 % - Accent2 2 3 2 2 2 2" xfId="9852"/>
    <cellStyle name="20 % - Accent2 2 3 2 2 2 2 2" xfId="27991"/>
    <cellStyle name="20 % - Accent2 2 3 2 2 2 3" xfId="17605"/>
    <cellStyle name="20 % - Accent2 2 3 2 2 2 4" xfId="22711"/>
    <cellStyle name="20 % - Accent2 2 3 2 2 3" xfId="7211"/>
    <cellStyle name="20 % - Accent2 2 3 2 2 3 2" xfId="25351"/>
    <cellStyle name="20 % - Accent2 2 3 2 2 4" xfId="12501"/>
    <cellStyle name="20 % - Accent2 2 3 2 2 5" xfId="15141"/>
    <cellStyle name="20 % - Accent2 2 3 2 2 6" xfId="20071"/>
    <cellStyle name="20 % - Accent2 2 3 2 3" xfId="3339"/>
    <cellStyle name="20 % - Accent2 2 3 2 3 2" xfId="8620"/>
    <cellStyle name="20 % - Accent2 2 3 2 3 2 2" xfId="26759"/>
    <cellStyle name="20 % - Accent2 2 3 2 3 3" xfId="16373"/>
    <cellStyle name="20 % - Accent2 2 3 2 3 4" xfId="21479"/>
    <cellStyle name="20 % - Accent2 2 3 2 4" xfId="5979"/>
    <cellStyle name="20 % - Accent2 2 3 2 4 2" xfId="24119"/>
    <cellStyle name="20 % - Accent2 2 3 2 5" xfId="11269"/>
    <cellStyle name="20 % - Accent2 2 3 2 6" xfId="13909"/>
    <cellStyle name="20 % - Accent2 2 3 2 7" xfId="18839"/>
    <cellStyle name="20 % - Accent2 2 3 3" xfId="1049"/>
    <cellStyle name="20 % - Accent2 2 3 3 2" xfId="2281"/>
    <cellStyle name="20 % - Accent2 2 3 3 2 2" xfId="4923"/>
    <cellStyle name="20 % - Accent2 2 3 3 2 2 2" xfId="10204"/>
    <cellStyle name="20 % - Accent2 2 3 3 2 2 2 2" xfId="28343"/>
    <cellStyle name="20 % - Accent2 2 3 3 2 2 3" xfId="17957"/>
    <cellStyle name="20 % - Accent2 2 3 3 2 2 4" xfId="23063"/>
    <cellStyle name="20 % - Accent2 2 3 3 2 3" xfId="7563"/>
    <cellStyle name="20 % - Accent2 2 3 3 2 3 2" xfId="25703"/>
    <cellStyle name="20 % - Accent2 2 3 3 2 4" xfId="12853"/>
    <cellStyle name="20 % - Accent2 2 3 3 2 5" xfId="15493"/>
    <cellStyle name="20 % - Accent2 2 3 3 2 6" xfId="20423"/>
    <cellStyle name="20 % - Accent2 2 3 3 3" xfId="3691"/>
    <cellStyle name="20 % - Accent2 2 3 3 3 2" xfId="8972"/>
    <cellStyle name="20 % - Accent2 2 3 3 3 2 2" xfId="27111"/>
    <cellStyle name="20 % - Accent2 2 3 3 3 3" xfId="16725"/>
    <cellStyle name="20 % - Accent2 2 3 3 3 4" xfId="21831"/>
    <cellStyle name="20 % - Accent2 2 3 3 4" xfId="6331"/>
    <cellStyle name="20 % - Accent2 2 3 3 4 2" xfId="24471"/>
    <cellStyle name="20 % - Accent2 2 3 3 5" xfId="11621"/>
    <cellStyle name="20 % - Accent2 2 3 3 6" xfId="14261"/>
    <cellStyle name="20 % - Accent2 2 3 3 7" xfId="19191"/>
    <cellStyle name="20 % - Accent2 2 3 4" xfId="1577"/>
    <cellStyle name="20 % - Accent2 2 3 4 2" xfId="4219"/>
    <cellStyle name="20 % - Accent2 2 3 4 2 2" xfId="9500"/>
    <cellStyle name="20 % - Accent2 2 3 4 2 2 2" xfId="27639"/>
    <cellStyle name="20 % - Accent2 2 3 4 2 3" xfId="17253"/>
    <cellStyle name="20 % - Accent2 2 3 4 2 4" xfId="22359"/>
    <cellStyle name="20 % - Accent2 2 3 4 3" xfId="6859"/>
    <cellStyle name="20 % - Accent2 2 3 4 3 2" xfId="24999"/>
    <cellStyle name="20 % - Accent2 2 3 4 4" xfId="12149"/>
    <cellStyle name="20 % - Accent2 2 3 4 5" xfId="14789"/>
    <cellStyle name="20 % - Accent2 2 3 4 6" xfId="19719"/>
    <cellStyle name="20 % - Accent2 2 3 5" xfId="2986"/>
    <cellStyle name="20 % - Accent2 2 3 5 2" xfId="8268"/>
    <cellStyle name="20 % - Accent2 2 3 5 2 2" xfId="26407"/>
    <cellStyle name="20 % - Accent2 2 3 5 3" xfId="16021"/>
    <cellStyle name="20 % - Accent2 2 3 5 4" xfId="21127"/>
    <cellStyle name="20 % - Accent2 2 3 6" xfId="5627"/>
    <cellStyle name="20 % - Accent2 2 3 6 2" xfId="23767"/>
    <cellStyle name="20 % - Accent2 2 3 7" xfId="10923"/>
    <cellStyle name="20 % - Accent2 2 3 8" xfId="13557"/>
    <cellStyle name="20 % - Accent2 2 3 9" xfId="18487"/>
    <cellStyle name="20 % - Accent2 2 4" xfId="522"/>
    <cellStyle name="20 % - Accent2 2 4 2" xfId="1225"/>
    <cellStyle name="20 % - Accent2 2 4 2 2" xfId="2457"/>
    <cellStyle name="20 % - Accent2 2 4 2 2 2" xfId="5099"/>
    <cellStyle name="20 % - Accent2 2 4 2 2 2 2" xfId="10380"/>
    <cellStyle name="20 % - Accent2 2 4 2 2 2 2 2" xfId="28519"/>
    <cellStyle name="20 % - Accent2 2 4 2 2 2 3" xfId="18133"/>
    <cellStyle name="20 % - Accent2 2 4 2 2 2 4" xfId="23239"/>
    <cellStyle name="20 % - Accent2 2 4 2 2 3" xfId="7739"/>
    <cellStyle name="20 % - Accent2 2 4 2 2 3 2" xfId="25879"/>
    <cellStyle name="20 % - Accent2 2 4 2 2 4" xfId="13029"/>
    <cellStyle name="20 % - Accent2 2 4 2 2 5" xfId="15669"/>
    <cellStyle name="20 % - Accent2 2 4 2 2 6" xfId="20599"/>
    <cellStyle name="20 % - Accent2 2 4 2 3" xfId="3867"/>
    <cellStyle name="20 % - Accent2 2 4 2 3 2" xfId="9148"/>
    <cellStyle name="20 % - Accent2 2 4 2 3 2 2" xfId="27287"/>
    <cellStyle name="20 % - Accent2 2 4 2 3 3" xfId="16901"/>
    <cellStyle name="20 % - Accent2 2 4 2 3 4" xfId="22007"/>
    <cellStyle name="20 % - Accent2 2 4 2 4" xfId="6507"/>
    <cellStyle name="20 % - Accent2 2 4 2 4 2" xfId="24647"/>
    <cellStyle name="20 % - Accent2 2 4 2 5" xfId="11797"/>
    <cellStyle name="20 % - Accent2 2 4 2 6" xfId="14437"/>
    <cellStyle name="20 % - Accent2 2 4 2 7" xfId="19367"/>
    <cellStyle name="20 % - Accent2 2 4 3" xfId="1753"/>
    <cellStyle name="20 % - Accent2 2 4 3 2" xfId="4395"/>
    <cellStyle name="20 % - Accent2 2 4 3 2 2" xfId="9676"/>
    <cellStyle name="20 % - Accent2 2 4 3 2 2 2" xfId="27815"/>
    <cellStyle name="20 % - Accent2 2 4 3 2 3" xfId="17429"/>
    <cellStyle name="20 % - Accent2 2 4 3 2 4" xfId="22535"/>
    <cellStyle name="20 % - Accent2 2 4 3 3" xfId="7035"/>
    <cellStyle name="20 % - Accent2 2 4 3 3 2" xfId="25175"/>
    <cellStyle name="20 % - Accent2 2 4 3 4" xfId="12325"/>
    <cellStyle name="20 % - Accent2 2 4 3 5" xfId="14965"/>
    <cellStyle name="20 % - Accent2 2 4 3 6" xfId="19895"/>
    <cellStyle name="20 % - Accent2 2 4 4" xfId="3162"/>
    <cellStyle name="20 % - Accent2 2 4 4 2" xfId="8444"/>
    <cellStyle name="20 % - Accent2 2 4 4 2 2" xfId="26583"/>
    <cellStyle name="20 % - Accent2 2 4 4 3" xfId="16197"/>
    <cellStyle name="20 % - Accent2 2 4 4 4" xfId="21303"/>
    <cellStyle name="20 % - Accent2 2 4 5" xfId="5803"/>
    <cellStyle name="20 % - Accent2 2 4 5 2" xfId="23943"/>
    <cellStyle name="20 % - Accent2 2 4 6" xfId="11095"/>
    <cellStyle name="20 % - Accent2 2 4 7" xfId="13733"/>
    <cellStyle name="20 % - Accent2 2 4 8" xfId="18663"/>
    <cellStyle name="20 % - Accent2 2 5" xfId="873"/>
    <cellStyle name="20 % - Accent2 2 5 2" xfId="2105"/>
    <cellStyle name="20 % - Accent2 2 5 2 2" xfId="4747"/>
    <cellStyle name="20 % - Accent2 2 5 2 2 2" xfId="10028"/>
    <cellStyle name="20 % - Accent2 2 5 2 2 2 2" xfId="28167"/>
    <cellStyle name="20 % - Accent2 2 5 2 2 3" xfId="17781"/>
    <cellStyle name="20 % - Accent2 2 5 2 2 4" xfId="22887"/>
    <cellStyle name="20 % - Accent2 2 5 2 3" xfId="7387"/>
    <cellStyle name="20 % - Accent2 2 5 2 3 2" xfId="25527"/>
    <cellStyle name="20 % - Accent2 2 5 2 4" xfId="12677"/>
    <cellStyle name="20 % - Accent2 2 5 2 5" xfId="15317"/>
    <cellStyle name="20 % - Accent2 2 5 2 6" xfId="20247"/>
    <cellStyle name="20 % - Accent2 2 5 3" xfId="3515"/>
    <cellStyle name="20 % - Accent2 2 5 3 2" xfId="8796"/>
    <cellStyle name="20 % - Accent2 2 5 3 2 2" xfId="26935"/>
    <cellStyle name="20 % - Accent2 2 5 3 3" xfId="16549"/>
    <cellStyle name="20 % - Accent2 2 5 3 4" xfId="21655"/>
    <cellStyle name="20 % - Accent2 2 5 4" xfId="6155"/>
    <cellStyle name="20 % - Accent2 2 5 4 2" xfId="24295"/>
    <cellStyle name="20 % - Accent2 2 5 5" xfId="11445"/>
    <cellStyle name="20 % - Accent2 2 5 6" xfId="14085"/>
    <cellStyle name="20 % - Accent2 2 5 7" xfId="19015"/>
    <cellStyle name="20 % - Accent2 2 6" xfId="1401"/>
    <cellStyle name="20 % - Accent2 2 6 2" xfId="4043"/>
    <cellStyle name="20 % - Accent2 2 6 2 2" xfId="9324"/>
    <cellStyle name="20 % - Accent2 2 6 2 2 2" xfId="27463"/>
    <cellStyle name="20 % - Accent2 2 6 2 3" xfId="17077"/>
    <cellStyle name="20 % - Accent2 2 6 2 4" xfId="22183"/>
    <cellStyle name="20 % - Accent2 2 6 3" xfId="6683"/>
    <cellStyle name="20 % - Accent2 2 6 3 2" xfId="24823"/>
    <cellStyle name="20 % - Accent2 2 6 4" xfId="11973"/>
    <cellStyle name="20 % - Accent2 2 6 5" xfId="14613"/>
    <cellStyle name="20 % - Accent2 2 6 6" xfId="19543"/>
    <cellStyle name="20 % - Accent2 2 7" xfId="2633"/>
    <cellStyle name="20 % - Accent2 2 7 2" xfId="5275"/>
    <cellStyle name="20 % - Accent2 2 7 2 2" xfId="10556"/>
    <cellStyle name="20 % - Accent2 2 7 2 2 2" xfId="28695"/>
    <cellStyle name="20 % - Accent2 2 7 2 3" xfId="23415"/>
    <cellStyle name="20 % - Accent2 2 7 3" xfId="7915"/>
    <cellStyle name="20 % - Accent2 2 7 3 2" xfId="26055"/>
    <cellStyle name="20 % - Accent2 2 7 4" xfId="13205"/>
    <cellStyle name="20 % - Accent2 2 7 5" xfId="15845"/>
    <cellStyle name="20 % - Accent2 2 7 6" xfId="20775"/>
    <cellStyle name="20 % - Accent2 2 8" xfId="2810"/>
    <cellStyle name="20 % - Accent2 2 8 2" xfId="8092"/>
    <cellStyle name="20 % - Accent2 2 8 2 2" xfId="26231"/>
    <cellStyle name="20 % - Accent2 2 8 3" xfId="20951"/>
    <cellStyle name="20 % - Accent2 2 9" xfId="5451"/>
    <cellStyle name="20 % - Accent2 2 9 2" xfId="23591"/>
    <cellStyle name="20 % - Accent2 3" xfId="171"/>
    <cellStyle name="20 % - Accent2 3 10" xfId="13397"/>
    <cellStyle name="20 % - Accent2 3 11" xfId="18327"/>
    <cellStyle name="20 % - Accent2 3 2" xfId="364"/>
    <cellStyle name="20 % - Accent2 3 2 2" xfId="713"/>
    <cellStyle name="20 % - Accent2 3 2 2 2" xfId="1945"/>
    <cellStyle name="20 % - Accent2 3 2 2 2 2" xfId="4587"/>
    <cellStyle name="20 % - Accent2 3 2 2 2 2 2" xfId="9868"/>
    <cellStyle name="20 % - Accent2 3 2 2 2 2 2 2" xfId="28007"/>
    <cellStyle name="20 % - Accent2 3 2 2 2 2 3" xfId="17621"/>
    <cellStyle name="20 % - Accent2 3 2 2 2 2 4" xfId="22727"/>
    <cellStyle name="20 % - Accent2 3 2 2 2 3" xfId="7227"/>
    <cellStyle name="20 % - Accent2 3 2 2 2 3 2" xfId="25367"/>
    <cellStyle name="20 % - Accent2 3 2 2 2 4" xfId="12517"/>
    <cellStyle name="20 % - Accent2 3 2 2 2 5" xfId="15157"/>
    <cellStyle name="20 % - Accent2 3 2 2 2 6" xfId="20087"/>
    <cellStyle name="20 % - Accent2 3 2 2 3" xfId="3355"/>
    <cellStyle name="20 % - Accent2 3 2 2 3 2" xfId="8636"/>
    <cellStyle name="20 % - Accent2 3 2 2 3 2 2" xfId="26775"/>
    <cellStyle name="20 % - Accent2 3 2 2 3 3" xfId="16389"/>
    <cellStyle name="20 % - Accent2 3 2 2 3 4" xfId="21495"/>
    <cellStyle name="20 % - Accent2 3 2 2 4" xfId="5995"/>
    <cellStyle name="20 % - Accent2 3 2 2 4 2" xfId="24135"/>
    <cellStyle name="20 % - Accent2 3 2 2 5" xfId="11285"/>
    <cellStyle name="20 % - Accent2 3 2 2 6" xfId="13925"/>
    <cellStyle name="20 % - Accent2 3 2 2 7" xfId="18855"/>
    <cellStyle name="20 % - Accent2 3 2 3" xfId="1065"/>
    <cellStyle name="20 % - Accent2 3 2 3 2" xfId="2297"/>
    <cellStyle name="20 % - Accent2 3 2 3 2 2" xfId="4939"/>
    <cellStyle name="20 % - Accent2 3 2 3 2 2 2" xfId="10220"/>
    <cellStyle name="20 % - Accent2 3 2 3 2 2 2 2" xfId="28359"/>
    <cellStyle name="20 % - Accent2 3 2 3 2 2 3" xfId="17973"/>
    <cellStyle name="20 % - Accent2 3 2 3 2 2 4" xfId="23079"/>
    <cellStyle name="20 % - Accent2 3 2 3 2 3" xfId="7579"/>
    <cellStyle name="20 % - Accent2 3 2 3 2 3 2" xfId="25719"/>
    <cellStyle name="20 % - Accent2 3 2 3 2 4" xfId="12869"/>
    <cellStyle name="20 % - Accent2 3 2 3 2 5" xfId="15509"/>
    <cellStyle name="20 % - Accent2 3 2 3 2 6" xfId="20439"/>
    <cellStyle name="20 % - Accent2 3 2 3 3" xfId="3707"/>
    <cellStyle name="20 % - Accent2 3 2 3 3 2" xfId="8988"/>
    <cellStyle name="20 % - Accent2 3 2 3 3 2 2" xfId="27127"/>
    <cellStyle name="20 % - Accent2 3 2 3 3 3" xfId="16741"/>
    <cellStyle name="20 % - Accent2 3 2 3 3 4" xfId="21847"/>
    <cellStyle name="20 % - Accent2 3 2 3 4" xfId="6347"/>
    <cellStyle name="20 % - Accent2 3 2 3 4 2" xfId="24487"/>
    <cellStyle name="20 % - Accent2 3 2 3 5" xfId="11637"/>
    <cellStyle name="20 % - Accent2 3 2 3 6" xfId="14277"/>
    <cellStyle name="20 % - Accent2 3 2 3 7" xfId="19207"/>
    <cellStyle name="20 % - Accent2 3 2 4" xfId="1593"/>
    <cellStyle name="20 % - Accent2 3 2 4 2" xfId="4235"/>
    <cellStyle name="20 % - Accent2 3 2 4 2 2" xfId="9516"/>
    <cellStyle name="20 % - Accent2 3 2 4 2 2 2" xfId="27655"/>
    <cellStyle name="20 % - Accent2 3 2 4 2 3" xfId="17269"/>
    <cellStyle name="20 % - Accent2 3 2 4 2 4" xfId="22375"/>
    <cellStyle name="20 % - Accent2 3 2 4 3" xfId="6875"/>
    <cellStyle name="20 % - Accent2 3 2 4 3 2" xfId="25015"/>
    <cellStyle name="20 % - Accent2 3 2 4 4" xfId="12165"/>
    <cellStyle name="20 % - Accent2 3 2 4 5" xfId="14805"/>
    <cellStyle name="20 % - Accent2 3 2 4 6" xfId="19735"/>
    <cellStyle name="20 % - Accent2 3 2 5" xfId="3002"/>
    <cellStyle name="20 % - Accent2 3 2 5 2" xfId="8284"/>
    <cellStyle name="20 % - Accent2 3 2 5 2 2" xfId="26423"/>
    <cellStyle name="20 % - Accent2 3 2 5 3" xfId="16037"/>
    <cellStyle name="20 % - Accent2 3 2 5 4" xfId="21143"/>
    <cellStyle name="20 % - Accent2 3 2 6" xfId="5643"/>
    <cellStyle name="20 % - Accent2 3 2 6 2" xfId="23783"/>
    <cellStyle name="20 % - Accent2 3 2 7" xfId="10939"/>
    <cellStyle name="20 % - Accent2 3 2 8" xfId="13573"/>
    <cellStyle name="20 % - Accent2 3 2 9" xfId="18503"/>
    <cellStyle name="20 % - Accent2 3 3" xfId="538"/>
    <cellStyle name="20 % - Accent2 3 3 2" xfId="1241"/>
    <cellStyle name="20 % - Accent2 3 3 2 2" xfId="2473"/>
    <cellStyle name="20 % - Accent2 3 3 2 2 2" xfId="5115"/>
    <cellStyle name="20 % - Accent2 3 3 2 2 2 2" xfId="10396"/>
    <cellStyle name="20 % - Accent2 3 3 2 2 2 2 2" xfId="28535"/>
    <cellStyle name="20 % - Accent2 3 3 2 2 2 3" xfId="18149"/>
    <cellStyle name="20 % - Accent2 3 3 2 2 2 4" xfId="23255"/>
    <cellStyle name="20 % - Accent2 3 3 2 2 3" xfId="7755"/>
    <cellStyle name="20 % - Accent2 3 3 2 2 3 2" xfId="25895"/>
    <cellStyle name="20 % - Accent2 3 3 2 2 4" xfId="13045"/>
    <cellStyle name="20 % - Accent2 3 3 2 2 5" xfId="15685"/>
    <cellStyle name="20 % - Accent2 3 3 2 2 6" xfId="20615"/>
    <cellStyle name="20 % - Accent2 3 3 2 3" xfId="3883"/>
    <cellStyle name="20 % - Accent2 3 3 2 3 2" xfId="9164"/>
    <cellStyle name="20 % - Accent2 3 3 2 3 2 2" xfId="27303"/>
    <cellStyle name="20 % - Accent2 3 3 2 3 3" xfId="16917"/>
    <cellStyle name="20 % - Accent2 3 3 2 3 4" xfId="22023"/>
    <cellStyle name="20 % - Accent2 3 3 2 4" xfId="6523"/>
    <cellStyle name="20 % - Accent2 3 3 2 4 2" xfId="24663"/>
    <cellStyle name="20 % - Accent2 3 3 2 5" xfId="11813"/>
    <cellStyle name="20 % - Accent2 3 3 2 6" xfId="14453"/>
    <cellStyle name="20 % - Accent2 3 3 2 7" xfId="19383"/>
    <cellStyle name="20 % - Accent2 3 3 3" xfId="1769"/>
    <cellStyle name="20 % - Accent2 3 3 3 2" xfId="4411"/>
    <cellStyle name="20 % - Accent2 3 3 3 2 2" xfId="9692"/>
    <cellStyle name="20 % - Accent2 3 3 3 2 2 2" xfId="27831"/>
    <cellStyle name="20 % - Accent2 3 3 3 2 3" xfId="17445"/>
    <cellStyle name="20 % - Accent2 3 3 3 2 4" xfId="22551"/>
    <cellStyle name="20 % - Accent2 3 3 3 3" xfId="7051"/>
    <cellStyle name="20 % - Accent2 3 3 3 3 2" xfId="25191"/>
    <cellStyle name="20 % - Accent2 3 3 3 4" xfId="12341"/>
    <cellStyle name="20 % - Accent2 3 3 3 5" xfId="14981"/>
    <cellStyle name="20 % - Accent2 3 3 3 6" xfId="19911"/>
    <cellStyle name="20 % - Accent2 3 3 4" xfId="3178"/>
    <cellStyle name="20 % - Accent2 3 3 4 2" xfId="8460"/>
    <cellStyle name="20 % - Accent2 3 3 4 2 2" xfId="26599"/>
    <cellStyle name="20 % - Accent2 3 3 4 3" xfId="16213"/>
    <cellStyle name="20 % - Accent2 3 3 4 4" xfId="21319"/>
    <cellStyle name="20 % - Accent2 3 3 5" xfId="5819"/>
    <cellStyle name="20 % - Accent2 3 3 5 2" xfId="23959"/>
    <cellStyle name="20 % - Accent2 3 3 6" xfId="11111"/>
    <cellStyle name="20 % - Accent2 3 3 7" xfId="13749"/>
    <cellStyle name="20 % - Accent2 3 3 8" xfId="18679"/>
    <cellStyle name="20 % - Accent2 3 4" xfId="889"/>
    <cellStyle name="20 % - Accent2 3 4 2" xfId="2121"/>
    <cellStyle name="20 % - Accent2 3 4 2 2" xfId="4763"/>
    <cellStyle name="20 % - Accent2 3 4 2 2 2" xfId="10044"/>
    <cellStyle name="20 % - Accent2 3 4 2 2 2 2" xfId="28183"/>
    <cellStyle name="20 % - Accent2 3 4 2 2 3" xfId="17797"/>
    <cellStyle name="20 % - Accent2 3 4 2 2 4" xfId="22903"/>
    <cellStyle name="20 % - Accent2 3 4 2 3" xfId="7403"/>
    <cellStyle name="20 % - Accent2 3 4 2 3 2" xfId="25543"/>
    <cellStyle name="20 % - Accent2 3 4 2 4" xfId="12693"/>
    <cellStyle name="20 % - Accent2 3 4 2 5" xfId="15333"/>
    <cellStyle name="20 % - Accent2 3 4 2 6" xfId="20263"/>
    <cellStyle name="20 % - Accent2 3 4 3" xfId="3531"/>
    <cellStyle name="20 % - Accent2 3 4 3 2" xfId="8812"/>
    <cellStyle name="20 % - Accent2 3 4 3 2 2" xfId="26951"/>
    <cellStyle name="20 % - Accent2 3 4 3 3" xfId="16565"/>
    <cellStyle name="20 % - Accent2 3 4 3 4" xfId="21671"/>
    <cellStyle name="20 % - Accent2 3 4 4" xfId="6171"/>
    <cellStyle name="20 % - Accent2 3 4 4 2" xfId="24311"/>
    <cellStyle name="20 % - Accent2 3 4 5" xfId="11461"/>
    <cellStyle name="20 % - Accent2 3 4 6" xfId="14101"/>
    <cellStyle name="20 % - Accent2 3 4 7" xfId="19031"/>
    <cellStyle name="20 % - Accent2 3 5" xfId="1417"/>
    <cellStyle name="20 % - Accent2 3 5 2" xfId="4059"/>
    <cellStyle name="20 % - Accent2 3 5 2 2" xfId="9340"/>
    <cellStyle name="20 % - Accent2 3 5 2 2 2" xfId="27479"/>
    <cellStyle name="20 % - Accent2 3 5 2 3" xfId="17093"/>
    <cellStyle name="20 % - Accent2 3 5 2 4" xfId="22199"/>
    <cellStyle name="20 % - Accent2 3 5 3" xfId="6699"/>
    <cellStyle name="20 % - Accent2 3 5 3 2" xfId="24839"/>
    <cellStyle name="20 % - Accent2 3 5 4" xfId="11989"/>
    <cellStyle name="20 % - Accent2 3 5 5" xfId="14629"/>
    <cellStyle name="20 % - Accent2 3 5 6" xfId="19559"/>
    <cellStyle name="20 % - Accent2 3 6" xfId="2649"/>
    <cellStyle name="20 % - Accent2 3 6 2" xfId="5291"/>
    <cellStyle name="20 % - Accent2 3 6 2 2" xfId="10572"/>
    <cellStyle name="20 % - Accent2 3 6 2 2 2" xfId="28711"/>
    <cellStyle name="20 % - Accent2 3 6 2 3" xfId="23431"/>
    <cellStyle name="20 % - Accent2 3 6 3" xfId="7931"/>
    <cellStyle name="20 % - Accent2 3 6 3 2" xfId="26071"/>
    <cellStyle name="20 % - Accent2 3 6 4" xfId="13221"/>
    <cellStyle name="20 % - Accent2 3 6 5" xfId="15861"/>
    <cellStyle name="20 % - Accent2 3 6 6" xfId="20791"/>
    <cellStyle name="20 % - Accent2 3 7" xfId="2826"/>
    <cellStyle name="20 % - Accent2 3 7 2" xfId="8108"/>
    <cellStyle name="20 % - Accent2 3 7 2 2" xfId="26247"/>
    <cellStyle name="20 % - Accent2 3 7 3" xfId="20967"/>
    <cellStyle name="20 % - Accent2 3 8" xfId="5467"/>
    <cellStyle name="20 % - Accent2 3 8 2" xfId="23607"/>
    <cellStyle name="20 % - Accent2 3 9" xfId="10761"/>
    <cellStyle name="20 % - Accent2 4" xfId="276"/>
    <cellStyle name="20 % - Accent2 4 2" xfId="624"/>
    <cellStyle name="20 % - Accent2 4 2 2" xfId="1856"/>
    <cellStyle name="20 % - Accent2 4 2 2 2" xfId="4498"/>
    <cellStyle name="20 % - Accent2 4 2 2 2 2" xfId="9779"/>
    <cellStyle name="20 % - Accent2 4 2 2 2 2 2" xfId="27918"/>
    <cellStyle name="20 % - Accent2 4 2 2 2 3" xfId="17532"/>
    <cellStyle name="20 % - Accent2 4 2 2 2 4" xfId="22638"/>
    <cellStyle name="20 % - Accent2 4 2 2 3" xfId="7138"/>
    <cellStyle name="20 % - Accent2 4 2 2 3 2" xfId="25278"/>
    <cellStyle name="20 % - Accent2 4 2 2 4" xfId="12428"/>
    <cellStyle name="20 % - Accent2 4 2 2 5" xfId="15068"/>
    <cellStyle name="20 % - Accent2 4 2 2 6" xfId="19998"/>
    <cellStyle name="20 % - Accent2 4 2 3" xfId="3266"/>
    <cellStyle name="20 % - Accent2 4 2 3 2" xfId="8547"/>
    <cellStyle name="20 % - Accent2 4 2 3 2 2" xfId="26686"/>
    <cellStyle name="20 % - Accent2 4 2 3 3" xfId="16300"/>
    <cellStyle name="20 % - Accent2 4 2 3 4" xfId="21406"/>
    <cellStyle name="20 % - Accent2 4 2 4" xfId="5906"/>
    <cellStyle name="20 % - Accent2 4 2 4 2" xfId="24046"/>
    <cellStyle name="20 % - Accent2 4 2 5" xfId="11196"/>
    <cellStyle name="20 % - Accent2 4 2 6" xfId="13836"/>
    <cellStyle name="20 % - Accent2 4 2 7" xfId="18766"/>
    <cellStyle name="20 % - Accent2 4 3" xfId="976"/>
    <cellStyle name="20 % - Accent2 4 3 2" xfId="2208"/>
    <cellStyle name="20 % - Accent2 4 3 2 2" xfId="4850"/>
    <cellStyle name="20 % - Accent2 4 3 2 2 2" xfId="10131"/>
    <cellStyle name="20 % - Accent2 4 3 2 2 2 2" xfId="28270"/>
    <cellStyle name="20 % - Accent2 4 3 2 2 3" xfId="17884"/>
    <cellStyle name="20 % - Accent2 4 3 2 2 4" xfId="22990"/>
    <cellStyle name="20 % - Accent2 4 3 2 3" xfId="7490"/>
    <cellStyle name="20 % - Accent2 4 3 2 3 2" xfId="25630"/>
    <cellStyle name="20 % - Accent2 4 3 2 4" xfId="12780"/>
    <cellStyle name="20 % - Accent2 4 3 2 5" xfId="15420"/>
    <cellStyle name="20 % - Accent2 4 3 2 6" xfId="20350"/>
    <cellStyle name="20 % - Accent2 4 3 3" xfId="3618"/>
    <cellStyle name="20 % - Accent2 4 3 3 2" xfId="8899"/>
    <cellStyle name="20 % - Accent2 4 3 3 2 2" xfId="27038"/>
    <cellStyle name="20 % - Accent2 4 3 3 3" xfId="16652"/>
    <cellStyle name="20 % - Accent2 4 3 3 4" xfId="21758"/>
    <cellStyle name="20 % - Accent2 4 3 4" xfId="6258"/>
    <cellStyle name="20 % - Accent2 4 3 4 2" xfId="24398"/>
    <cellStyle name="20 % - Accent2 4 3 5" xfId="11548"/>
    <cellStyle name="20 % - Accent2 4 3 6" xfId="14188"/>
    <cellStyle name="20 % - Accent2 4 3 7" xfId="19118"/>
    <cellStyle name="20 % - Accent2 4 4" xfId="1504"/>
    <cellStyle name="20 % - Accent2 4 4 2" xfId="4146"/>
    <cellStyle name="20 % - Accent2 4 4 2 2" xfId="9427"/>
    <cellStyle name="20 % - Accent2 4 4 2 2 2" xfId="27566"/>
    <cellStyle name="20 % - Accent2 4 4 2 3" xfId="17180"/>
    <cellStyle name="20 % - Accent2 4 4 2 4" xfId="22286"/>
    <cellStyle name="20 % - Accent2 4 4 3" xfId="6786"/>
    <cellStyle name="20 % - Accent2 4 4 3 2" xfId="24926"/>
    <cellStyle name="20 % - Accent2 4 4 4" xfId="12076"/>
    <cellStyle name="20 % - Accent2 4 4 5" xfId="14716"/>
    <cellStyle name="20 % - Accent2 4 4 6" xfId="19646"/>
    <cellStyle name="20 % - Accent2 4 5" xfId="2913"/>
    <cellStyle name="20 % - Accent2 4 5 2" xfId="8195"/>
    <cellStyle name="20 % - Accent2 4 5 2 2" xfId="26334"/>
    <cellStyle name="20 % - Accent2 4 5 3" xfId="15948"/>
    <cellStyle name="20 % - Accent2 4 5 4" xfId="21054"/>
    <cellStyle name="20 % - Accent2 4 6" xfId="5554"/>
    <cellStyle name="20 % - Accent2 4 6 2" xfId="23694"/>
    <cellStyle name="20 % - Accent2 4 7" xfId="10853"/>
    <cellStyle name="20 % - Accent2 4 8" xfId="13484"/>
    <cellStyle name="20 % - Accent2 4 9" xfId="18415"/>
    <cellStyle name="20 % - Accent2 5" xfId="448"/>
    <cellStyle name="20 % - Accent2 5 2" xfId="1149"/>
    <cellStyle name="20 % - Accent2 5 2 2" xfId="2381"/>
    <cellStyle name="20 % - Accent2 5 2 2 2" xfId="5023"/>
    <cellStyle name="20 % - Accent2 5 2 2 2 2" xfId="10304"/>
    <cellStyle name="20 % - Accent2 5 2 2 2 2 2" xfId="28443"/>
    <cellStyle name="20 % - Accent2 5 2 2 2 3" xfId="18057"/>
    <cellStyle name="20 % - Accent2 5 2 2 2 4" xfId="23163"/>
    <cellStyle name="20 % - Accent2 5 2 2 3" xfId="7663"/>
    <cellStyle name="20 % - Accent2 5 2 2 3 2" xfId="25803"/>
    <cellStyle name="20 % - Accent2 5 2 2 4" xfId="12953"/>
    <cellStyle name="20 % - Accent2 5 2 2 5" xfId="15593"/>
    <cellStyle name="20 % - Accent2 5 2 2 6" xfId="20523"/>
    <cellStyle name="20 % - Accent2 5 2 3" xfId="3791"/>
    <cellStyle name="20 % - Accent2 5 2 3 2" xfId="9072"/>
    <cellStyle name="20 % - Accent2 5 2 3 2 2" xfId="27211"/>
    <cellStyle name="20 % - Accent2 5 2 3 3" xfId="16825"/>
    <cellStyle name="20 % - Accent2 5 2 3 4" xfId="21931"/>
    <cellStyle name="20 % - Accent2 5 2 4" xfId="6431"/>
    <cellStyle name="20 % - Accent2 5 2 4 2" xfId="24571"/>
    <cellStyle name="20 % - Accent2 5 2 5" xfId="11721"/>
    <cellStyle name="20 % - Accent2 5 2 6" xfId="14361"/>
    <cellStyle name="20 % - Accent2 5 2 7" xfId="19291"/>
    <cellStyle name="20 % - Accent2 5 3" xfId="1677"/>
    <cellStyle name="20 % - Accent2 5 3 2" xfId="4319"/>
    <cellStyle name="20 % - Accent2 5 3 2 2" xfId="9600"/>
    <cellStyle name="20 % - Accent2 5 3 2 2 2" xfId="27739"/>
    <cellStyle name="20 % - Accent2 5 3 2 3" xfId="17353"/>
    <cellStyle name="20 % - Accent2 5 3 2 4" xfId="22459"/>
    <cellStyle name="20 % - Accent2 5 3 3" xfId="6959"/>
    <cellStyle name="20 % - Accent2 5 3 3 2" xfId="25099"/>
    <cellStyle name="20 % - Accent2 5 3 4" xfId="12249"/>
    <cellStyle name="20 % - Accent2 5 3 5" xfId="14889"/>
    <cellStyle name="20 % - Accent2 5 3 6" xfId="19819"/>
    <cellStyle name="20 % - Accent2 5 4" xfId="3086"/>
    <cellStyle name="20 % - Accent2 5 4 2" xfId="8368"/>
    <cellStyle name="20 % - Accent2 5 4 2 2" xfId="26507"/>
    <cellStyle name="20 % - Accent2 5 4 3" xfId="16121"/>
    <cellStyle name="20 % - Accent2 5 4 4" xfId="21227"/>
    <cellStyle name="20 % - Accent2 5 5" xfId="5727"/>
    <cellStyle name="20 % - Accent2 5 5 2" xfId="23867"/>
    <cellStyle name="20 % - Accent2 5 6" xfId="11021"/>
    <cellStyle name="20 % - Accent2 5 7" xfId="13657"/>
    <cellStyle name="20 % - Accent2 5 8" xfId="18587"/>
    <cellStyle name="20 % - Accent2 6" xfId="797"/>
    <cellStyle name="20 % - Accent2 6 2" xfId="2029"/>
    <cellStyle name="20 % - Accent2 6 2 2" xfId="4671"/>
    <cellStyle name="20 % - Accent2 6 2 2 2" xfId="9952"/>
    <cellStyle name="20 % - Accent2 6 2 2 2 2" xfId="28091"/>
    <cellStyle name="20 % - Accent2 6 2 2 3" xfId="17705"/>
    <cellStyle name="20 % - Accent2 6 2 2 4" xfId="22811"/>
    <cellStyle name="20 % - Accent2 6 2 3" xfId="7311"/>
    <cellStyle name="20 % - Accent2 6 2 3 2" xfId="25451"/>
    <cellStyle name="20 % - Accent2 6 2 4" xfId="12601"/>
    <cellStyle name="20 % - Accent2 6 2 5" xfId="15241"/>
    <cellStyle name="20 % - Accent2 6 2 6" xfId="20171"/>
    <cellStyle name="20 % - Accent2 6 3" xfId="3439"/>
    <cellStyle name="20 % - Accent2 6 3 2" xfId="8720"/>
    <cellStyle name="20 % - Accent2 6 3 2 2" xfId="26859"/>
    <cellStyle name="20 % - Accent2 6 3 3" xfId="16473"/>
    <cellStyle name="20 % - Accent2 6 3 4" xfId="21579"/>
    <cellStyle name="20 % - Accent2 6 4" xfId="6079"/>
    <cellStyle name="20 % - Accent2 6 4 2" xfId="24219"/>
    <cellStyle name="20 % - Accent2 6 5" xfId="11369"/>
    <cellStyle name="20 % - Accent2 6 6" xfId="14009"/>
    <cellStyle name="20 % - Accent2 6 7" xfId="18939"/>
    <cellStyle name="20 % - Accent2 7" xfId="1328"/>
    <cellStyle name="20 % - Accent2 7 2" xfId="3970"/>
    <cellStyle name="20 % - Accent2 7 2 2" xfId="9251"/>
    <cellStyle name="20 % - Accent2 7 2 2 2" xfId="27390"/>
    <cellStyle name="20 % - Accent2 7 2 3" xfId="17004"/>
    <cellStyle name="20 % - Accent2 7 2 4" xfId="22110"/>
    <cellStyle name="20 % - Accent2 7 3" xfId="6610"/>
    <cellStyle name="20 % - Accent2 7 3 2" xfId="24750"/>
    <cellStyle name="20 % - Accent2 7 4" xfId="11900"/>
    <cellStyle name="20 % - Accent2 7 5" xfId="14540"/>
    <cellStyle name="20 % - Accent2 7 6" xfId="19470"/>
    <cellStyle name="20 % - Accent2 8" xfId="2557"/>
    <cellStyle name="20 % - Accent2 8 2" xfId="5199"/>
    <cellStyle name="20 % - Accent2 8 2 2" xfId="10480"/>
    <cellStyle name="20 % - Accent2 8 2 2 2" xfId="28619"/>
    <cellStyle name="20 % - Accent2 8 2 3" xfId="23339"/>
    <cellStyle name="20 % - Accent2 8 3" xfId="7839"/>
    <cellStyle name="20 % - Accent2 8 3 2" xfId="25979"/>
    <cellStyle name="20 % - Accent2 8 4" xfId="13129"/>
    <cellStyle name="20 % - Accent2 8 5" xfId="15772"/>
    <cellStyle name="20 % - Accent2 8 6" xfId="20699"/>
    <cellStyle name="20 % - Accent2 9" xfId="2733"/>
    <cellStyle name="20 % - Accent2 9 2" xfId="8015"/>
    <cellStyle name="20 % - Accent2 9 2 2" xfId="26155"/>
    <cellStyle name="20 % - Accent2 9 3" xfId="20875"/>
    <cellStyle name="20 % - Accent3" xfId="29" builtinId="38" customBuiltin="1"/>
    <cellStyle name="20 % - Accent3 10" xfId="5377"/>
    <cellStyle name="20 % - Accent3 10 2" xfId="23517"/>
    <cellStyle name="20 % - Accent3 11" xfId="10672"/>
    <cellStyle name="20 % - Accent3 12" xfId="13310"/>
    <cellStyle name="20 % - Accent3 13" xfId="18235"/>
    <cellStyle name="20 % - Accent3 2" xfId="130"/>
    <cellStyle name="20 % - Accent3 2 10" xfId="10696"/>
    <cellStyle name="20 % - Accent3 2 11" xfId="13379"/>
    <cellStyle name="20 % - Accent3 2 12" xfId="18308"/>
    <cellStyle name="20 % - Accent3 2 2" xfId="241"/>
    <cellStyle name="20 % - Accent3 2 2 10" xfId="13466"/>
    <cellStyle name="20 % - Accent3 2 2 11" xfId="18396"/>
    <cellStyle name="20 % - Accent3 2 2 2" xfId="433"/>
    <cellStyle name="20 % - Accent3 2 2 2 2" xfId="782"/>
    <cellStyle name="20 % - Accent3 2 2 2 2 2" xfId="2014"/>
    <cellStyle name="20 % - Accent3 2 2 2 2 2 2" xfId="4656"/>
    <cellStyle name="20 % - Accent3 2 2 2 2 2 2 2" xfId="9937"/>
    <cellStyle name="20 % - Accent3 2 2 2 2 2 2 2 2" xfId="28076"/>
    <cellStyle name="20 % - Accent3 2 2 2 2 2 2 3" xfId="17690"/>
    <cellStyle name="20 % - Accent3 2 2 2 2 2 2 4" xfId="22796"/>
    <cellStyle name="20 % - Accent3 2 2 2 2 2 3" xfId="7296"/>
    <cellStyle name="20 % - Accent3 2 2 2 2 2 3 2" xfId="25436"/>
    <cellStyle name="20 % - Accent3 2 2 2 2 2 4" xfId="12586"/>
    <cellStyle name="20 % - Accent3 2 2 2 2 2 5" xfId="15226"/>
    <cellStyle name="20 % - Accent3 2 2 2 2 2 6" xfId="20156"/>
    <cellStyle name="20 % - Accent3 2 2 2 2 3" xfId="3424"/>
    <cellStyle name="20 % - Accent3 2 2 2 2 3 2" xfId="8705"/>
    <cellStyle name="20 % - Accent3 2 2 2 2 3 2 2" xfId="26844"/>
    <cellStyle name="20 % - Accent3 2 2 2 2 3 3" xfId="16458"/>
    <cellStyle name="20 % - Accent3 2 2 2 2 3 4" xfId="21564"/>
    <cellStyle name="20 % - Accent3 2 2 2 2 4" xfId="6064"/>
    <cellStyle name="20 % - Accent3 2 2 2 2 4 2" xfId="24204"/>
    <cellStyle name="20 % - Accent3 2 2 2 2 5" xfId="11354"/>
    <cellStyle name="20 % - Accent3 2 2 2 2 6" xfId="13994"/>
    <cellStyle name="20 % - Accent3 2 2 2 2 7" xfId="18924"/>
    <cellStyle name="20 % - Accent3 2 2 2 3" xfId="1134"/>
    <cellStyle name="20 % - Accent3 2 2 2 3 2" xfId="2366"/>
    <cellStyle name="20 % - Accent3 2 2 2 3 2 2" xfId="5008"/>
    <cellStyle name="20 % - Accent3 2 2 2 3 2 2 2" xfId="10289"/>
    <cellStyle name="20 % - Accent3 2 2 2 3 2 2 2 2" xfId="28428"/>
    <cellStyle name="20 % - Accent3 2 2 2 3 2 2 3" xfId="18042"/>
    <cellStyle name="20 % - Accent3 2 2 2 3 2 2 4" xfId="23148"/>
    <cellStyle name="20 % - Accent3 2 2 2 3 2 3" xfId="7648"/>
    <cellStyle name="20 % - Accent3 2 2 2 3 2 3 2" xfId="25788"/>
    <cellStyle name="20 % - Accent3 2 2 2 3 2 4" xfId="12938"/>
    <cellStyle name="20 % - Accent3 2 2 2 3 2 5" xfId="15578"/>
    <cellStyle name="20 % - Accent3 2 2 2 3 2 6" xfId="20508"/>
    <cellStyle name="20 % - Accent3 2 2 2 3 3" xfId="3776"/>
    <cellStyle name="20 % - Accent3 2 2 2 3 3 2" xfId="9057"/>
    <cellStyle name="20 % - Accent3 2 2 2 3 3 2 2" xfId="27196"/>
    <cellStyle name="20 % - Accent3 2 2 2 3 3 3" xfId="16810"/>
    <cellStyle name="20 % - Accent3 2 2 2 3 3 4" xfId="21916"/>
    <cellStyle name="20 % - Accent3 2 2 2 3 4" xfId="6416"/>
    <cellStyle name="20 % - Accent3 2 2 2 3 4 2" xfId="24556"/>
    <cellStyle name="20 % - Accent3 2 2 2 3 5" xfId="11706"/>
    <cellStyle name="20 % - Accent3 2 2 2 3 6" xfId="14346"/>
    <cellStyle name="20 % - Accent3 2 2 2 3 7" xfId="19276"/>
    <cellStyle name="20 % - Accent3 2 2 2 4" xfId="1662"/>
    <cellStyle name="20 % - Accent3 2 2 2 4 2" xfId="4304"/>
    <cellStyle name="20 % - Accent3 2 2 2 4 2 2" xfId="9585"/>
    <cellStyle name="20 % - Accent3 2 2 2 4 2 2 2" xfId="27724"/>
    <cellStyle name="20 % - Accent3 2 2 2 4 2 3" xfId="17338"/>
    <cellStyle name="20 % - Accent3 2 2 2 4 2 4" xfId="22444"/>
    <cellStyle name="20 % - Accent3 2 2 2 4 3" xfId="6944"/>
    <cellStyle name="20 % - Accent3 2 2 2 4 3 2" xfId="25084"/>
    <cellStyle name="20 % - Accent3 2 2 2 4 4" xfId="12234"/>
    <cellStyle name="20 % - Accent3 2 2 2 4 5" xfId="14874"/>
    <cellStyle name="20 % - Accent3 2 2 2 4 6" xfId="19804"/>
    <cellStyle name="20 % - Accent3 2 2 2 5" xfId="3071"/>
    <cellStyle name="20 % - Accent3 2 2 2 5 2" xfId="8353"/>
    <cellStyle name="20 % - Accent3 2 2 2 5 2 2" xfId="26492"/>
    <cellStyle name="20 % - Accent3 2 2 2 5 3" xfId="16106"/>
    <cellStyle name="20 % - Accent3 2 2 2 5 4" xfId="21212"/>
    <cellStyle name="20 % - Accent3 2 2 2 6" xfId="5712"/>
    <cellStyle name="20 % - Accent3 2 2 2 6 2" xfId="23852"/>
    <cellStyle name="20 % - Accent3 2 2 2 7" xfId="11006"/>
    <cellStyle name="20 % - Accent3 2 2 2 8" xfId="13642"/>
    <cellStyle name="20 % - Accent3 2 2 2 9" xfId="18572"/>
    <cellStyle name="20 % - Accent3 2 2 3" xfId="605"/>
    <cellStyle name="20 % - Accent3 2 2 3 2" xfId="1310"/>
    <cellStyle name="20 % - Accent3 2 2 3 2 2" xfId="2542"/>
    <cellStyle name="20 % - Accent3 2 2 3 2 2 2" xfId="5184"/>
    <cellStyle name="20 % - Accent3 2 2 3 2 2 2 2" xfId="10465"/>
    <cellStyle name="20 % - Accent3 2 2 3 2 2 2 2 2" xfId="28604"/>
    <cellStyle name="20 % - Accent3 2 2 3 2 2 2 3" xfId="18218"/>
    <cellStyle name="20 % - Accent3 2 2 3 2 2 2 4" xfId="23324"/>
    <cellStyle name="20 % - Accent3 2 2 3 2 2 3" xfId="7824"/>
    <cellStyle name="20 % - Accent3 2 2 3 2 2 3 2" xfId="25964"/>
    <cellStyle name="20 % - Accent3 2 2 3 2 2 4" xfId="13114"/>
    <cellStyle name="20 % - Accent3 2 2 3 2 2 5" xfId="15754"/>
    <cellStyle name="20 % - Accent3 2 2 3 2 2 6" xfId="20684"/>
    <cellStyle name="20 % - Accent3 2 2 3 2 3" xfId="3952"/>
    <cellStyle name="20 % - Accent3 2 2 3 2 3 2" xfId="9233"/>
    <cellStyle name="20 % - Accent3 2 2 3 2 3 2 2" xfId="27372"/>
    <cellStyle name="20 % - Accent3 2 2 3 2 3 3" xfId="16986"/>
    <cellStyle name="20 % - Accent3 2 2 3 2 3 4" xfId="22092"/>
    <cellStyle name="20 % - Accent3 2 2 3 2 4" xfId="6592"/>
    <cellStyle name="20 % - Accent3 2 2 3 2 4 2" xfId="24732"/>
    <cellStyle name="20 % - Accent3 2 2 3 2 5" xfId="11882"/>
    <cellStyle name="20 % - Accent3 2 2 3 2 6" xfId="14522"/>
    <cellStyle name="20 % - Accent3 2 2 3 2 7" xfId="19452"/>
    <cellStyle name="20 % - Accent3 2 2 3 3" xfId="1838"/>
    <cellStyle name="20 % - Accent3 2 2 3 3 2" xfId="4480"/>
    <cellStyle name="20 % - Accent3 2 2 3 3 2 2" xfId="9761"/>
    <cellStyle name="20 % - Accent3 2 2 3 3 2 2 2" xfId="27900"/>
    <cellStyle name="20 % - Accent3 2 2 3 3 2 3" xfId="17514"/>
    <cellStyle name="20 % - Accent3 2 2 3 3 2 4" xfId="22620"/>
    <cellStyle name="20 % - Accent3 2 2 3 3 3" xfId="7120"/>
    <cellStyle name="20 % - Accent3 2 2 3 3 3 2" xfId="25260"/>
    <cellStyle name="20 % - Accent3 2 2 3 3 4" xfId="12410"/>
    <cellStyle name="20 % - Accent3 2 2 3 3 5" xfId="15050"/>
    <cellStyle name="20 % - Accent3 2 2 3 3 6" xfId="19980"/>
    <cellStyle name="20 % - Accent3 2 2 3 4" xfId="3247"/>
    <cellStyle name="20 % - Accent3 2 2 3 4 2" xfId="8529"/>
    <cellStyle name="20 % - Accent3 2 2 3 4 2 2" xfId="26668"/>
    <cellStyle name="20 % - Accent3 2 2 3 4 3" xfId="16282"/>
    <cellStyle name="20 % - Accent3 2 2 3 4 4" xfId="21388"/>
    <cellStyle name="20 % - Accent3 2 2 3 5" xfId="5888"/>
    <cellStyle name="20 % - Accent3 2 2 3 5 2" xfId="24028"/>
    <cellStyle name="20 % - Accent3 2 2 3 6" xfId="11178"/>
    <cellStyle name="20 % - Accent3 2 2 3 7" xfId="13818"/>
    <cellStyle name="20 % - Accent3 2 2 3 8" xfId="18748"/>
    <cellStyle name="20 % - Accent3 2 2 4" xfId="958"/>
    <cellStyle name="20 % - Accent3 2 2 4 2" xfId="2190"/>
    <cellStyle name="20 % - Accent3 2 2 4 2 2" xfId="4832"/>
    <cellStyle name="20 % - Accent3 2 2 4 2 2 2" xfId="10113"/>
    <cellStyle name="20 % - Accent3 2 2 4 2 2 2 2" xfId="28252"/>
    <cellStyle name="20 % - Accent3 2 2 4 2 2 3" xfId="17866"/>
    <cellStyle name="20 % - Accent3 2 2 4 2 2 4" xfId="22972"/>
    <cellStyle name="20 % - Accent3 2 2 4 2 3" xfId="7472"/>
    <cellStyle name="20 % - Accent3 2 2 4 2 3 2" xfId="25612"/>
    <cellStyle name="20 % - Accent3 2 2 4 2 4" xfId="12762"/>
    <cellStyle name="20 % - Accent3 2 2 4 2 5" xfId="15402"/>
    <cellStyle name="20 % - Accent3 2 2 4 2 6" xfId="20332"/>
    <cellStyle name="20 % - Accent3 2 2 4 3" xfId="3600"/>
    <cellStyle name="20 % - Accent3 2 2 4 3 2" xfId="8881"/>
    <cellStyle name="20 % - Accent3 2 2 4 3 2 2" xfId="27020"/>
    <cellStyle name="20 % - Accent3 2 2 4 3 3" xfId="16634"/>
    <cellStyle name="20 % - Accent3 2 2 4 3 4" xfId="21740"/>
    <cellStyle name="20 % - Accent3 2 2 4 4" xfId="6240"/>
    <cellStyle name="20 % - Accent3 2 2 4 4 2" xfId="24380"/>
    <cellStyle name="20 % - Accent3 2 2 4 5" xfId="11530"/>
    <cellStyle name="20 % - Accent3 2 2 4 6" xfId="14170"/>
    <cellStyle name="20 % - Accent3 2 2 4 7" xfId="19100"/>
    <cellStyle name="20 % - Accent3 2 2 5" xfId="1486"/>
    <cellStyle name="20 % - Accent3 2 2 5 2" xfId="4128"/>
    <cellStyle name="20 % - Accent3 2 2 5 2 2" xfId="9409"/>
    <cellStyle name="20 % - Accent3 2 2 5 2 2 2" xfId="27548"/>
    <cellStyle name="20 % - Accent3 2 2 5 2 3" xfId="17162"/>
    <cellStyle name="20 % - Accent3 2 2 5 2 4" xfId="22268"/>
    <cellStyle name="20 % - Accent3 2 2 5 3" xfId="6768"/>
    <cellStyle name="20 % - Accent3 2 2 5 3 2" xfId="24908"/>
    <cellStyle name="20 % - Accent3 2 2 5 4" xfId="12058"/>
    <cellStyle name="20 % - Accent3 2 2 5 5" xfId="14698"/>
    <cellStyle name="20 % - Accent3 2 2 5 6" xfId="19628"/>
    <cellStyle name="20 % - Accent3 2 2 6" xfId="2718"/>
    <cellStyle name="20 % - Accent3 2 2 6 2" xfId="5360"/>
    <cellStyle name="20 % - Accent3 2 2 6 2 2" xfId="10641"/>
    <cellStyle name="20 % - Accent3 2 2 6 2 2 2" xfId="28780"/>
    <cellStyle name="20 % - Accent3 2 2 6 2 3" xfId="23500"/>
    <cellStyle name="20 % - Accent3 2 2 6 3" xfId="8000"/>
    <cellStyle name="20 % - Accent3 2 2 6 3 2" xfId="26140"/>
    <cellStyle name="20 % - Accent3 2 2 6 4" xfId="13290"/>
    <cellStyle name="20 % - Accent3 2 2 6 5" xfId="15930"/>
    <cellStyle name="20 % - Accent3 2 2 6 6" xfId="20860"/>
    <cellStyle name="20 % - Accent3 2 2 7" xfId="2895"/>
    <cellStyle name="20 % - Accent3 2 2 7 2" xfId="8177"/>
    <cellStyle name="20 % - Accent3 2 2 7 2 2" xfId="26316"/>
    <cellStyle name="20 % - Accent3 2 2 7 3" xfId="21036"/>
    <cellStyle name="20 % - Accent3 2 2 8" xfId="5536"/>
    <cellStyle name="20 % - Accent3 2 2 8 2" xfId="23676"/>
    <cellStyle name="20 % - Accent3 2 2 9" xfId="10830"/>
    <cellStyle name="20 % - Accent3 2 3" xfId="346"/>
    <cellStyle name="20 % - Accent3 2 3 2" xfId="695"/>
    <cellStyle name="20 % - Accent3 2 3 2 2" xfId="1927"/>
    <cellStyle name="20 % - Accent3 2 3 2 2 2" xfId="4569"/>
    <cellStyle name="20 % - Accent3 2 3 2 2 2 2" xfId="9850"/>
    <cellStyle name="20 % - Accent3 2 3 2 2 2 2 2" xfId="27989"/>
    <cellStyle name="20 % - Accent3 2 3 2 2 2 3" xfId="17603"/>
    <cellStyle name="20 % - Accent3 2 3 2 2 2 4" xfId="22709"/>
    <cellStyle name="20 % - Accent3 2 3 2 2 3" xfId="7209"/>
    <cellStyle name="20 % - Accent3 2 3 2 2 3 2" xfId="25349"/>
    <cellStyle name="20 % - Accent3 2 3 2 2 4" xfId="12499"/>
    <cellStyle name="20 % - Accent3 2 3 2 2 5" xfId="15139"/>
    <cellStyle name="20 % - Accent3 2 3 2 2 6" xfId="20069"/>
    <cellStyle name="20 % - Accent3 2 3 2 3" xfId="3337"/>
    <cellStyle name="20 % - Accent3 2 3 2 3 2" xfId="8618"/>
    <cellStyle name="20 % - Accent3 2 3 2 3 2 2" xfId="26757"/>
    <cellStyle name="20 % - Accent3 2 3 2 3 3" xfId="16371"/>
    <cellStyle name="20 % - Accent3 2 3 2 3 4" xfId="21477"/>
    <cellStyle name="20 % - Accent3 2 3 2 4" xfId="5977"/>
    <cellStyle name="20 % - Accent3 2 3 2 4 2" xfId="24117"/>
    <cellStyle name="20 % - Accent3 2 3 2 5" xfId="11267"/>
    <cellStyle name="20 % - Accent3 2 3 2 6" xfId="13907"/>
    <cellStyle name="20 % - Accent3 2 3 2 7" xfId="18837"/>
    <cellStyle name="20 % - Accent3 2 3 3" xfId="1047"/>
    <cellStyle name="20 % - Accent3 2 3 3 2" xfId="2279"/>
    <cellStyle name="20 % - Accent3 2 3 3 2 2" xfId="4921"/>
    <cellStyle name="20 % - Accent3 2 3 3 2 2 2" xfId="10202"/>
    <cellStyle name="20 % - Accent3 2 3 3 2 2 2 2" xfId="28341"/>
    <cellStyle name="20 % - Accent3 2 3 3 2 2 3" xfId="17955"/>
    <cellStyle name="20 % - Accent3 2 3 3 2 2 4" xfId="23061"/>
    <cellStyle name="20 % - Accent3 2 3 3 2 3" xfId="7561"/>
    <cellStyle name="20 % - Accent3 2 3 3 2 3 2" xfId="25701"/>
    <cellStyle name="20 % - Accent3 2 3 3 2 4" xfId="12851"/>
    <cellStyle name="20 % - Accent3 2 3 3 2 5" xfId="15491"/>
    <cellStyle name="20 % - Accent3 2 3 3 2 6" xfId="20421"/>
    <cellStyle name="20 % - Accent3 2 3 3 3" xfId="3689"/>
    <cellStyle name="20 % - Accent3 2 3 3 3 2" xfId="8970"/>
    <cellStyle name="20 % - Accent3 2 3 3 3 2 2" xfId="27109"/>
    <cellStyle name="20 % - Accent3 2 3 3 3 3" xfId="16723"/>
    <cellStyle name="20 % - Accent3 2 3 3 3 4" xfId="21829"/>
    <cellStyle name="20 % - Accent3 2 3 3 4" xfId="6329"/>
    <cellStyle name="20 % - Accent3 2 3 3 4 2" xfId="24469"/>
    <cellStyle name="20 % - Accent3 2 3 3 5" xfId="11619"/>
    <cellStyle name="20 % - Accent3 2 3 3 6" xfId="14259"/>
    <cellStyle name="20 % - Accent3 2 3 3 7" xfId="19189"/>
    <cellStyle name="20 % - Accent3 2 3 4" xfId="1575"/>
    <cellStyle name="20 % - Accent3 2 3 4 2" xfId="4217"/>
    <cellStyle name="20 % - Accent3 2 3 4 2 2" xfId="9498"/>
    <cellStyle name="20 % - Accent3 2 3 4 2 2 2" xfId="27637"/>
    <cellStyle name="20 % - Accent3 2 3 4 2 3" xfId="17251"/>
    <cellStyle name="20 % - Accent3 2 3 4 2 4" xfId="22357"/>
    <cellStyle name="20 % - Accent3 2 3 4 3" xfId="6857"/>
    <cellStyle name="20 % - Accent3 2 3 4 3 2" xfId="24997"/>
    <cellStyle name="20 % - Accent3 2 3 4 4" xfId="12147"/>
    <cellStyle name="20 % - Accent3 2 3 4 5" xfId="14787"/>
    <cellStyle name="20 % - Accent3 2 3 4 6" xfId="19717"/>
    <cellStyle name="20 % - Accent3 2 3 5" xfId="2984"/>
    <cellStyle name="20 % - Accent3 2 3 5 2" xfId="8266"/>
    <cellStyle name="20 % - Accent3 2 3 5 2 2" xfId="26405"/>
    <cellStyle name="20 % - Accent3 2 3 5 3" xfId="16019"/>
    <cellStyle name="20 % - Accent3 2 3 5 4" xfId="21125"/>
    <cellStyle name="20 % - Accent3 2 3 6" xfId="5625"/>
    <cellStyle name="20 % - Accent3 2 3 6 2" xfId="23765"/>
    <cellStyle name="20 % - Accent3 2 3 7" xfId="10921"/>
    <cellStyle name="20 % - Accent3 2 3 8" xfId="13555"/>
    <cellStyle name="20 % - Accent3 2 3 9" xfId="18485"/>
    <cellStyle name="20 % - Accent3 2 4" xfId="520"/>
    <cellStyle name="20 % - Accent3 2 4 2" xfId="1223"/>
    <cellStyle name="20 % - Accent3 2 4 2 2" xfId="2455"/>
    <cellStyle name="20 % - Accent3 2 4 2 2 2" xfId="5097"/>
    <cellStyle name="20 % - Accent3 2 4 2 2 2 2" xfId="10378"/>
    <cellStyle name="20 % - Accent3 2 4 2 2 2 2 2" xfId="28517"/>
    <cellStyle name="20 % - Accent3 2 4 2 2 2 3" xfId="18131"/>
    <cellStyle name="20 % - Accent3 2 4 2 2 2 4" xfId="23237"/>
    <cellStyle name="20 % - Accent3 2 4 2 2 3" xfId="7737"/>
    <cellStyle name="20 % - Accent3 2 4 2 2 3 2" xfId="25877"/>
    <cellStyle name="20 % - Accent3 2 4 2 2 4" xfId="13027"/>
    <cellStyle name="20 % - Accent3 2 4 2 2 5" xfId="15667"/>
    <cellStyle name="20 % - Accent3 2 4 2 2 6" xfId="20597"/>
    <cellStyle name="20 % - Accent3 2 4 2 3" xfId="3865"/>
    <cellStyle name="20 % - Accent3 2 4 2 3 2" xfId="9146"/>
    <cellStyle name="20 % - Accent3 2 4 2 3 2 2" xfId="27285"/>
    <cellStyle name="20 % - Accent3 2 4 2 3 3" xfId="16899"/>
    <cellStyle name="20 % - Accent3 2 4 2 3 4" xfId="22005"/>
    <cellStyle name="20 % - Accent3 2 4 2 4" xfId="6505"/>
    <cellStyle name="20 % - Accent3 2 4 2 4 2" xfId="24645"/>
    <cellStyle name="20 % - Accent3 2 4 2 5" xfId="11795"/>
    <cellStyle name="20 % - Accent3 2 4 2 6" xfId="14435"/>
    <cellStyle name="20 % - Accent3 2 4 2 7" xfId="19365"/>
    <cellStyle name="20 % - Accent3 2 4 3" xfId="1751"/>
    <cellStyle name="20 % - Accent3 2 4 3 2" xfId="4393"/>
    <cellStyle name="20 % - Accent3 2 4 3 2 2" xfId="9674"/>
    <cellStyle name="20 % - Accent3 2 4 3 2 2 2" xfId="27813"/>
    <cellStyle name="20 % - Accent3 2 4 3 2 3" xfId="17427"/>
    <cellStyle name="20 % - Accent3 2 4 3 2 4" xfId="22533"/>
    <cellStyle name="20 % - Accent3 2 4 3 3" xfId="7033"/>
    <cellStyle name="20 % - Accent3 2 4 3 3 2" xfId="25173"/>
    <cellStyle name="20 % - Accent3 2 4 3 4" xfId="12323"/>
    <cellStyle name="20 % - Accent3 2 4 3 5" xfId="14963"/>
    <cellStyle name="20 % - Accent3 2 4 3 6" xfId="19893"/>
    <cellStyle name="20 % - Accent3 2 4 4" xfId="3160"/>
    <cellStyle name="20 % - Accent3 2 4 4 2" xfId="8442"/>
    <cellStyle name="20 % - Accent3 2 4 4 2 2" xfId="26581"/>
    <cellStyle name="20 % - Accent3 2 4 4 3" xfId="16195"/>
    <cellStyle name="20 % - Accent3 2 4 4 4" xfId="21301"/>
    <cellStyle name="20 % - Accent3 2 4 5" xfId="5801"/>
    <cellStyle name="20 % - Accent3 2 4 5 2" xfId="23941"/>
    <cellStyle name="20 % - Accent3 2 4 6" xfId="11093"/>
    <cellStyle name="20 % - Accent3 2 4 7" xfId="13731"/>
    <cellStyle name="20 % - Accent3 2 4 8" xfId="18661"/>
    <cellStyle name="20 % - Accent3 2 5" xfId="871"/>
    <cellStyle name="20 % - Accent3 2 5 2" xfId="2103"/>
    <cellStyle name="20 % - Accent3 2 5 2 2" xfId="4745"/>
    <cellStyle name="20 % - Accent3 2 5 2 2 2" xfId="10026"/>
    <cellStyle name="20 % - Accent3 2 5 2 2 2 2" xfId="28165"/>
    <cellStyle name="20 % - Accent3 2 5 2 2 3" xfId="17779"/>
    <cellStyle name="20 % - Accent3 2 5 2 2 4" xfId="22885"/>
    <cellStyle name="20 % - Accent3 2 5 2 3" xfId="7385"/>
    <cellStyle name="20 % - Accent3 2 5 2 3 2" xfId="25525"/>
    <cellStyle name="20 % - Accent3 2 5 2 4" xfId="12675"/>
    <cellStyle name="20 % - Accent3 2 5 2 5" xfId="15315"/>
    <cellStyle name="20 % - Accent3 2 5 2 6" xfId="20245"/>
    <cellStyle name="20 % - Accent3 2 5 3" xfId="3513"/>
    <cellStyle name="20 % - Accent3 2 5 3 2" xfId="8794"/>
    <cellStyle name="20 % - Accent3 2 5 3 2 2" xfId="26933"/>
    <cellStyle name="20 % - Accent3 2 5 3 3" xfId="16547"/>
    <cellStyle name="20 % - Accent3 2 5 3 4" xfId="21653"/>
    <cellStyle name="20 % - Accent3 2 5 4" xfId="6153"/>
    <cellStyle name="20 % - Accent3 2 5 4 2" xfId="24293"/>
    <cellStyle name="20 % - Accent3 2 5 5" xfId="11443"/>
    <cellStyle name="20 % - Accent3 2 5 6" xfId="14083"/>
    <cellStyle name="20 % - Accent3 2 5 7" xfId="19013"/>
    <cellStyle name="20 % - Accent3 2 6" xfId="1399"/>
    <cellStyle name="20 % - Accent3 2 6 2" xfId="4041"/>
    <cellStyle name="20 % - Accent3 2 6 2 2" xfId="9322"/>
    <cellStyle name="20 % - Accent3 2 6 2 2 2" xfId="27461"/>
    <cellStyle name="20 % - Accent3 2 6 2 3" xfId="17075"/>
    <cellStyle name="20 % - Accent3 2 6 2 4" xfId="22181"/>
    <cellStyle name="20 % - Accent3 2 6 3" xfId="6681"/>
    <cellStyle name="20 % - Accent3 2 6 3 2" xfId="24821"/>
    <cellStyle name="20 % - Accent3 2 6 4" xfId="11971"/>
    <cellStyle name="20 % - Accent3 2 6 5" xfId="14611"/>
    <cellStyle name="20 % - Accent3 2 6 6" xfId="19541"/>
    <cellStyle name="20 % - Accent3 2 7" xfId="2631"/>
    <cellStyle name="20 % - Accent3 2 7 2" xfId="5273"/>
    <cellStyle name="20 % - Accent3 2 7 2 2" xfId="10554"/>
    <cellStyle name="20 % - Accent3 2 7 2 2 2" xfId="28693"/>
    <cellStyle name="20 % - Accent3 2 7 2 3" xfId="23413"/>
    <cellStyle name="20 % - Accent3 2 7 3" xfId="7913"/>
    <cellStyle name="20 % - Accent3 2 7 3 2" xfId="26053"/>
    <cellStyle name="20 % - Accent3 2 7 4" xfId="13203"/>
    <cellStyle name="20 % - Accent3 2 7 5" xfId="15843"/>
    <cellStyle name="20 % - Accent3 2 7 6" xfId="20773"/>
    <cellStyle name="20 % - Accent3 2 8" xfId="2808"/>
    <cellStyle name="20 % - Accent3 2 8 2" xfId="8090"/>
    <cellStyle name="20 % - Accent3 2 8 2 2" xfId="26229"/>
    <cellStyle name="20 % - Accent3 2 8 3" xfId="20949"/>
    <cellStyle name="20 % - Accent3 2 9" xfId="5449"/>
    <cellStyle name="20 % - Accent3 2 9 2" xfId="23589"/>
    <cellStyle name="20 % - Accent3 3" xfId="173"/>
    <cellStyle name="20 % - Accent3 3 10" xfId="13399"/>
    <cellStyle name="20 % - Accent3 3 11" xfId="18329"/>
    <cellStyle name="20 % - Accent3 3 2" xfId="366"/>
    <cellStyle name="20 % - Accent3 3 2 2" xfId="715"/>
    <cellStyle name="20 % - Accent3 3 2 2 2" xfId="1947"/>
    <cellStyle name="20 % - Accent3 3 2 2 2 2" xfId="4589"/>
    <cellStyle name="20 % - Accent3 3 2 2 2 2 2" xfId="9870"/>
    <cellStyle name="20 % - Accent3 3 2 2 2 2 2 2" xfId="28009"/>
    <cellStyle name="20 % - Accent3 3 2 2 2 2 3" xfId="17623"/>
    <cellStyle name="20 % - Accent3 3 2 2 2 2 4" xfId="22729"/>
    <cellStyle name="20 % - Accent3 3 2 2 2 3" xfId="7229"/>
    <cellStyle name="20 % - Accent3 3 2 2 2 3 2" xfId="25369"/>
    <cellStyle name="20 % - Accent3 3 2 2 2 4" xfId="12519"/>
    <cellStyle name="20 % - Accent3 3 2 2 2 5" xfId="15159"/>
    <cellStyle name="20 % - Accent3 3 2 2 2 6" xfId="20089"/>
    <cellStyle name="20 % - Accent3 3 2 2 3" xfId="3357"/>
    <cellStyle name="20 % - Accent3 3 2 2 3 2" xfId="8638"/>
    <cellStyle name="20 % - Accent3 3 2 2 3 2 2" xfId="26777"/>
    <cellStyle name="20 % - Accent3 3 2 2 3 3" xfId="16391"/>
    <cellStyle name="20 % - Accent3 3 2 2 3 4" xfId="21497"/>
    <cellStyle name="20 % - Accent3 3 2 2 4" xfId="5997"/>
    <cellStyle name="20 % - Accent3 3 2 2 4 2" xfId="24137"/>
    <cellStyle name="20 % - Accent3 3 2 2 5" xfId="11287"/>
    <cellStyle name="20 % - Accent3 3 2 2 6" xfId="13927"/>
    <cellStyle name="20 % - Accent3 3 2 2 7" xfId="18857"/>
    <cellStyle name="20 % - Accent3 3 2 3" xfId="1067"/>
    <cellStyle name="20 % - Accent3 3 2 3 2" xfId="2299"/>
    <cellStyle name="20 % - Accent3 3 2 3 2 2" xfId="4941"/>
    <cellStyle name="20 % - Accent3 3 2 3 2 2 2" xfId="10222"/>
    <cellStyle name="20 % - Accent3 3 2 3 2 2 2 2" xfId="28361"/>
    <cellStyle name="20 % - Accent3 3 2 3 2 2 3" xfId="17975"/>
    <cellStyle name="20 % - Accent3 3 2 3 2 2 4" xfId="23081"/>
    <cellStyle name="20 % - Accent3 3 2 3 2 3" xfId="7581"/>
    <cellStyle name="20 % - Accent3 3 2 3 2 3 2" xfId="25721"/>
    <cellStyle name="20 % - Accent3 3 2 3 2 4" xfId="12871"/>
    <cellStyle name="20 % - Accent3 3 2 3 2 5" xfId="15511"/>
    <cellStyle name="20 % - Accent3 3 2 3 2 6" xfId="20441"/>
    <cellStyle name="20 % - Accent3 3 2 3 3" xfId="3709"/>
    <cellStyle name="20 % - Accent3 3 2 3 3 2" xfId="8990"/>
    <cellStyle name="20 % - Accent3 3 2 3 3 2 2" xfId="27129"/>
    <cellStyle name="20 % - Accent3 3 2 3 3 3" xfId="16743"/>
    <cellStyle name="20 % - Accent3 3 2 3 3 4" xfId="21849"/>
    <cellStyle name="20 % - Accent3 3 2 3 4" xfId="6349"/>
    <cellStyle name="20 % - Accent3 3 2 3 4 2" xfId="24489"/>
    <cellStyle name="20 % - Accent3 3 2 3 5" xfId="11639"/>
    <cellStyle name="20 % - Accent3 3 2 3 6" xfId="14279"/>
    <cellStyle name="20 % - Accent3 3 2 3 7" xfId="19209"/>
    <cellStyle name="20 % - Accent3 3 2 4" xfId="1595"/>
    <cellStyle name="20 % - Accent3 3 2 4 2" xfId="4237"/>
    <cellStyle name="20 % - Accent3 3 2 4 2 2" xfId="9518"/>
    <cellStyle name="20 % - Accent3 3 2 4 2 2 2" xfId="27657"/>
    <cellStyle name="20 % - Accent3 3 2 4 2 3" xfId="17271"/>
    <cellStyle name="20 % - Accent3 3 2 4 2 4" xfId="22377"/>
    <cellStyle name="20 % - Accent3 3 2 4 3" xfId="6877"/>
    <cellStyle name="20 % - Accent3 3 2 4 3 2" xfId="25017"/>
    <cellStyle name="20 % - Accent3 3 2 4 4" xfId="12167"/>
    <cellStyle name="20 % - Accent3 3 2 4 5" xfId="14807"/>
    <cellStyle name="20 % - Accent3 3 2 4 6" xfId="19737"/>
    <cellStyle name="20 % - Accent3 3 2 5" xfId="3004"/>
    <cellStyle name="20 % - Accent3 3 2 5 2" xfId="8286"/>
    <cellStyle name="20 % - Accent3 3 2 5 2 2" xfId="26425"/>
    <cellStyle name="20 % - Accent3 3 2 5 3" xfId="16039"/>
    <cellStyle name="20 % - Accent3 3 2 5 4" xfId="21145"/>
    <cellStyle name="20 % - Accent3 3 2 6" xfId="5645"/>
    <cellStyle name="20 % - Accent3 3 2 6 2" xfId="23785"/>
    <cellStyle name="20 % - Accent3 3 2 7" xfId="10941"/>
    <cellStyle name="20 % - Accent3 3 2 8" xfId="13575"/>
    <cellStyle name="20 % - Accent3 3 2 9" xfId="18505"/>
    <cellStyle name="20 % - Accent3 3 3" xfId="540"/>
    <cellStyle name="20 % - Accent3 3 3 2" xfId="1243"/>
    <cellStyle name="20 % - Accent3 3 3 2 2" xfId="2475"/>
    <cellStyle name="20 % - Accent3 3 3 2 2 2" xfId="5117"/>
    <cellStyle name="20 % - Accent3 3 3 2 2 2 2" xfId="10398"/>
    <cellStyle name="20 % - Accent3 3 3 2 2 2 2 2" xfId="28537"/>
    <cellStyle name="20 % - Accent3 3 3 2 2 2 3" xfId="18151"/>
    <cellStyle name="20 % - Accent3 3 3 2 2 2 4" xfId="23257"/>
    <cellStyle name="20 % - Accent3 3 3 2 2 3" xfId="7757"/>
    <cellStyle name="20 % - Accent3 3 3 2 2 3 2" xfId="25897"/>
    <cellStyle name="20 % - Accent3 3 3 2 2 4" xfId="13047"/>
    <cellStyle name="20 % - Accent3 3 3 2 2 5" xfId="15687"/>
    <cellStyle name="20 % - Accent3 3 3 2 2 6" xfId="20617"/>
    <cellStyle name="20 % - Accent3 3 3 2 3" xfId="3885"/>
    <cellStyle name="20 % - Accent3 3 3 2 3 2" xfId="9166"/>
    <cellStyle name="20 % - Accent3 3 3 2 3 2 2" xfId="27305"/>
    <cellStyle name="20 % - Accent3 3 3 2 3 3" xfId="16919"/>
    <cellStyle name="20 % - Accent3 3 3 2 3 4" xfId="22025"/>
    <cellStyle name="20 % - Accent3 3 3 2 4" xfId="6525"/>
    <cellStyle name="20 % - Accent3 3 3 2 4 2" xfId="24665"/>
    <cellStyle name="20 % - Accent3 3 3 2 5" xfId="11815"/>
    <cellStyle name="20 % - Accent3 3 3 2 6" xfId="14455"/>
    <cellStyle name="20 % - Accent3 3 3 2 7" xfId="19385"/>
    <cellStyle name="20 % - Accent3 3 3 3" xfId="1771"/>
    <cellStyle name="20 % - Accent3 3 3 3 2" xfId="4413"/>
    <cellStyle name="20 % - Accent3 3 3 3 2 2" xfId="9694"/>
    <cellStyle name="20 % - Accent3 3 3 3 2 2 2" xfId="27833"/>
    <cellStyle name="20 % - Accent3 3 3 3 2 3" xfId="17447"/>
    <cellStyle name="20 % - Accent3 3 3 3 2 4" xfId="22553"/>
    <cellStyle name="20 % - Accent3 3 3 3 3" xfId="7053"/>
    <cellStyle name="20 % - Accent3 3 3 3 3 2" xfId="25193"/>
    <cellStyle name="20 % - Accent3 3 3 3 4" xfId="12343"/>
    <cellStyle name="20 % - Accent3 3 3 3 5" xfId="14983"/>
    <cellStyle name="20 % - Accent3 3 3 3 6" xfId="19913"/>
    <cellStyle name="20 % - Accent3 3 3 4" xfId="3180"/>
    <cellStyle name="20 % - Accent3 3 3 4 2" xfId="8462"/>
    <cellStyle name="20 % - Accent3 3 3 4 2 2" xfId="26601"/>
    <cellStyle name="20 % - Accent3 3 3 4 3" xfId="16215"/>
    <cellStyle name="20 % - Accent3 3 3 4 4" xfId="21321"/>
    <cellStyle name="20 % - Accent3 3 3 5" xfId="5821"/>
    <cellStyle name="20 % - Accent3 3 3 5 2" xfId="23961"/>
    <cellStyle name="20 % - Accent3 3 3 6" xfId="11113"/>
    <cellStyle name="20 % - Accent3 3 3 7" xfId="13751"/>
    <cellStyle name="20 % - Accent3 3 3 8" xfId="18681"/>
    <cellStyle name="20 % - Accent3 3 4" xfId="891"/>
    <cellStyle name="20 % - Accent3 3 4 2" xfId="2123"/>
    <cellStyle name="20 % - Accent3 3 4 2 2" xfId="4765"/>
    <cellStyle name="20 % - Accent3 3 4 2 2 2" xfId="10046"/>
    <cellStyle name="20 % - Accent3 3 4 2 2 2 2" xfId="28185"/>
    <cellStyle name="20 % - Accent3 3 4 2 2 3" xfId="17799"/>
    <cellStyle name="20 % - Accent3 3 4 2 2 4" xfId="22905"/>
    <cellStyle name="20 % - Accent3 3 4 2 3" xfId="7405"/>
    <cellStyle name="20 % - Accent3 3 4 2 3 2" xfId="25545"/>
    <cellStyle name="20 % - Accent3 3 4 2 4" xfId="12695"/>
    <cellStyle name="20 % - Accent3 3 4 2 5" xfId="15335"/>
    <cellStyle name="20 % - Accent3 3 4 2 6" xfId="20265"/>
    <cellStyle name="20 % - Accent3 3 4 3" xfId="3533"/>
    <cellStyle name="20 % - Accent3 3 4 3 2" xfId="8814"/>
    <cellStyle name="20 % - Accent3 3 4 3 2 2" xfId="26953"/>
    <cellStyle name="20 % - Accent3 3 4 3 3" xfId="16567"/>
    <cellStyle name="20 % - Accent3 3 4 3 4" xfId="21673"/>
    <cellStyle name="20 % - Accent3 3 4 4" xfId="6173"/>
    <cellStyle name="20 % - Accent3 3 4 4 2" xfId="24313"/>
    <cellStyle name="20 % - Accent3 3 4 5" xfId="11463"/>
    <cellStyle name="20 % - Accent3 3 4 6" xfId="14103"/>
    <cellStyle name="20 % - Accent3 3 4 7" xfId="19033"/>
    <cellStyle name="20 % - Accent3 3 5" xfId="1419"/>
    <cellStyle name="20 % - Accent3 3 5 2" xfId="4061"/>
    <cellStyle name="20 % - Accent3 3 5 2 2" xfId="9342"/>
    <cellStyle name="20 % - Accent3 3 5 2 2 2" xfId="27481"/>
    <cellStyle name="20 % - Accent3 3 5 2 3" xfId="17095"/>
    <cellStyle name="20 % - Accent3 3 5 2 4" xfId="22201"/>
    <cellStyle name="20 % - Accent3 3 5 3" xfId="6701"/>
    <cellStyle name="20 % - Accent3 3 5 3 2" xfId="24841"/>
    <cellStyle name="20 % - Accent3 3 5 4" xfId="11991"/>
    <cellStyle name="20 % - Accent3 3 5 5" xfId="14631"/>
    <cellStyle name="20 % - Accent3 3 5 6" xfId="19561"/>
    <cellStyle name="20 % - Accent3 3 6" xfId="2651"/>
    <cellStyle name="20 % - Accent3 3 6 2" xfId="5293"/>
    <cellStyle name="20 % - Accent3 3 6 2 2" xfId="10574"/>
    <cellStyle name="20 % - Accent3 3 6 2 2 2" xfId="28713"/>
    <cellStyle name="20 % - Accent3 3 6 2 3" xfId="23433"/>
    <cellStyle name="20 % - Accent3 3 6 3" xfId="7933"/>
    <cellStyle name="20 % - Accent3 3 6 3 2" xfId="26073"/>
    <cellStyle name="20 % - Accent3 3 6 4" xfId="13223"/>
    <cellStyle name="20 % - Accent3 3 6 5" xfId="15863"/>
    <cellStyle name="20 % - Accent3 3 6 6" xfId="20793"/>
    <cellStyle name="20 % - Accent3 3 7" xfId="2828"/>
    <cellStyle name="20 % - Accent3 3 7 2" xfId="8110"/>
    <cellStyle name="20 % - Accent3 3 7 2 2" xfId="26249"/>
    <cellStyle name="20 % - Accent3 3 7 3" xfId="20969"/>
    <cellStyle name="20 % - Accent3 3 8" xfId="5469"/>
    <cellStyle name="20 % - Accent3 3 8 2" xfId="23609"/>
    <cellStyle name="20 % - Accent3 3 9" xfId="10763"/>
    <cellStyle name="20 % - Accent3 4" xfId="278"/>
    <cellStyle name="20 % - Accent3 4 2" xfId="626"/>
    <cellStyle name="20 % - Accent3 4 2 2" xfId="1858"/>
    <cellStyle name="20 % - Accent3 4 2 2 2" xfId="4500"/>
    <cellStyle name="20 % - Accent3 4 2 2 2 2" xfId="9781"/>
    <cellStyle name="20 % - Accent3 4 2 2 2 2 2" xfId="27920"/>
    <cellStyle name="20 % - Accent3 4 2 2 2 3" xfId="17534"/>
    <cellStyle name="20 % - Accent3 4 2 2 2 4" xfId="22640"/>
    <cellStyle name="20 % - Accent3 4 2 2 3" xfId="7140"/>
    <cellStyle name="20 % - Accent3 4 2 2 3 2" xfId="25280"/>
    <cellStyle name="20 % - Accent3 4 2 2 4" xfId="12430"/>
    <cellStyle name="20 % - Accent3 4 2 2 5" xfId="15070"/>
    <cellStyle name="20 % - Accent3 4 2 2 6" xfId="20000"/>
    <cellStyle name="20 % - Accent3 4 2 3" xfId="3268"/>
    <cellStyle name="20 % - Accent3 4 2 3 2" xfId="8549"/>
    <cellStyle name="20 % - Accent3 4 2 3 2 2" xfId="26688"/>
    <cellStyle name="20 % - Accent3 4 2 3 3" xfId="16302"/>
    <cellStyle name="20 % - Accent3 4 2 3 4" xfId="21408"/>
    <cellStyle name="20 % - Accent3 4 2 4" xfId="5908"/>
    <cellStyle name="20 % - Accent3 4 2 4 2" xfId="24048"/>
    <cellStyle name="20 % - Accent3 4 2 5" xfId="11198"/>
    <cellStyle name="20 % - Accent3 4 2 6" xfId="13838"/>
    <cellStyle name="20 % - Accent3 4 2 7" xfId="18768"/>
    <cellStyle name="20 % - Accent3 4 3" xfId="978"/>
    <cellStyle name="20 % - Accent3 4 3 2" xfId="2210"/>
    <cellStyle name="20 % - Accent3 4 3 2 2" xfId="4852"/>
    <cellStyle name="20 % - Accent3 4 3 2 2 2" xfId="10133"/>
    <cellStyle name="20 % - Accent3 4 3 2 2 2 2" xfId="28272"/>
    <cellStyle name="20 % - Accent3 4 3 2 2 3" xfId="17886"/>
    <cellStyle name="20 % - Accent3 4 3 2 2 4" xfId="22992"/>
    <cellStyle name="20 % - Accent3 4 3 2 3" xfId="7492"/>
    <cellStyle name="20 % - Accent3 4 3 2 3 2" xfId="25632"/>
    <cellStyle name="20 % - Accent3 4 3 2 4" xfId="12782"/>
    <cellStyle name="20 % - Accent3 4 3 2 5" xfId="15422"/>
    <cellStyle name="20 % - Accent3 4 3 2 6" xfId="20352"/>
    <cellStyle name="20 % - Accent3 4 3 3" xfId="3620"/>
    <cellStyle name="20 % - Accent3 4 3 3 2" xfId="8901"/>
    <cellStyle name="20 % - Accent3 4 3 3 2 2" xfId="27040"/>
    <cellStyle name="20 % - Accent3 4 3 3 3" xfId="16654"/>
    <cellStyle name="20 % - Accent3 4 3 3 4" xfId="21760"/>
    <cellStyle name="20 % - Accent3 4 3 4" xfId="6260"/>
    <cellStyle name="20 % - Accent3 4 3 4 2" xfId="24400"/>
    <cellStyle name="20 % - Accent3 4 3 5" xfId="11550"/>
    <cellStyle name="20 % - Accent3 4 3 6" xfId="14190"/>
    <cellStyle name="20 % - Accent3 4 3 7" xfId="19120"/>
    <cellStyle name="20 % - Accent3 4 4" xfId="1506"/>
    <cellStyle name="20 % - Accent3 4 4 2" xfId="4148"/>
    <cellStyle name="20 % - Accent3 4 4 2 2" xfId="9429"/>
    <cellStyle name="20 % - Accent3 4 4 2 2 2" xfId="27568"/>
    <cellStyle name="20 % - Accent3 4 4 2 3" xfId="17182"/>
    <cellStyle name="20 % - Accent3 4 4 2 4" xfId="22288"/>
    <cellStyle name="20 % - Accent3 4 4 3" xfId="6788"/>
    <cellStyle name="20 % - Accent3 4 4 3 2" xfId="24928"/>
    <cellStyle name="20 % - Accent3 4 4 4" xfId="12078"/>
    <cellStyle name="20 % - Accent3 4 4 5" xfId="14718"/>
    <cellStyle name="20 % - Accent3 4 4 6" xfId="19648"/>
    <cellStyle name="20 % - Accent3 4 5" xfId="2915"/>
    <cellStyle name="20 % - Accent3 4 5 2" xfId="8197"/>
    <cellStyle name="20 % - Accent3 4 5 2 2" xfId="26336"/>
    <cellStyle name="20 % - Accent3 4 5 3" xfId="15950"/>
    <cellStyle name="20 % - Accent3 4 5 4" xfId="21056"/>
    <cellStyle name="20 % - Accent3 4 6" xfId="5556"/>
    <cellStyle name="20 % - Accent3 4 6 2" xfId="23696"/>
    <cellStyle name="20 % - Accent3 4 7" xfId="10855"/>
    <cellStyle name="20 % - Accent3 4 8" xfId="13486"/>
    <cellStyle name="20 % - Accent3 4 9" xfId="18417"/>
    <cellStyle name="20 % - Accent3 5" xfId="450"/>
    <cellStyle name="20 % - Accent3 5 2" xfId="1151"/>
    <cellStyle name="20 % - Accent3 5 2 2" xfId="2383"/>
    <cellStyle name="20 % - Accent3 5 2 2 2" xfId="5025"/>
    <cellStyle name="20 % - Accent3 5 2 2 2 2" xfId="10306"/>
    <cellStyle name="20 % - Accent3 5 2 2 2 2 2" xfId="28445"/>
    <cellStyle name="20 % - Accent3 5 2 2 2 3" xfId="18059"/>
    <cellStyle name="20 % - Accent3 5 2 2 2 4" xfId="23165"/>
    <cellStyle name="20 % - Accent3 5 2 2 3" xfId="7665"/>
    <cellStyle name="20 % - Accent3 5 2 2 3 2" xfId="25805"/>
    <cellStyle name="20 % - Accent3 5 2 2 4" xfId="12955"/>
    <cellStyle name="20 % - Accent3 5 2 2 5" xfId="15595"/>
    <cellStyle name="20 % - Accent3 5 2 2 6" xfId="20525"/>
    <cellStyle name="20 % - Accent3 5 2 3" xfId="3793"/>
    <cellStyle name="20 % - Accent3 5 2 3 2" xfId="9074"/>
    <cellStyle name="20 % - Accent3 5 2 3 2 2" xfId="27213"/>
    <cellStyle name="20 % - Accent3 5 2 3 3" xfId="16827"/>
    <cellStyle name="20 % - Accent3 5 2 3 4" xfId="21933"/>
    <cellStyle name="20 % - Accent3 5 2 4" xfId="6433"/>
    <cellStyle name="20 % - Accent3 5 2 4 2" xfId="24573"/>
    <cellStyle name="20 % - Accent3 5 2 5" xfId="11723"/>
    <cellStyle name="20 % - Accent3 5 2 6" xfId="14363"/>
    <cellStyle name="20 % - Accent3 5 2 7" xfId="19293"/>
    <cellStyle name="20 % - Accent3 5 3" xfId="1679"/>
    <cellStyle name="20 % - Accent3 5 3 2" xfId="4321"/>
    <cellStyle name="20 % - Accent3 5 3 2 2" xfId="9602"/>
    <cellStyle name="20 % - Accent3 5 3 2 2 2" xfId="27741"/>
    <cellStyle name="20 % - Accent3 5 3 2 3" xfId="17355"/>
    <cellStyle name="20 % - Accent3 5 3 2 4" xfId="22461"/>
    <cellStyle name="20 % - Accent3 5 3 3" xfId="6961"/>
    <cellStyle name="20 % - Accent3 5 3 3 2" xfId="25101"/>
    <cellStyle name="20 % - Accent3 5 3 4" xfId="12251"/>
    <cellStyle name="20 % - Accent3 5 3 5" xfId="14891"/>
    <cellStyle name="20 % - Accent3 5 3 6" xfId="19821"/>
    <cellStyle name="20 % - Accent3 5 4" xfId="3088"/>
    <cellStyle name="20 % - Accent3 5 4 2" xfId="8370"/>
    <cellStyle name="20 % - Accent3 5 4 2 2" xfId="26509"/>
    <cellStyle name="20 % - Accent3 5 4 3" xfId="16123"/>
    <cellStyle name="20 % - Accent3 5 4 4" xfId="21229"/>
    <cellStyle name="20 % - Accent3 5 5" xfId="5729"/>
    <cellStyle name="20 % - Accent3 5 5 2" xfId="23869"/>
    <cellStyle name="20 % - Accent3 5 6" xfId="11023"/>
    <cellStyle name="20 % - Accent3 5 7" xfId="13659"/>
    <cellStyle name="20 % - Accent3 5 8" xfId="18589"/>
    <cellStyle name="20 % - Accent3 6" xfId="799"/>
    <cellStyle name="20 % - Accent3 6 2" xfId="2031"/>
    <cellStyle name="20 % - Accent3 6 2 2" xfId="4673"/>
    <cellStyle name="20 % - Accent3 6 2 2 2" xfId="9954"/>
    <cellStyle name="20 % - Accent3 6 2 2 2 2" xfId="28093"/>
    <cellStyle name="20 % - Accent3 6 2 2 3" xfId="17707"/>
    <cellStyle name="20 % - Accent3 6 2 2 4" xfId="22813"/>
    <cellStyle name="20 % - Accent3 6 2 3" xfId="7313"/>
    <cellStyle name="20 % - Accent3 6 2 3 2" xfId="25453"/>
    <cellStyle name="20 % - Accent3 6 2 4" xfId="12603"/>
    <cellStyle name="20 % - Accent3 6 2 5" xfId="15243"/>
    <cellStyle name="20 % - Accent3 6 2 6" xfId="20173"/>
    <cellStyle name="20 % - Accent3 6 3" xfId="3441"/>
    <cellStyle name="20 % - Accent3 6 3 2" xfId="8722"/>
    <cellStyle name="20 % - Accent3 6 3 2 2" xfId="26861"/>
    <cellStyle name="20 % - Accent3 6 3 3" xfId="16475"/>
    <cellStyle name="20 % - Accent3 6 3 4" xfId="21581"/>
    <cellStyle name="20 % - Accent3 6 4" xfId="6081"/>
    <cellStyle name="20 % - Accent3 6 4 2" xfId="24221"/>
    <cellStyle name="20 % - Accent3 6 5" xfId="11371"/>
    <cellStyle name="20 % - Accent3 6 6" xfId="14011"/>
    <cellStyle name="20 % - Accent3 6 7" xfId="18941"/>
    <cellStyle name="20 % - Accent3 7" xfId="1330"/>
    <cellStyle name="20 % - Accent3 7 2" xfId="3972"/>
    <cellStyle name="20 % - Accent3 7 2 2" xfId="9253"/>
    <cellStyle name="20 % - Accent3 7 2 2 2" xfId="27392"/>
    <cellStyle name="20 % - Accent3 7 2 3" xfId="17006"/>
    <cellStyle name="20 % - Accent3 7 2 4" xfId="22112"/>
    <cellStyle name="20 % - Accent3 7 3" xfId="6612"/>
    <cellStyle name="20 % - Accent3 7 3 2" xfId="24752"/>
    <cellStyle name="20 % - Accent3 7 4" xfId="11902"/>
    <cellStyle name="20 % - Accent3 7 5" xfId="14542"/>
    <cellStyle name="20 % - Accent3 7 6" xfId="19472"/>
    <cellStyle name="20 % - Accent3 8" xfId="2559"/>
    <cellStyle name="20 % - Accent3 8 2" xfId="5201"/>
    <cellStyle name="20 % - Accent3 8 2 2" xfId="10482"/>
    <cellStyle name="20 % - Accent3 8 2 2 2" xfId="28621"/>
    <cellStyle name="20 % - Accent3 8 2 3" xfId="23341"/>
    <cellStyle name="20 % - Accent3 8 3" xfId="7841"/>
    <cellStyle name="20 % - Accent3 8 3 2" xfId="25981"/>
    <cellStyle name="20 % - Accent3 8 4" xfId="13131"/>
    <cellStyle name="20 % - Accent3 8 5" xfId="15774"/>
    <cellStyle name="20 % - Accent3 8 6" xfId="20701"/>
    <cellStyle name="20 % - Accent3 9" xfId="2735"/>
    <cellStyle name="20 % - Accent3 9 2" xfId="8017"/>
    <cellStyle name="20 % - Accent3 9 2 2" xfId="26157"/>
    <cellStyle name="20 % - Accent3 9 3" xfId="20877"/>
    <cellStyle name="20 % - Accent4" xfId="33" builtinId="42" customBuiltin="1"/>
    <cellStyle name="20 % - Accent4 10" xfId="5379"/>
    <cellStyle name="20 % - Accent4 10 2" xfId="23519"/>
    <cellStyle name="20 % - Accent4 11" xfId="10674"/>
    <cellStyle name="20 % - Accent4 12" xfId="13312"/>
    <cellStyle name="20 % - Accent4 13" xfId="18237"/>
    <cellStyle name="20 % - Accent4 2" xfId="126"/>
    <cellStyle name="20 % - Accent4 2 10" xfId="10698"/>
    <cellStyle name="20 % - Accent4 2 11" xfId="13377"/>
    <cellStyle name="20 % - Accent4 2 12" xfId="18306"/>
    <cellStyle name="20 % - Accent4 2 2" xfId="239"/>
    <cellStyle name="20 % - Accent4 2 2 10" xfId="13464"/>
    <cellStyle name="20 % - Accent4 2 2 11" xfId="18394"/>
    <cellStyle name="20 % - Accent4 2 2 2" xfId="431"/>
    <cellStyle name="20 % - Accent4 2 2 2 2" xfId="780"/>
    <cellStyle name="20 % - Accent4 2 2 2 2 2" xfId="2012"/>
    <cellStyle name="20 % - Accent4 2 2 2 2 2 2" xfId="4654"/>
    <cellStyle name="20 % - Accent4 2 2 2 2 2 2 2" xfId="9935"/>
    <cellStyle name="20 % - Accent4 2 2 2 2 2 2 2 2" xfId="28074"/>
    <cellStyle name="20 % - Accent4 2 2 2 2 2 2 3" xfId="17688"/>
    <cellStyle name="20 % - Accent4 2 2 2 2 2 2 4" xfId="22794"/>
    <cellStyle name="20 % - Accent4 2 2 2 2 2 3" xfId="7294"/>
    <cellStyle name="20 % - Accent4 2 2 2 2 2 3 2" xfId="25434"/>
    <cellStyle name="20 % - Accent4 2 2 2 2 2 4" xfId="12584"/>
    <cellStyle name="20 % - Accent4 2 2 2 2 2 5" xfId="15224"/>
    <cellStyle name="20 % - Accent4 2 2 2 2 2 6" xfId="20154"/>
    <cellStyle name="20 % - Accent4 2 2 2 2 3" xfId="3422"/>
    <cellStyle name="20 % - Accent4 2 2 2 2 3 2" xfId="8703"/>
    <cellStyle name="20 % - Accent4 2 2 2 2 3 2 2" xfId="26842"/>
    <cellStyle name="20 % - Accent4 2 2 2 2 3 3" xfId="16456"/>
    <cellStyle name="20 % - Accent4 2 2 2 2 3 4" xfId="21562"/>
    <cellStyle name="20 % - Accent4 2 2 2 2 4" xfId="6062"/>
    <cellStyle name="20 % - Accent4 2 2 2 2 4 2" xfId="24202"/>
    <cellStyle name="20 % - Accent4 2 2 2 2 5" xfId="11352"/>
    <cellStyle name="20 % - Accent4 2 2 2 2 6" xfId="13992"/>
    <cellStyle name="20 % - Accent4 2 2 2 2 7" xfId="18922"/>
    <cellStyle name="20 % - Accent4 2 2 2 3" xfId="1132"/>
    <cellStyle name="20 % - Accent4 2 2 2 3 2" xfId="2364"/>
    <cellStyle name="20 % - Accent4 2 2 2 3 2 2" xfId="5006"/>
    <cellStyle name="20 % - Accent4 2 2 2 3 2 2 2" xfId="10287"/>
    <cellStyle name="20 % - Accent4 2 2 2 3 2 2 2 2" xfId="28426"/>
    <cellStyle name="20 % - Accent4 2 2 2 3 2 2 3" xfId="18040"/>
    <cellStyle name="20 % - Accent4 2 2 2 3 2 2 4" xfId="23146"/>
    <cellStyle name="20 % - Accent4 2 2 2 3 2 3" xfId="7646"/>
    <cellStyle name="20 % - Accent4 2 2 2 3 2 3 2" xfId="25786"/>
    <cellStyle name="20 % - Accent4 2 2 2 3 2 4" xfId="12936"/>
    <cellStyle name="20 % - Accent4 2 2 2 3 2 5" xfId="15576"/>
    <cellStyle name="20 % - Accent4 2 2 2 3 2 6" xfId="20506"/>
    <cellStyle name="20 % - Accent4 2 2 2 3 3" xfId="3774"/>
    <cellStyle name="20 % - Accent4 2 2 2 3 3 2" xfId="9055"/>
    <cellStyle name="20 % - Accent4 2 2 2 3 3 2 2" xfId="27194"/>
    <cellStyle name="20 % - Accent4 2 2 2 3 3 3" xfId="16808"/>
    <cellStyle name="20 % - Accent4 2 2 2 3 3 4" xfId="21914"/>
    <cellStyle name="20 % - Accent4 2 2 2 3 4" xfId="6414"/>
    <cellStyle name="20 % - Accent4 2 2 2 3 4 2" xfId="24554"/>
    <cellStyle name="20 % - Accent4 2 2 2 3 5" xfId="11704"/>
    <cellStyle name="20 % - Accent4 2 2 2 3 6" xfId="14344"/>
    <cellStyle name="20 % - Accent4 2 2 2 3 7" xfId="19274"/>
    <cellStyle name="20 % - Accent4 2 2 2 4" xfId="1660"/>
    <cellStyle name="20 % - Accent4 2 2 2 4 2" xfId="4302"/>
    <cellStyle name="20 % - Accent4 2 2 2 4 2 2" xfId="9583"/>
    <cellStyle name="20 % - Accent4 2 2 2 4 2 2 2" xfId="27722"/>
    <cellStyle name="20 % - Accent4 2 2 2 4 2 3" xfId="17336"/>
    <cellStyle name="20 % - Accent4 2 2 2 4 2 4" xfId="22442"/>
    <cellStyle name="20 % - Accent4 2 2 2 4 3" xfId="6942"/>
    <cellStyle name="20 % - Accent4 2 2 2 4 3 2" xfId="25082"/>
    <cellStyle name="20 % - Accent4 2 2 2 4 4" xfId="12232"/>
    <cellStyle name="20 % - Accent4 2 2 2 4 5" xfId="14872"/>
    <cellStyle name="20 % - Accent4 2 2 2 4 6" xfId="19802"/>
    <cellStyle name="20 % - Accent4 2 2 2 5" xfId="3069"/>
    <cellStyle name="20 % - Accent4 2 2 2 5 2" xfId="8351"/>
    <cellStyle name="20 % - Accent4 2 2 2 5 2 2" xfId="26490"/>
    <cellStyle name="20 % - Accent4 2 2 2 5 3" xfId="16104"/>
    <cellStyle name="20 % - Accent4 2 2 2 5 4" xfId="21210"/>
    <cellStyle name="20 % - Accent4 2 2 2 6" xfId="5710"/>
    <cellStyle name="20 % - Accent4 2 2 2 6 2" xfId="23850"/>
    <cellStyle name="20 % - Accent4 2 2 2 7" xfId="11004"/>
    <cellStyle name="20 % - Accent4 2 2 2 8" xfId="13640"/>
    <cellStyle name="20 % - Accent4 2 2 2 9" xfId="18570"/>
    <cellStyle name="20 % - Accent4 2 2 3" xfId="603"/>
    <cellStyle name="20 % - Accent4 2 2 3 2" xfId="1308"/>
    <cellStyle name="20 % - Accent4 2 2 3 2 2" xfId="2540"/>
    <cellStyle name="20 % - Accent4 2 2 3 2 2 2" xfId="5182"/>
    <cellStyle name="20 % - Accent4 2 2 3 2 2 2 2" xfId="10463"/>
    <cellStyle name="20 % - Accent4 2 2 3 2 2 2 2 2" xfId="28602"/>
    <cellStyle name="20 % - Accent4 2 2 3 2 2 2 3" xfId="18216"/>
    <cellStyle name="20 % - Accent4 2 2 3 2 2 2 4" xfId="23322"/>
    <cellStyle name="20 % - Accent4 2 2 3 2 2 3" xfId="7822"/>
    <cellStyle name="20 % - Accent4 2 2 3 2 2 3 2" xfId="25962"/>
    <cellStyle name="20 % - Accent4 2 2 3 2 2 4" xfId="13112"/>
    <cellStyle name="20 % - Accent4 2 2 3 2 2 5" xfId="15752"/>
    <cellStyle name="20 % - Accent4 2 2 3 2 2 6" xfId="20682"/>
    <cellStyle name="20 % - Accent4 2 2 3 2 3" xfId="3950"/>
    <cellStyle name="20 % - Accent4 2 2 3 2 3 2" xfId="9231"/>
    <cellStyle name="20 % - Accent4 2 2 3 2 3 2 2" xfId="27370"/>
    <cellStyle name="20 % - Accent4 2 2 3 2 3 3" xfId="16984"/>
    <cellStyle name="20 % - Accent4 2 2 3 2 3 4" xfId="22090"/>
    <cellStyle name="20 % - Accent4 2 2 3 2 4" xfId="6590"/>
    <cellStyle name="20 % - Accent4 2 2 3 2 4 2" xfId="24730"/>
    <cellStyle name="20 % - Accent4 2 2 3 2 5" xfId="11880"/>
    <cellStyle name="20 % - Accent4 2 2 3 2 6" xfId="14520"/>
    <cellStyle name="20 % - Accent4 2 2 3 2 7" xfId="19450"/>
    <cellStyle name="20 % - Accent4 2 2 3 3" xfId="1836"/>
    <cellStyle name="20 % - Accent4 2 2 3 3 2" xfId="4478"/>
    <cellStyle name="20 % - Accent4 2 2 3 3 2 2" xfId="9759"/>
    <cellStyle name="20 % - Accent4 2 2 3 3 2 2 2" xfId="27898"/>
    <cellStyle name="20 % - Accent4 2 2 3 3 2 3" xfId="17512"/>
    <cellStyle name="20 % - Accent4 2 2 3 3 2 4" xfId="22618"/>
    <cellStyle name="20 % - Accent4 2 2 3 3 3" xfId="7118"/>
    <cellStyle name="20 % - Accent4 2 2 3 3 3 2" xfId="25258"/>
    <cellStyle name="20 % - Accent4 2 2 3 3 4" xfId="12408"/>
    <cellStyle name="20 % - Accent4 2 2 3 3 5" xfId="15048"/>
    <cellStyle name="20 % - Accent4 2 2 3 3 6" xfId="19978"/>
    <cellStyle name="20 % - Accent4 2 2 3 4" xfId="3245"/>
    <cellStyle name="20 % - Accent4 2 2 3 4 2" xfId="8527"/>
    <cellStyle name="20 % - Accent4 2 2 3 4 2 2" xfId="26666"/>
    <cellStyle name="20 % - Accent4 2 2 3 4 3" xfId="16280"/>
    <cellStyle name="20 % - Accent4 2 2 3 4 4" xfId="21386"/>
    <cellStyle name="20 % - Accent4 2 2 3 5" xfId="5886"/>
    <cellStyle name="20 % - Accent4 2 2 3 5 2" xfId="24026"/>
    <cellStyle name="20 % - Accent4 2 2 3 6" xfId="11176"/>
    <cellStyle name="20 % - Accent4 2 2 3 7" xfId="13816"/>
    <cellStyle name="20 % - Accent4 2 2 3 8" xfId="18746"/>
    <cellStyle name="20 % - Accent4 2 2 4" xfId="956"/>
    <cellStyle name="20 % - Accent4 2 2 4 2" xfId="2188"/>
    <cellStyle name="20 % - Accent4 2 2 4 2 2" xfId="4830"/>
    <cellStyle name="20 % - Accent4 2 2 4 2 2 2" xfId="10111"/>
    <cellStyle name="20 % - Accent4 2 2 4 2 2 2 2" xfId="28250"/>
    <cellStyle name="20 % - Accent4 2 2 4 2 2 3" xfId="17864"/>
    <cellStyle name="20 % - Accent4 2 2 4 2 2 4" xfId="22970"/>
    <cellStyle name="20 % - Accent4 2 2 4 2 3" xfId="7470"/>
    <cellStyle name="20 % - Accent4 2 2 4 2 3 2" xfId="25610"/>
    <cellStyle name="20 % - Accent4 2 2 4 2 4" xfId="12760"/>
    <cellStyle name="20 % - Accent4 2 2 4 2 5" xfId="15400"/>
    <cellStyle name="20 % - Accent4 2 2 4 2 6" xfId="20330"/>
    <cellStyle name="20 % - Accent4 2 2 4 3" xfId="3598"/>
    <cellStyle name="20 % - Accent4 2 2 4 3 2" xfId="8879"/>
    <cellStyle name="20 % - Accent4 2 2 4 3 2 2" xfId="27018"/>
    <cellStyle name="20 % - Accent4 2 2 4 3 3" xfId="16632"/>
    <cellStyle name="20 % - Accent4 2 2 4 3 4" xfId="21738"/>
    <cellStyle name="20 % - Accent4 2 2 4 4" xfId="6238"/>
    <cellStyle name="20 % - Accent4 2 2 4 4 2" xfId="24378"/>
    <cellStyle name="20 % - Accent4 2 2 4 5" xfId="11528"/>
    <cellStyle name="20 % - Accent4 2 2 4 6" xfId="14168"/>
    <cellStyle name="20 % - Accent4 2 2 4 7" xfId="19098"/>
    <cellStyle name="20 % - Accent4 2 2 5" xfId="1484"/>
    <cellStyle name="20 % - Accent4 2 2 5 2" xfId="4126"/>
    <cellStyle name="20 % - Accent4 2 2 5 2 2" xfId="9407"/>
    <cellStyle name="20 % - Accent4 2 2 5 2 2 2" xfId="27546"/>
    <cellStyle name="20 % - Accent4 2 2 5 2 3" xfId="17160"/>
    <cellStyle name="20 % - Accent4 2 2 5 2 4" xfId="22266"/>
    <cellStyle name="20 % - Accent4 2 2 5 3" xfId="6766"/>
    <cellStyle name="20 % - Accent4 2 2 5 3 2" xfId="24906"/>
    <cellStyle name="20 % - Accent4 2 2 5 4" xfId="12056"/>
    <cellStyle name="20 % - Accent4 2 2 5 5" xfId="14696"/>
    <cellStyle name="20 % - Accent4 2 2 5 6" xfId="19626"/>
    <cellStyle name="20 % - Accent4 2 2 6" xfId="2716"/>
    <cellStyle name="20 % - Accent4 2 2 6 2" xfId="5358"/>
    <cellStyle name="20 % - Accent4 2 2 6 2 2" xfId="10639"/>
    <cellStyle name="20 % - Accent4 2 2 6 2 2 2" xfId="28778"/>
    <cellStyle name="20 % - Accent4 2 2 6 2 3" xfId="23498"/>
    <cellStyle name="20 % - Accent4 2 2 6 3" xfId="7998"/>
    <cellStyle name="20 % - Accent4 2 2 6 3 2" xfId="26138"/>
    <cellStyle name="20 % - Accent4 2 2 6 4" xfId="13288"/>
    <cellStyle name="20 % - Accent4 2 2 6 5" xfId="15928"/>
    <cellStyle name="20 % - Accent4 2 2 6 6" xfId="20858"/>
    <cellStyle name="20 % - Accent4 2 2 7" xfId="2893"/>
    <cellStyle name="20 % - Accent4 2 2 7 2" xfId="8175"/>
    <cellStyle name="20 % - Accent4 2 2 7 2 2" xfId="26314"/>
    <cellStyle name="20 % - Accent4 2 2 7 3" xfId="21034"/>
    <cellStyle name="20 % - Accent4 2 2 8" xfId="5534"/>
    <cellStyle name="20 % - Accent4 2 2 8 2" xfId="23674"/>
    <cellStyle name="20 % - Accent4 2 2 9" xfId="10828"/>
    <cellStyle name="20 % - Accent4 2 3" xfId="344"/>
    <cellStyle name="20 % - Accent4 2 3 2" xfId="693"/>
    <cellStyle name="20 % - Accent4 2 3 2 2" xfId="1925"/>
    <cellStyle name="20 % - Accent4 2 3 2 2 2" xfId="4567"/>
    <cellStyle name="20 % - Accent4 2 3 2 2 2 2" xfId="9848"/>
    <cellStyle name="20 % - Accent4 2 3 2 2 2 2 2" xfId="27987"/>
    <cellStyle name="20 % - Accent4 2 3 2 2 2 3" xfId="17601"/>
    <cellStyle name="20 % - Accent4 2 3 2 2 2 4" xfId="22707"/>
    <cellStyle name="20 % - Accent4 2 3 2 2 3" xfId="7207"/>
    <cellStyle name="20 % - Accent4 2 3 2 2 3 2" xfId="25347"/>
    <cellStyle name="20 % - Accent4 2 3 2 2 4" xfId="12497"/>
    <cellStyle name="20 % - Accent4 2 3 2 2 5" xfId="15137"/>
    <cellStyle name="20 % - Accent4 2 3 2 2 6" xfId="20067"/>
    <cellStyle name="20 % - Accent4 2 3 2 3" xfId="3335"/>
    <cellStyle name="20 % - Accent4 2 3 2 3 2" xfId="8616"/>
    <cellStyle name="20 % - Accent4 2 3 2 3 2 2" xfId="26755"/>
    <cellStyle name="20 % - Accent4 2 3 2 3 3" xfId="16369"/>
    <cellStyle name="20 % - Accent4 2 3 2 3 4" xfId="21475"/>
    <cellStyle name="20 % - Accent4 2 3 2 4" xfId="5975"/>
    <cellStyle name="20 % - Accent4 2 3 2 4 2" xfId="24115"/>
    <cellStyle name="20 % - Accent4 2 3 2 5" xfId="11265"/>
    <cellStyle name="20 % - Accent4 2 3 2 6" xfId="13905"/>
    <cellStyle name="20 % - Accent4 2 3 2 7" xfId="18835"/>
    <cellStyle name="20 % - Accent4 2 3 3" xfId="1045"/>
    <cellStyle name="20 % - Accent4 2 3 3 2" xfId="2277"/>
    <cellStyle name="20 % - Accent4 2 3 3 2 2" xfId="4919"/>
    <cellStyle name="20 % - Accent4 2 3 3 2 2 2" xfId="10200"/>
    <cellStyle name="20 % - Accent4 2 3 3 2 2 2 2" xfId="28339"/>
    <cellStyle name="20 % - Accent4 2 3 3 2 2 3" xfId="17953"/>
    <cellStyle name="20 % - Accent4 2 3 3 2 2 4" xfId="23059"/>
    <cellStyle name="20 % - Accent4 2 3 3 2 3" xfId="7559"/>
    <cellStyle name="20 % - Accent4 2 3 3 2 3 2" xfId="25699"/>
    <cellStyle name="20 % - Accent4 2 3 3 2 4" xfId="12849"/>
    <cellStyle name="20 % - Accent4 2 3 3 2 5" xfId="15489"/>
    <cellStyle name="20 % - Accent4 2 3 3 2 6" xfId="20419"/>
    <cellStyle name="20 % - Accent4 2 3 3 3" xfId="3687"/>
    <cellStyle name="20 % - Accent4 2 3 3 3 2" xfId="8968"/>
    <cellStyle name="20 % - Accent4 2 3 3 3 2 2" xfId="27107"/>
    <cellStyle name="20 % - Accent4 2 3 3 3 3" xfId="16721"/>
    <cellStyle name="20 % - Accent4 2 3 3 3 4" xfId="21827"/>
    <cellStyle name="20 % - Accent4 2 3 3 4" xfId="6327"/>
    <cellStyle name="20 % - Accent4 2 3 3 4 2" xfId="24467"/>
    <cellStyle name="20 % - Accent4 2 3 3 5" xfId="11617"/>
    <cellStyle name="20 % - Accent4 2 3 3 6" xfId="14257"/>
    <cellStyle name="20 % - Accent4 2 3 3 7" xfId="19187"/>
    <cellStyle name="20 % - Accent4 2 3 4" xfId="1573"/>
    <cellStyle name="20 % - Accent4 2 3 4 2" xfId="4215"/>
    <cellStyle name="20 % - Accent4 2 3 4 2 2" xfId="9496"/>
    <cellStyle name="20 % - Accent4 2 3 4 2 2 2" xfId="27635"/>
    <cellStyle name="20 % - Accent4 2 3 4 2 3" xfId="17249"/>
    <cellStyle name="20 % - Accent4 2 3 4 2 4" xfId="22355"/>
    <cellStyle name="20 % - Accent4 2 3 4 3" xfId="6855"/>
    <cellStyle name="20 % - Accent4 2 3 4 3 2" xfId="24995"/>
    <cellStyle name="20 % - Accent4 2 3 4 4" xfId="12145"/>
    <cellStyle name="20 % - Accent4 2 3 4 5" xfId="14785"/>
    <cellStyle name="20 % - Accent4 2 3 4 6" xfId="19715"/>
    <cellStyle name="20 % - Accent4 2 3 5" xfId="2982"/>
    <cellStyle name="20 % - Accent4 2 3 5 2" xfId="8264"/>
    <cellStyle name="20 % - Accent4 2 3 5 2 2" xfId="26403"/>
    <cellStyle name="20 % - Accent4 2 3 5 3" xfId="16017"/>
    <cellStyle name="20 % - Accent4 2 3 5 4" xfId="21123"/>
    <cellStyle name="20 % - Accent4 2 3 6" xfId="5623"/>
    <cellStyle name="20 % - Accent4 2 3 6 2" xfId="23763"/>
    <cellStyle name="20 % - Accent4 2 3 7" xfId="10919"/>
    <cellStyle name="20 % - Accent4 2 3 8" xfId="13553"/>
    <cellStyle name="20 % - Accent4 2 3 9" xfId="18483"/>
    <cellStyle name="20 % - Accent4 2 4" xfId="518"/>
    <cellStyle name="20 % - Accent4 2 4 2" xfId="1221"/>
    <cellStyle name="20 % - Accent4 2 4 2 2" xfId="2453"/>
    <cellStyle name="20 % - Accent4 2 4 2 2 2" xfId="5095"/>
    <cellStyle name="20 % - Accent4 2 4 2 2 2 2" xfId="10376"/>
    <cellStyle name="20 % - Accent4 2 4 2 2 2 2 2" xfId="28515"/>
    <cellStyle name="20 % - Accent4 2 4 2 2 2 3" xfId="18129"/>
    <cellStyle name="20 % - Accent4 2 4 2 2 2 4" xfId="23235"/>
    <cellStyle name="20 % - Accent4 2 4 2 2 3" xfId="7735"/>
    <cellStyle name="20 % - Accent4 2 4 2 2 3 2" xfId="25875"/>
    <cellStyle name="20 % - Accent4 2 4 2 2 4" xfId="13025"/>
    <cellStyle name="20 % - Accent4 2 4 2 2 5" xfId="15665"/>
    <cellStyle name="20 % - Accent4 2 4 2 2 6" xfId="20595"/>
    <cellStyle name="20 % - Accent4 2 4 2 3" xfId="3863"/>
    <cellStyle name="20 % - Accent4 2 4 2 3 2" xfId="9144"/>
    <cellStyle name="20 % - Accent4 2 4 2 3 2 2" xfId="27283"/>
    <cellStyle name="20 % - Accent4 2 4 2 3 3" xfId="16897"/>
    <cellStyle name="20 % - Accent4 2 4 2 3 4" xfId="22003"/>
    <cellStyle name="20 % - Accent4 2 4 2 4" xfId="6503"/>
    <cellStyle name="20 % - Accent4 2 4 2 4 2" xfId="24643"/>
    <cellStyle name="20 % - Accent4 2 4 2 5" xfId="11793"/>
    <cellStyle name="20 % - Accent4 2 4 2 6" xfId="14433"/>
    <cellStyle name="20 % - Accent4 2 4 2 7" xfId="19363"/>
    <cellStyle name="20 % - Accent4 2 4 3" xfId="1749"/>
    <cellStyle name="20 % - Accent4 2 4 3 2" xfId="4391"/>
    <cellStyle name="20 % - Accent4 2 4 3 2 2" xfId="9672"/>
    <cellStyle name="20 % - Accent4 2 4 3 2 2 2" xfId="27811"/>
    <cellStyle name="20 % - Accent4 2 4 3 2 3" xfId="17425"/>
    <cellStyle name="20 % - Accent4 2 4 3 2 4" xfId="22531"/>
    <cellStyle name="20 % - Accent4 2 4 3 3" xfId="7031"/>
    <cellStyle name="20 % - Accent4 2 4 3 3 2" xfId="25171"/>
    <cellStyle name="20 % - Accent4 2 4 3 4" xfId="12321"/>
    <cellStyle name="20 % - Accent4 2 4 3 5" xfId="14961"/>
    <cellStyle name="20 % - Accent4 2 4 3 6" xfId="19891"/>
    <cellStyle name="20 % - Accent4 2 4 4" xfId="3158"/>
    <cellStyle name="20 % - Accent4 2 4 4 2" xfId="8440"/>
    <cellStyle name="20 % - Accent4 2 4 4 2 2" xfId="26579"/>
    <cellStyle name="20 % - Accent4 2 4 4 3" xfId="16193"/>
    <cellStyle name="20 % - Accent4 2 4 4 4" xfId="21299"/>
    <cellStyle name="20 % - Accent4 2 4 5" xfId="5799"/>
    <cellStyle name="20 % - Accent4 2 4 5 2" xfId="23939"/>
    <cellStyle name="20 % - Accent4 2 4 6" xfId="11091"/>
    <cellStyle name="20 % - Accent4 2 4 7" xfId="13729"/>
    <cellStyle name="20 % - Accent4 2 4 8" xfId="18659"/>
    <cellStyle name="20 % - Accent4 2 5" xfId="869"/>
    <cellStyle name="20 % - Accent4 2 5 2" xfId="2101"/>
    <cellStyle name="20 % - Accent4 2 5 2 2" xfId="4743"/>
    <cellStyle name="20 % - Accent4 2 5 2 2 2" xfId="10024"/>
    <cellStyle name="20 % - Accent4 2 5 2 2 2 2" xfId="28163"/>
    <cellStyle name="20 % - Accent4 2 5 2 2 3" xfId="17777"/>
    <cellStyle name="20 % - Accent4 2 5 2 2 4" xfId="22883"/>
    <cellStyle name="20 % - Accent4 2 5 2 3" xfId="7383"/>
    <cellStyle name="20 % - Accent4 2 5 2 3 2" xfId="25523"/>
    <cellStyle name="20 % - Accent4 2 5 2 4" xfId="12673"/>
    <cellStyle name="20 % - Accent4 2 5 2 5" xfId="15313"/>
    <cellStyle name="20 % - Accent4 2 5 2 6" xfId="20243"/>
    <cellStyle name="20 % - Accent4 2 5 3" xfId="3511"/>
    <cellStyle name="20 % - Accent4 2 5 3 2" xfId="8792"/>
    <cellStyle name="20 % - Accent4 2 5 3 2 2" xfId="26931"/>
    <cellStyle name="20 % - Accent4 2 5 3 3" xfId="16545"/>
    <cellStyle name="20 % - Accent4 2 5 3 4" xfId="21651"/>
    <cellStyle name="20 % - Accent4 2 5 4" xfId="6151"/>
    <cellStyle name="20 % - Accent4 2 5 4 2" xfId="24291"/>
    <cellStyle name="20 % - Accent4 2 5 5" xfId="11441"/>
    <cellStyle name="20 % - Accent4 2 5 6" xfId="14081"/>
    <cellStyle name="20 % - Accent4 2 5 7" xfId="19011"/>
    <cellStyle name="20 % - Accent4 2 6" xfId="1397"/>
    <cellStyle name="20 % - Accent4 2 6 2" xfId="4039"/>
    <cellStyle name="20 % - Accent4 2 6 2 2" xfId="9320"/>
    <cellStyle name="20 % - Accent4 2 6 2 2 2" xfId="27459"/>
    <cellStyle name="20 % - Accent4 2 6 2 3" xfId="17073"/>
    <cellStyle name="20 % - Accent4 2 6 2 4" xfId="22179"/>
    <cellStyle name="20 % - Accent4 2 6 3" xfId="6679"/>
    <cellStyle name="20 % - Accent4 2 6 3 2" xfId="24819"/>
    <cellStyle name="20 % - Accent4 2 6 4" xfId="11969"/>
    <cellStyle name="20 % - Accent4 2 6 5" xfId="14609"/>
    <cellStyle name="20 % - Accent4 2 6 6" xfId="19539"/>
    <cellStyle name="20 % - Accent4 2 7" xfId="2629"/>
    <cellStyle name="20 % - Accent4 2 7 2" xfId="5271"/>
    <cellStyle name="20 % - Accent4 2 7 2 2" xfId="10552"/>
    <cellStyle name="20 % - Accent4 2 7 2 2 2" xfId="28691"/>
    <cellStyle name="20 % - Accent4 2 7 2 3" xfId="23411"/>
    <cellStyle name="20 % - Accent4 2 7 3" xfId="7911"/>
    <cellStyle name="20 % - Accent4 2 7 3 2" xfId="26051"/>
    <cellStyle name="20 % - Accent4 2 7 4" xfId="13201"/>
    <cellStyle name="20 % - Accent4 2 7 5" xfId="15841"/>
    <cellStyle name="20 % - Accent4 2 7 6" xfId="20771"/>
    <cellStyle name="20 % - Accent4 2 8" xfId="2806"/>
    <cellStyle name="20 % - Accent4 2 8 2" xfId="8088"/>
    <cellStyle name="20 % - Accent4 2 8 2 2" xfId="26227"/>
    <cellStyle name="20 % - Accent4 2 8 3" xfId="20947"/>
    <cellStyle name="20 % - Accent4 2 9" xfId="5447"/>
    <cellStyle name="20 % - Accent4 2 9 2" xfId="23587"/>
    <cellStyle name="20 % - Accent4 3" xfId="175"/>
    <cellStyle name="20 % - Accent4 3 10" xfId="13401"/>
    <cellStyle name="20 % - Accent4 3 11" xfId="18331"/>
    <cellStyle name="20 % - Accent4 3 2" xfId="368"/>
    <cellStyle name="20 % - Accent4 3 2 2" xfId="717"/>
    <cellStyle name="20 % - Accent4 3 2 2 2" xfId="1949"/>
    <cellStyle name="20 % - Accent4 3 2 2 2 2" xfId="4591"/>
    <cellStyle name="20 % - Accent4 3 2 2 2 2 2" xfId="9872"/>
    <cellStyle name="20 % - Accent4 3 2 2 2 2 2 2" xfId="28011"/>
    <cellStyle name="20 % - Accent4 3 2 2 2 2 3" xfId="17625"/>
    <cellStyle name="20 % - Accent4 3 2 2 2 2 4" xfId="22731"/>
    <cellStyle name="20 % - Accent4 3 2 2 2 3" xfId="7231"/>
    <cellStyle name="20 % - Accent4 3 2 2 2 3 2" xfId="25371"/>
    <cellStyle name="20 % - Accent4 3 2 2 2 4" xfId="12521"/>
    <cellStyle name="20 % - Accent4 3 2 2 2 5" xfId="15161"/>
    <cellStyle name="20 % - Accent4 3 2 2 2 6" xfId="20091"/>
    <cellStyle name="20 % - Accent4 3 2 2 3" xfId="3359"/>
    <cellStyle name="20 % - Accent4 3 2 2 3 2" xfId="8640"/>
    <cellStyle name="20 % - Accent4 3 2 2 3 2 2" xfId="26779"/>
    <cellStyle name="20 % - Accent4 3 2 2 3 3" xfId="16393"/>
    <cellStyle name="20 % - Accent4 3 2 2 3 4" xfId="21499"/>
    <cellStyle name="20 % - Accent4 3 2 2 4" xfId="5999"/>
    <cellStyle name="20 % - Accent4 3 2 2 4 2" xfId="24139"/>
    <cellStyle name="20 % - Accent4 3 2 2 5" xfId="11289"/>
    <cellStyle name="20 % - Accent4 3 2 2 6" xfId="13929"/>
    <cellStyle name="20 % - Accent4 3 2 2 7" xfId="18859"/>
    <cellStyle name="20 % - Accent4 3 2 3" xfId="1069"/>
    <cellStyle name="20 % - Accent4 3 2 3 2" xfId="2301"/>
    <cellStyle name="20 % - Accent4 3 2 3 2 2" xfId="4943"/>
    <cellStyle name="20 % - Accent4 3 2 3 2 2 2" xfId="10224"/>
    <cellStyle name="20 % - Accent4 3 2 3 2 2 2 2" xfId="28363"/>
    <cellStyle name="20 % - Accent4 3 2 3 2 2 3" xfId="17977"/>
    <cellStyle name="20 % - Accent4 3 2 3 2 2 4" xfId="23083"/>
    <cellStyle name="20 % - Accent4 3 2 3 2 3" xfId="7583"/>
    <cellStyle name="20 % - Accent4 3 2 3 2 3 2" xfId="25723"/>
    <cellStyle name="20 % - Accent4 3 2 3 2 4" xfId="12873"/>
    <cellStyle name="20 % - Accent4 3 2 3 2 5" xfId="15513"/>
    <cellStyle name="20 % - Accent4 3 2 3 2 6" xfId="20443"/>
    <cellStyle name="20 % - Accent4 3 2 3 3" xfId="3711"/>
    <cellStyle name="20 % - Accent4 3 2 3 3 2" xfId="8992"/>
    <cellStyle name="20 % - Accent4 3 2 3 3 2 2" xfId="27131"/>
    <cellStyle name="20 % - Accent4 3 2 3 3 3" xfId="16745"/>
    <cellStyle name="20 % - Accent4 3 2 3 3 4" xfId="21851"/>
    <cellStyle name="20 % - Accent4 3 2 3 4" xfId="6351"/>
    <cellStyle name="20 % - Accent4 3 2 3 4 2" xfId="24491"/>
    <cellStyle name="20 % - Accent4 3 2 3 5" xfId="11641"/>
    <cellStyle name="20 % - Accent4 3 2 3 6" xfId="14281"/>
    <cellStyle name="20 % - Accent4 3 2 3 7" xfId="19211"/>
    <cellStyle name="20 % - Accent4 3 2 4" xfId="1597"/>
    <cellStyle name="20 % - Accent4 3 2 4 2" xfId="4239"/>
    <cellStyle name="20 % - Accent4 3 2 4 2 2" xfId="9520"/>
    <cellStyle name="20 % - Accent4 3 2 4 2 2 2" xfId="27659"/>
    <cellStyle name="20 % - Accent4 3 2 4 2 3" xfId="17273"/>
    <cellStyle name="20 % - Accent4 3 2 4 2 4" xfId="22379"/>
    <cellStyle name="20 % - Accent4 3 2 4 3" xfId="6879"/>
    <cellStyle name="20 % - Accent4 3 2 4 3 2" xfId="25019"/>
    <cellStyle name="20 % - Accent4 3 2 4 4" xfId="12169"/>
    <cellStyle name="20 % - Accent4 3 2 4 5" xfId="14809"/>
    <cellStyle name="20 % - Accent4 3 2 4 6" xfId="19739"/>
    <cellStyle name="20 % - Accent4 3 2 5" xfId="3006"/>
    <cellStyle name="20 % - Accent4 3 2 5 2" xfId="8288"/>
    <cellStyle name="20 % - Accent4 3 2 5 2 2" xfId="26427"/>
    <cellStyle name="20 % - Accent4 3 2 5 3" xfId="16041"/>
    <cellStyle name="20 % - Accent4 3 2 5 4" xfId="21147"/>
    <cellStyle name="20 % - Accent4 3 2 6" xfId="5647"/>
    <cellStyle name="20 % - Accent4 3 2 6 2" xfId="23787"/>
    <cellStyle name="20 % - Accent4 3 2 7" xfId="10943"/>
    <cellStyle name="20 % - Accent4 3 2 8" xfId="13577"/>
    <cellStyle name="20 % - Accent4 3 2 9" xfId="18507"/>
    <cellStyle name="20 % - Accent4 3 3" xfId="542"/>
    <cellStyle name="20 % - Accent4 3 3 2" xfId="1245"/>
    <cellStyle name="20 % - Accent4 3 3 2 2" xfId="2477"/>
    <cellStyle name="20 % - Accent4 3 3 2 2 2" xfId="5119"/>
    <cellStyle name="20 % - Accent4 3 3 2 2 2 2" xfId="10400"/>
    <cellStyle name="20 % - Accent4 3 3 2 2 2 2 2" xfId="28539"/>
    <cellStyle name="20 % - Accent4 3 3 2 2 2 3" xfId="18153"/>
    <cellStyle name="20 % - Accent4 3 3 2 2 2 4" xfId="23259"/>
    <cellStyle name="20 % - Accent4 3 3 2 2 3" xfId="7759"/>
    <cellStyle name="20 % - Accent4 3 3 2 2 3 2" xfId="25899"/>
    <cellStyle name="20 % - Accent4 3 3 2 2 4" xfId="13049"/>
    <cellStyle name="20 % - Accent4 3 3 2 2 5" xfId="15689"/>
    <cellStyle name="20 % - Accent4 3 3 2 2 6" xfId="20619"/>
    <cellStyle name="20 % - Accent4 3 3 2 3" xfId="3887"/>
    <cellStyle name="20 % - Accent4 3 3 2 3 2" xfId="9168"/>
    <cellStyle name="20 % - Accent4 3 3 2 3 2 2" xfId="27307"/>
    <cellStyle name="20 % - Accent4 3 3 2 3 3" xfId="16921"/>
    <cellStyle name="20 % - Accent4 3 3 2 3 4" xfId="22027"/>
    <cellStyle name="20 % - Accent4 3 3 2 4" xfId="6527"/>
    <cellStyle name="20 % - Accent4 3 3 2 4 2" xfId="24667"/>
    <cellStyle name="20 % - Accent4 3 3 2 5" xfId="11817"/>
    <cellStyle name="20 % - Accent4 3 3 2 6" xfId="14457"/>
    <cellStyle name="20 % - Accent4 3 3 2 7" xfId="19387"/>
    <cellStyle name="20 % - Accent4 3 3 3" xfId="1773"/>
    <cellStyle name="20 % - Accent4 3 3 3 2" xfId="4415"/>
    <cellStyle name="20 % - Accent4 3 3 3 2 2" xfId="9696"/>
    <cellStyle name="20 % - Accent4 3 3 3 2 2 2" xfId="27835"/>
    <cellStyle name="20 % - Accent4 3 3 3 2 3" xfId="17449"/>
    <cellStyle name="20 % - Accent4 3 3 3 2 4" xfId="22555"/>
    <cellStyle name="20 % - Accent4 3 3 3 3" xfId="7055"/>
    <cellStyle name="20 % - Accent4 3 3 3 3 2" xfId="25195"/>
    <cellStyle name="20 % - Accent4 3 3 3 4" xfId="12345"/>
    <cellStyle name="20 % - Accent4 3 3 3 5" xfId="14985"/>
    <cellStyle name="20 % - Accent4 3 3 3 6" xfId="19915"/>
    <cellStyle name="20 % - Accent4 3 3 4" xfId="3182"/>
    <cellStyle name="20 % - Accent4 3 3 4 2" xfId="8464"/>
    <cellStyle name="20 % - Accent4 3 3 4 2 2" xfId="26603"/>
    <cellStyle name="20 % - Accent4 3 3 4 3" xfId="16217"/>
    <cellStyle name="20 % - Accent4 3 3 4 4" xfId="21323"/>
    <cellStyle name="20 % - Accent4 3 3 5" xfId="5823"/>
    <cellStyle name="20 % - Accent4 3 3 5 2" xfId="23963"/>
    <cellStyle name="20 % - Accent4 3 3 6" xfId="11115"/>
    <cellStyle name="20 % - Accent4 3 3 7" xfId="13753"/>
    <cellStyle name="20 % - Accent4 3 3 8" xfId="18683"/>
    <cellStyle name="20 % - Accent4 3 4" xfId="893"/>
    <cellStyle name="20 % - Accent4 3 4 2" xfId="2125"/>
    <cellStyle name="20 % - Accent4 3 4 2 2" xfId="4767"/>
    <cellStyle name="20 % - Accent4 3 4 2 2 2" xfId="10048"/>
    <cellStyle name="20 % - Accent4 3 4 2 2 2 2" xfId="28187"/>
    <cellStyle name="20 % - Accent4 3 4 2 2 3" xfId="17801"/>
    <cellStyle name="20 % - Accent4 3 4 2 2 4" xfId="22907"/>
    <cellStyle name="20 % - Accent4 3 4 2 3" xfId="7407"/>
    <cellStyle name="20 % - Accent4 3 4 2 3 2" xfId="25547"/>
    <cellStyle name="20 % - Accent4 3 4 2 4" xfId="12697"/>
    <cellStyle name="20 % - Accent4 3 4 2 5" xfId="15337"/>
    <cellStyle name="20 % - Accent4 3 4 2 6" xfId="20267"/>
    <cellStyle name="20 % - Accent4 3 4 3" xfId="3535"/>
    <cellStyle name="20 % - Accent4 3 4 3 2" xfId="8816"/>
    <cellStyle name="20 % - Accent4 3 4 3 2 2" xfId="26955"/>
    <cellStyle name="20 % - Accent4 3 4 3 3" xfId="16569"/>
    <cellStyle name="20 % - Accent4 3 4 3 4" xfId="21675"/>
    <cellStyle name="20 % - Accent4 3 4 4" xfId="6175"/>
    <cellStyle name="20 % - Accent4 3 4 4 2" xfId="24315"/>
    <cellStyle name="20 % - Accent4 3 4 5" xfId="11465"/>
    <cellStyle name="20 % - Accent4 3 4 6" xfId="14105"/>
    <cellStyle name="20 % - Accent4 3 4 7" xfId="19035"/>
    <cellStyle name="20 % - Accent4 3 5" xfId="1421"/>
    <cellStyle name="20 % - Accent4 3 5 2" xfId="4063"/>
    <cellStyle name="20 % - Accent4 3 5 2 2" xfId="9344"/>
    <cellStyle name="20 % - Accent4 3 5 2 2 2" xfId="27483"/>
    <cellStyle name="20 % - Accent4 3 5 2 3" xfId="17097"/>
    <cellStyle name="20 % - Accent4 3 5 2 4" xfId="22203"/>
    <cellStyle name="20 % - Accent4 3 5 3" xfId="6703"/>
    <cellStyle name="20 % - Accent4 3 5 3 2" xfId="24843"/>
    <cellStyle name="20 % - Accent4 3 5 4" xfId="11993"/>
    <cellStyle name="20 % - Accent4 3 5 5" xfId="14633"/>
    <cellStyle name="20 % - Accent4 3 5 6" xfId="19563"/>
    <cellStyle name="20 % - Accent4 3 6" xfId="2653"/>
    <cellStyle name="20 % - Accent4 3 6 2" xfId="5295"/>
    <cellStyle name="20 % - Accent4 3 6 2 2" xfId="10576"/>
    <cellStyle name="20 % - Accent4 3 6 2 2 2" xfId="28715"/>
    <cellStyle name="20 % - Accent4 3 6 2 3" xfId="23435"/>
    <cellStyle name="20 % - Accent4 3 6 3" xfId="7935"/>
    <cellStyle name="20 % - Accent4 3 6 3 2" xfId="26075"/>
    <cellStyle name="20 % - Accent4 3 6 4" xfId="13225"/>
    <cellStyle name="20 % - Accent4 3 6 5" xfId="15865"/>
    <cellStyle name="20 % - Accent4 3 6 6" xfId="20795"/>
    <cellStyle name="20 % - Accent4 3 7" xfId="2830"/>
    <cellStyle name="20 % - Accent4 3 7 2" xfId="8112"/>
    <cellStyle name="20 % - Accent4 3 7 2 2" xfId="26251"/>
    <cellStyle name="20 % - Accent4 3 7 3" xfId="20971"/>
    <cellStyle name="20 % - Accent4 3 8" xfId="5471"/>
    <cellStyle name="20 % - Accent4 3 8 2" xfId="23611"/>
    <cellStyle name="20 % - Accent4 3 9" xfId="10765"/>
    <cellStyle name="20 % - Accent4 4" xfId="280"/>
    <cellStyle name="20 % - Accent4 4 2" xfId="628"/>
    <cellStyle name="20 % - Accent4 4 2 2" xfId="1860"/>
    <cellStyle name="20 % - Accent4 4 2 2 2" xfId="4502"/>
    <cellStyle name="20 % - Accent4 4 2 2 2 2" xfId="9783"/>
    <cellStyle name="20 % - Accent4 4 2 2 2 2 2" xfId="27922"/>
    <cellStyle name="20 % - Accent4 4 2 2 2 3" xfId="17536"/>
    <cellStyle name="20 % - Accent4 4 2 2 2 4" xfId="22642"/>
    <cellStyle name="20 % - Accent4 4 2 2 3" xfId="7142"/>
    <cellStyle name="20 % - Accent4 4 2 2 3 2" xfId="25282"/>
    <cellStyle name="20 % - Accent4 4 2 2 4" xfId="12432"/>
    <cellStyle name="20 % - Accent4 4 2 2 5" xfId="15072"/>
    <cellStyle name="20 % - Accent4 4 2 2 6" xfId="20002"/>
    <cellStyle name="20 % - Accent4 4 2 3" xfId="3270"/>
    <cellStyle name="20 % - Accent4 4 2 3 2" xfId="8551"/>
    <cellStyle name="20 % - Accent4 4 2 3 2 2" xfId="26690"/>
    <cellStyle name="20 % - Accent4 4 2 3 3" xfId="16304"/>
    <cellStyle name="20 % - Accent4 4 2 3 4" xfId="21410"/>
    <cellStyle name="20 % - Accent4 4 2 4" xfId="5910"/>
    <cellStyle name="20 % - Accent4 4 2 4 2" xfId="24050"/>
    <cellStyle name="20 % - Accent4 4 2 5" xfId="11200"/>
    <cellStyle name="20 % - Accent4 4 2 6" xfId="13840"/>
    <cellStyle name="20 % - Accent4 4 2 7" xfId="18770"/>
    <cellStyle name="20 % - Accent4 4 3" xfId="980"/>
    <cellStyle name="20 % - Accent4 4 3 2" xfId="2212"/>
    <cellStyle name="20 % - Accent4 4 3 2 2" xfId="4854"/>
    <cellStyle name="20 % - Accent4 4 3 2 2 2" xfId="10135"/>
    <cellStyle name="20 % - Accent4 4 3 2 2 2 2" xfId="28274"/>
    <cellStyle name="20 % - Accent4 4 3 2 2 3" xfId="17888"/>
    <cellStyle name="20 % - Accent4 4 3 2 2 4" xfId="22994"/>
    <cellStyle name="20 % - Accent4 4 3 2 3" xfId="7494"/>
    <cellStyle name="20 % - Accent4 4 3 2 3 2" xfId="25634"/>
    <cellStyle name="20 % - Accent4 4 3 2 4" xfId="12784"/>
    <cellStyle name="20 % - Accent4 4 3 2 5" xfId="15424"/>
    <cellStyle name="20 % - Accent4 4 3 2 6" xfId="20354"/>
    <cellStyle name="20 % - Accent4 4 3 3" xfId="3622"/>
    <cellStyle name="20 % - Accent4 4 3 3 2" xfId="8903"/>
    <cellStyle name="20 % - Accent4 4 3 3 2 2" xfId="27042"/>
    <cellStyle name="20 % - Accent4 4 3 3 3" xfId="16656"/>
    <cellStyle name="20 % - Accent4 4 3 3 4" xfId="21762"/>
    <cellStyle name="20 % - Accent4 4 3 4" xfId="6262"/>
    <cellStyle name="20 % - Accent4 4 3 4 2" xfId="24402"/>
    <cellStyle name="20 % - Accent4 4 3 5" xfId="11552"/>
    <cellStyle name="20 % - Accent4 4 3 6" xfId="14192"/>
    <cellStyle name="20 % - Accent4 4 3 7" xfId="19122"/>
    <cellStyle name="20 % - Accent4 4 4" xfId="1508"/>
    <cellStyle name="20 % - Accent4 4 4 2" xfId="4150"/>
    <cellStyle name="20 % - Accent4 4 4 2 2" xfId="9431"/>
    <cellStyle name="20 % - Accent4 4 4 2 2 2" xfId="27570"/>
    <cellStyle name="20 % - Accent4 4 4 2 3" xfId="17184"/>
    <cellStyle name="20 % - Accent4 4 4 2 4" xfId="22290"/>
    <cellStyle name="20 % - Accent4 4 4 3" xfId="6790"/>
    <cellStyle name="20 % - Accent4 4 4 3 2" xfId="24930"/>
    <cellStyle name="20 % - Accent4 4 4 4" xfId="12080"/>
    <cellStyle name="20 % - Accent4 4 4 5" xfId="14720"/>
    <cellStyle name="20 % - Accent4 4 4 6" xfId="19650"/>
    <cellStyle name="20 % - Accent4 4 5" xfId="2917"/>
    <cellStyle name="20 % - Accent4 4 5 2" xfId="8199"/>
    <cellStyle name="20 % - Accent4 4 5 2 2" xfId="26338"/>
    <cellStyle name="20 % - Accent4 4 5 3" xfId="15952"/>
    <cellStyle name="20 % - Accent4 4 5 4" xfId="21058"/>
    <cellStyle name="20 % - Accent4 4 6" xfId="5558"/>
    <cellStyle name="20 % - Accent4 4 6 2" xfId="23698"/>
    <cellStyle name="20 % - Accent4 4 7" xfId="10857"/>
    <cellStyle name="20 % - Accent4 4 8" xfId="13488"/>
    <cellStyle name="20 % - Accent4 4 9" xfId="18419"/>
    <cellStyle name="20 % - Accent4 5" xfId="452"/>
    <cellStyle name="20 % - Accent4 5 2" xfId="1153"/>
    <cellStyle name="20 % - Accent4 5 2 2" xfId="2385"/>
    <cellStyle name="20 % - Accent4 5 2 2 2" xfId="5027"/>
    <cellStyle name="20 % - Accent4 5 2 2 2 2" xfId="10308"/>
    <cellStyle name="20 % - Accent4 5 2 2 2 2 2" xfId="28447"/>
    <cellStyle name="20 % - Accent4 5 2 2 2 3" xfId="18061"/>
    <cellStyle name="20 % - Accent4 5 2 2 2 4" xfId="23167"/>
    <cellStyle name="20 % - Accent4 5 2 2 3" xfId="7667"/>
    <cellStyle name="20 % - Accent4 5 2 2 3 2" xfId="25807"/>
    <cellStyle name="20 % - Accent4 5 2 2 4" xfId="12957"/>
    <cellStyle name="20 % - Accent4 5 2 2 5" xfId="15597"/>
    <cellStyle name="20 % - Accent4 5 2 2 6" xfId="20527"/>
    <cellStyle name="20 % - Accent4 5 2 3" xfId="3795"/>
    <cellStyle name="20 % - Accent4 5 2 3 2" xfId="9076"/>
    <cellStyle name="20 % - Accent4 5 2 3 2 2" xfId="27215"/>
    <cellStyle name="20 % - Accent4 5 2 3 3" xfId="16829"/>
    <cellStyle name="20 % - Accent4 5 2 3 4" xfId="21935"/>
    <cellStyle name="20 % - Accent4 5 2 4" xfId="6435"/>
    <cellStyle name="20 % - Accent4 5 2 4 2" xfId="24575"/>
    <cellStyle name="20 % - Accent4 5 2 5" xfId="11725"/>
    <cellStyle name="20 % - Accent4 5 2 6" xfId="14365"/>
    <cellStyle name="20 % - Accent4 5 2 7" xfId="19295"/>
    <cellStyle name="20 % - Accent4 5 3" xfId="1681"/>
    <cellStyle name="20 % - Accent4 5 3 2" xfId="4323"/>
    <cellStyle name="20 % - Accent4 5 3 2 2" xfId="9604"/>
    <cellStyle name="20 % - Accent4 5 3 2 2 2" xfId="27743"/>
    <cellStyle name="20 % - Accent4 5 3 2 3" xfId="17357"/>
    <cellStyle name="20 % - Accent4 5 3 2 4" xfId="22463"/>
    <cellStyle name="20 % - Accent4 5 3 3" xfId="6963"/>
    <cellStyle name="20 % - Accent4 5 3 3 2" xfId="25103"/>
    <cellStyle name="20 % - Accent4 5 3 4" xfId="12253"/>
    <cellStyle name="20 % - Accent4 5 3 5" xfId="14893"/>
    <cellStyle name="20 % - Accent4 5 3 6" xfId="19823"/>
    <cellStyle name="20 % - Accent4 5 4" xfId="3090"/>
    <cellStyle name="20 % - Accent4 5 4 2" xfId="8372"/>
    <cellStyle name="20 % - Accent4 5 4 2 2" xfId="26511"/>
    <cellStyle name="20 % - Accent4 5 4 3" xfId="16125"/>
    <cellStyle name="20 % - Accent4 5 4 4" xfId="21231"/>
    <cellStyle name="20 % - Accent4 5 5" xfId="5731"/>
    <cellStyle name="20 % - Accent4 5 5 2" xfId="23871"/>
    <cellStyle name="20 % - Accent4 5 6" xfId="11025"/>
    <cellStyle name="20 % - Accent4 5 7" xfId="13661"/>
    <cellStyle name="20 % - Accent4 5 8" xfId="18591"/>
    <cellStyle name="20 % - Accent4 6" xfId="801"/>
    <cellStyle name="20 % - Accent4 6 2" xfId="2033"/>
    <cellStyle name="20 % - Accent4 6 2 2" xfId="4675"/>
    <cellStyle name="20 % - Accent4 6 2 2 2" xfId="9956"/>
    <cellStyle name="20 % - Accent4 6 2 2 2 2" xfId="28095"/>
    <cellStyle name="20 % - Accent4 6 2 2 3" xfId="17709"/>
    <cellStyle name="20 % - Accent4 6 2 2 4" xfId="22815"/>
    <cellStyle name="20 % - Accent4 6 2 3" xfId="7315"/>
    <cellStyle name="20 % - Accent4 6 2 3 2" xfId="25455"/>
    <cellStyle name="20 % - Accent4 6 2 4" xfId="12605"/>
    <cellStyle name="20 % - Accent4 6 2 5" xfId="15245"/>
    <cellStyle name="20 % - Accent4 6 2 6" xfId="20175"/>
    <cellStyle name="20 % - Accent4 6 3" xfId="3443"/>
    <cellStyle name="20 % - Accent4 6 3 2" xfId="8724"/>
    <cellStyle name="20 % - Accent4 6 3 2 2" xfId="26863"/>
    <cellStyle name="20 % - Accent4 6 3 3" xfId="16477"/>
    <cellStyle name="20 % - Accent4 6 3 4" xfId="21583"/>
    <cellStyle name="20 % - Accent4 6 4" xfId="6083"/>
    <cellStyle name="20 % - Accent4 6 4 2" xfId="24223"/>
    <cellStyle name="20 % - Accent4 6 5" xfId="11373"/>
    <cellStyle name="20 % - Accent4 6 6" xfId="14013"/>
    <cellStyle name="20 % - Accent4 6 7" xfId="18943"/>
    <cellStyle name="20 % - Accent4 7" xfId="1332"/>
    <cellStyle name="20 % - Accent4 7 2" xfId="3974"/>
    <cellStyle name="20 % - Accent4 7 2 2" xfId="9255"/>
    <cellStyle name="20 % - Accent4 7 2 2 2" xfId="27394"/>
    <cellStyle name="20 % - Accent4 7 2 3" xfId="17008"/>
    <cellStyle name="20 % - Accent4 7 2 4" xfId="22114"/>
    <cellStyle name="20 % - Accent4 7 3" xfId="6614"/>
    <cellStyle name="20 % - Accent4 7 3 2" xfId="24754"/>
    <cellStyle name="20 % - Accent4 7 4" xfId="11904"/>
    <cellStyle name="20 % - Accent4 7 5" xfId="14544"/>
    <cellStyle name="20 % - Accent4 7 6" xfId="19474"/>
    <cellStyle name="20 % - Accent4 8" xfId="2561"/>
    <cellStyle name="20 % - Accent4 8 2" xfId="5203"/>
    <cellStyle name="20 % - Accent4 8 2 2" xfId="10484"/>
    <cellStyle name="20 % - Accent4 8 2 2 2" xfId="28623"/>
    <cellStyle name="20 % - Accent4 8 2 3" xfId="23343"/>
    <cellStyle name="20 % - Accent4 8 3" xfId="7843"/>
    <cellStyle name="20 % - Accent4 8 3 2" xfId="25983"/>
    <cellStyle name="20 % - Accent4 8 4" xfId="13133"/>
    <cellStyle name="20 % - Accent4 8 5" xfId="15776"/>
    <cellStyle name="20 % - Accent4 8 6" xfId="20703"/>
    <cellStyle name="20 % - Accent4 9" xfId="2737"/>
    <cellStyle name="20 % - Accent4 9 2" xfId="8019"/>
    <cellStyle name="20 % - Accent4 9 2 2" xfId="26159"/>
    <cellStyle name="20 % - Accent4 9 3" xfId="20879"/>
    <cellStyle name="20 % - Accent5" xfId="37" builtinId="46" customBuiltin="1"/>
    <cellStyle name="20 % - Accent5 10" xfId="5381"/>
    <cellStyle name="20 % - Accent5 10 2" xfId="23521"/>
    <cellStyle name="20 % - Accent5 11" xfId="10676"/>
    <cellStyle name="20 % - Accent5 12" xfId="13314"/>
    <cellStyle name="20 % - Accent5 13" xfId="18239"/>
    <cellStyle name="20 % - Accent5 2" xfId="122"/>
    <cellStyle name="20 % - Accent5 2 10" xfId="10700"/>
    <cellStyle name="20 % - Accent5 2 11" xfId="13375"/>
    <cellStyle name="20 % - Accent5 2 12" xfId="18304"/>
    <cellStyle name="20 % - Accent5 2 2" xfId="237"/>
    <cellStyle name="20 % - Accent5 2 2 10" xfId="13462"/>
    <cellStyle name="20 % - Accent5 2 2 11" xfId="18392"/>
    <cellStyle name="20 % - Accent5 2 2 2" xfId="429"/>
    <cellStyle name="20 % - Accent5 2 2 2 2" xfId="778"/>
    <cellStyle name="20 % - Accent5 2 2 2 2 2" xfId="2010"/>
    <cellStyle name="20 % - Accent5 2 2 2 2 2 2" xfId="4652"/>
    <cellStyle name="20 % - Accent5 2 2 2 2 2 2 2" xfId="9933"/>
    <cellStyle name="20 % - Accent5 2 2 2 2 2 2 2 2" xfId="28072"/>
    <cellStyle name="20 % - Accent5 2 2 2 2 2 2 3" xfId="17686"/>
    <cellStyle name="20 % - Accent5 2 2 2 2 2 2 4" xfId="22792"/>
    <cellStyle name="20 % - Accent5 2 2 2 2 2 3" xfId="7292"/>
    <cellStyle name="20 % - Accent5 2 2 2 2 2 3 2" xfId="25432"/>
    <cellStyle name="20 % - Accent5 2 2 2 2 2 4" xfId="12582"/>
    <cellStyle name="20 % - Accent5 2 2 2 2 2 5" xfId="15222"/>
    <cellStyle name="20 % - Accent5 2 2 2 2 2 6" xfId="20152"/>
    <cellStyle name="20 % - Accent5 2 2 2 2 3" xfId="3420"/>
    <cellStyle name="20 % - Accent5 2 2 2 2 3 2" xfId="8701"/>
    <cellStyle name="20 % - Accent5 2 2 2 2 3 2 2" xfId="26840"/>
    <cellStyle name="20 % - Accent5 2 2 2 2 3 3" xfId="16454"/>
    <cellStyle name="20 % - Accent5 2 2 2 2 3 4" xfId="21560"/>
    <cellStyle name="20 % - Accent5 2 2 2 2 4" xfId="6060"/>
    <cellStyle name="20 % - Accent5 2 2 2 2 4 2" xfId="24200"/>
    <cellStyle name="20 % - Accent5 2 2 2 2 5" xfId="11350"/>
    <cellStyle name="20 % - Accent5 2 2 2 2 6" xfId="13990"/>
    <cellStyle name="20 % - Accent5 2 2 2 2 7" xfId="18920"/>
    <cellStyle name="20 % - Accent5 2 2 2 3" xfId="1130"/>
    <cellStyle name="20 % - Accent5 2 2 2 3 2" xfId="2362"/>
    <cellStyle name="20 % - Accent5 2 2 2 3 2 2" xfId="5004"/>
    <cellStyle name="20 % - Accent5 2 2 2 3 2 2 2" xfId="10285"/>
    <cellStyle name="20 % - Accent5 2 2 2 3 2 2 2 2" xfId="28424"/>
    <cellStyle name="20 % - Accent5 2 2 2 3 2 2 3" xfId="18038"/>
    <cellStyle name="20 % - Accent5 2 2 2 3 2 2 4" xfId="23144"/>
    <cellStyle name="20 % - Accent5 2 2 2 3 2 3" xfId="7644"/>
    <cellStyle name="20 % - Accent5 2 2 2 3 2 3 2" xfId="25784"/>
    <cellStyle name="20 % - Accent5 2 2 2 3 2 4" xfId="12934"/>
    <cellStyle name="20 % - Accent5 2 2 2 3 2 5" xfId="15574"/>
    <cellStyle name="20 % - Accent5 2 2 2 3 2 6" xfId="20504"/>
    <cellStyle name="20 % - Accent5 2 2 2 3 3" xfId="3772"/>
    <cellStyle name="20 % - Accent5 2 2 2 3 3 2" xfId="9053"/>
    <cellStyle name="20 % - Accent5 2 2 2 3 3 2 2" xfId="27192"/>
    <cellStyle name="20 % - Accent5 2 2 2 3 3 3" xfId="16806"/>
    <cellStyle name="20 % - Accent5 2 2 2 3 3 4" xfId="21912"/>
    <cellStyle name="20 % - Accent5 2 2 2 3 4" xfId="6412"/>
    <cellStyle name="20 % - Accent5 2 2 2 3 4 2" xfId="24552"/>
    <cellStyle name="20 % - Accent5 2 2 2 3 5" xfId="11702"/>
    <cellStyle name="20 % - Accent5 2 2 2 3 6" xfId="14342"/>
    <cellStyle name="20 % - Accent5 2 2 2 3 7" xfId="19272"/>
    <cellStyle name="20 % - Accent5 2 2 2 4" xfId="1658"/>
    <cellStyle name="20 % - Accent5 2 2 2 4 2" xfId="4300"/>
    <cellStyle name="20 % - Accent5 2 2 2 4 2 2" xfId="9581"/>
    <cellStyle name="20 % - Accent5 2 2 2 4 2 2 2" xfId="27720"/>
    <cellStyle name="20 % - Accent5 2 2 2 4 2 3" xfId="17334"/>
    <cellStyle name="20 % - Accent5 2 2 2 4 2 4" xfId="22440"/>
    <cellStyle name="20 % - Accent5 2 2 2 4 3" xfId="6940"/>
    <cellStyle name="20 % - Accent5 2 2 2 4 3 2" xfId="25080"/>
    <cellStyle name="20 % - Accent5 2 2 2 4 4" xfId="12230"/>
    <cellStyle name="20 % - Accent5 2 2 2 4 5" xfId="14870"/>
    <cellStyle name="20 % - Accent5 2 2 2 4 6" xfId="19800"/>
    <cellStyle name="20 % - Accent5 2 2 2 5" xfId="3067"/>
    <cellStyle name="20 % - Accent5 2 2 2 5 2" xfId="8349"/>
    <cellStyle name="20 % - Accent5 2 2 2 5 2 2" xfId="26488"/>
    <cellStyle name="20 % - Accent5 2 2 2 5 3" xfId="16102"/>
    <cellStyle name="20 % - Accent5 2 2 2 5 4" xfId="21208"/>
    <cellStyle name="20 % - Accent5 2 2 2 6" xfId="5708"/>
    <cellStyle name="20 % - Accent5 2 2 2 6 2" xfId="23848"/>
    <cellStyle name="20 % - Accent5 2 2 2 7" xfId="11002"/>
    <cellStyle name="20 % - Accent5 2 2 2 8" xfId="13638"/>
    <cellStyle name="20 % - Accent5 2 2 2 9" xfId="18568"/>
    <cellStyle name="20 % - Accent5 2 2 3" xfId="601"/>
    <cellStyle name="20 % - Accent5 2 2 3 2" xfId="1306"/>
    <cellStyle name="20 % - Accent5 2 2 3 2 2" xfId="2538"/>
    <cellStyle name="20 % - Accent5 2 2 3 2 2 2" xfId="5180"/>
    <cellStyle name="20 % - Accent5 2 2 3 2 2 2 2" xfId="10461"/>
    <cellStyle name="20 % - Accent5 2 2 3 2 2 2 2 2" xfId="28600"/>
    <cellStyle name="20 % - Accent5 2 2 3 2 2 2 3" xfId="18214"/>
    <cellStyle name="20 % - Accent5 2 2 3 2 2 2 4" xfId="23320"/>
    <cellStyle name="20 % - Accent5 2 2 3 2 2 3" xfId="7820"/>
    <cellStyle name="20 % - Accent5 2 2 3 2 2 3 2" xfId="25960"/>
    <cellStyle name="20 % - Accent5 2 2 3 2 2 4" xfId="13110"/>
    <cellStyle name="20 % - Accent5 2 2 3 2 2 5" xfId="15750"/>
    <cellStyle name="20 % - Accent5 2 2 3 2 2 6" xfId="20680"/>
    <cellStyle name="20 % - Accent5 2 2 3 2 3" xfId="3948"/>
    <cellStyle name="20 % - Accent5 2 2 3 2 3 2" xfId="9229"/>
    <cellStyle name="20 % - Accent5 2 2 3 2 3 2 2" xfId="27368"/>
    <cellStyle name="20 % - Accent5 2 2 3 2 3 3" xfId="16982"/>
    <cellStyle name="20 % - Accent5 2 2 3 2 3 4" xfId="22088"/>
    <cellStyle name="20 % - Accent5 2 2 3 2 4" xfId="6588"/>
    <cellStyle name="20 % - Accent5 2 2 3 2 4 2" xfId="24728"/>
    <cellStyle name="20 % - Accent5 2 2 3 2 5" xfId="11878"/>
    <cellStyle name="20 % - Accent5 2 2 3 2 6" xfId="14518"/>
    <cellStyle name="20 % - Accent5 2 2 3 2 7" xfId="19448"/>
    <cellStyle name="20 % - Accent5 2 2 3 3" xfId="1834"/>
    <cellStyle name="20 % - Accent5 2 2 3 3 2" xfId="4476"/>
    <cellStyle name="20 % - Accent5 2 2 3 3 2 2" xfId="9757"/>
    <cellStyle name="20 % - Accent5 2 2 3 3 2 2 2" xfId="27896"/>
    <cellStyle name="20 % - Accent5 2 2 3 3 2 3" xfId="17510"/>
    <cellStyle name="20 % - Accent5 2 2 3 3 2 4" xfId="22616"/>
    <cellStyle name="20 % - Accent5 2 2 3 3 3" xfId="7116"/>
    <cellStyle name="20 % - Accent5 2 2 3 3 3 2" xfId="25256"/>
    <cellStyle name="20 % - Accent5 2 2 3 3 4" xfId="12406"/>
    <cellStyle name="20 % - Accent5 2 2 3 3 5" xfId="15046"/>
    <cellStyle name="20 % - Accent5 2 2 3 3 6" xfId="19976"/>
    <cellStyle name="20 % - Accent5 2 2 3 4" xfId="3243"/>
    <cellStyle name="20 % - Accent5 2 2 3 4 2" xfId="8525"/>
    <cellStyle name="20 % - Accent5 2 2 3 4 2 2" xfId="26664"/>
    <cellStyle name="20 % - Accent5 2 2 3 4 3" xfId="16278"/>
    <cellStyle name="20 % - Accent5 2 2 3 4 4" xfId="21384"/>
    <cellStyle name="20 % - Accent5 2 2 3 5" xfId="5884"/>
    <cellStyle name="20 % - Accent5 2 2 3 5 2" xfId="24024"/>
    <cellStyle name="20 % - Accent5 2 2 3 6" xfId="11174"/>
    <cellStyle name="20 % - Accent5 2 2 3 7" xfId="13814"/>
    <cellStyle name="20 % - Accent5 2 2 3 8" xfId="18744"/>
    <cellStyle name="20 % - Accent5 2 2 4" xfId="954"/>
    <cellStyle name="20 % - Accent5 2 2 4 2" xfId="2186"/>
    <cellStyle name="20 % - Accent5 2 2 4 2 2" xfId="4828"/>
    <cellStyle name="20 % - Accent5 2 2 4 2 2 2" xfId="10109"/>
    <cellStyle name="20 % - Accent5 2 2 4 2 2 2 2" xfId="28248"/>
    <cellStyle name="20 % - Accent5 2 2 4 2 2 3" xfId="17862"/>
    <cellStyle name="20 % - Accent5 2 2 4 2 2 4" xfId="22968"/>
    <cellStyle name="20 % - Accent5 2 2 4 2 3" xfId="7468"/>
    <cellStyle name="20 % - Accent5 2 2 4 2 3 2" xfId="25608"/>
    <cellStyle name="20 % - Accent5 2 2 4 2 4" xfId="12758"/>
    <cellStyle name="20 % - Accent5 2 2 4 2 5" xfId="15398"/>
    <cellStyle name="20 % - Accent5 2 2 4 2 6" xfId="20328"/>
    <cellStyle name="20 % - Accent5 2 2 4 3" xfId="3596"/>
    <cellStyle name="20 % - Accent5 2 2 4 3 2" xfId="8877"/>
    <cellStyle name="20 % - Accent5 2 2 4 3 2 2" xfId="27016"/>
    <cellStyle name="20 % - Accent5 2 2 4 3 3" xfId="16630"/>
    <cellStyle name="20 % - Accent5 2 2 4 3 4" xfId="21736"/>
    <cellStyle name="20 % - Accent5 2 2 4 4" xfId="6236"/>
    <cellStyle name="20 % - Accent5 2 2 4 4 2" xfId="24376"/>
    <cellStyle name="20 % - Accent5 2 2 4 5" xfId="11526"/>
    <cellStyle name="20 % - Accent5 2 2 4 6" xfId="14166"/>
    <cellStyle name="20 % - Accent5 2 2 4 7" xfId="19096"/>
    <cellStyle name="20 % - Accent5 2 2 5" xfId="1482"/>
    <cellStyle name="20 % - Accent5 2 2 5 2" xfId="4124"/>
    <cellStyle name="20 % - Accent5 2 2 5 2 2" xfId="9405"/>
    <cellStyle name="20 % - Accent5 2 2 5 2 2 2" xfId="27544"/>
    <cellStyle name="20 % - Accent5 2 2 5 2 3" xfId="17158"/>
    <cellStyle name="20 % - Accent5 2 2 5 2 4" xfId="22264"/>
    <cellStyle name="20 % - Accent5 2 2 5 3" xfId="6764"/>
    <cellStyle name="20 % - Accent5 2 2 5 3 2" xfId="24904"/>
    <cellStyle name="20 % - Accent5 2 2 5 4" xfId="12054"/>
    <cellStyle name="20 % - Accent5 2 2 5 5" xfId="14694"/>
    <cellStyle name="20 % - Accent5 2 2 5 6" xfId="19624"/>
    <cellStyle name="20 % - Accent5 2 2 6" xfId="2714"/>
    <cellStyle name="20 % - Accent5 2 2 6 2" xfId="5356"/>
    <cellStyle name="20 % - Accent5 2 2 6 2 2" xfId="10637"/>
    <cellStyle name="20 % - Accent5 2 2 6 2 2 2" xfId="28776"/>
    <cellStyle name="20 % - Accent5 2 2 6 2 3" xfId="23496"/>
    <cellStyle name="20 % - Accent5 2 2 6 3" xfId="7996"/>
    <cellStyle name="20 % - Accent5 2 2 6 3 2" xfId="26136"/>
    <cellStyle name="20 % - Accent5 2 2 6 4" xfId="13286"/>
    <cellStyle name="20 % - Accent5 2 2 6 5" xfId="15926"/>
    <cellStyle name="20 % - Accent5 2 2 6 6" xfId="20856"/>
    <cellStyle name="20 % - Accent5 2 2 7" xfId="2891"/>
    <cellStyle name="20 % - Accent5 2 2 7 2" xfId="8173"/>
    <cellStyle name="20 % - Accent5 2 2 7 2 2" xfId="26312"/>
    <cellStyle name="20 % - Accent5 2 2 7 3" xfId="21032"/>
    <cellStyle name="20 % - Accent5 2 2 8" xfId="5532"/>
    <cellStyle name="20 % - Accent5 2 2 8 2" xfId="23672"/>
    <cellStyle name="20 % - Accent5 2 2 9" xfId="10826"/>
    <cellStyle name="20 % - Accent5 2 3" xfId="342"/>
    <cellStyle name="20 % - Accent5 2 3 2" xfId="691"/>
    <cellStyle name="20 % - Accent5 2 3 2 2" xfId="1923"/>
    <cellStyle name="20 % - Accent5 2 3 2 2 2" xfId="4565"/>
    <cellStyle name="20 % - Accent5 2 3 2 2 2 2" xfId="9846"/>
    <cellStyle name="20 % - Accent5 2 3 2 2 2 2 2" xfId="27985"/>
    <cellStyle name="20 % - Accent5 2 3 2 2 2 3" xfId="17599"/>
    <cellStyle name="20 % - Accent5 2 3 2 2 2 4" xfId="22705"/>
    <cellStyle name="20 % - Accent5 2 3 2 2 3" xfId="7205"/>
    <cellStyle name="20 % - Accent5 2 3 2 2 3 2" xfId="25345"/>
    <cellStyle name="20 % - Accent5 2 3 2 2 4" xfId="12495"/>
    <cellStyle name="20 % - Accent5 2 3 2 2 5" xfId="15135"/>
    <cellStyle name="20 % - Accent5 2 3 2 2 6" xfId="20065"/>
    <cellStyle name="20 % - Accent5 2 3 2 3" xfId="3333"/>
    <cellStyle name="20 % - Accent5 2 3 2 3 2" xfId="8614"/>
    <cellStyle name="20 % - Accent5 2 3 2 3 2 2" xfId="26753"/>
    <cellStyle name="20 % - Accent5 2 3 2 3 3" xfId="16367"/>
    <cellStyle name="20 % - Accent5 2 3 2 3 4" xfId="21473"/>
    <cellStyle name="20 % - Accent5 2 3 2 4" xfId="5973"/>
    <cellStyle name="20 % - Accent5 2 3 2 4 2" xfId="24113"/>
    <cellStyle name="20 % - Accent5 2 3 2 5" xfId="11263"/>
    <cellStyle name="20 % - Accent5 2 3 2 6" xfId="13903"/>
    <cellStyle name="20 % - Accent5 2 3 2 7" xfId="18833"/>
    <cellStyle name="20 % - Accent5 2 3 3" xfId="1043"/>
    <cellStyle name="20 % - Accent5 2 3 3 2" xfId="2275"/>
    <cellStyle name="20 % - Accent5 2 3 3 2 2" xfId="4917"/>
    <cellStyle name="20 % - Accent5 2 3 3 2 2 2" xfId="10198"/>
    <cellStyle name="20 % - Accent5 2 3 3 2 2 2 2" xfId="28337"/>
    <cellStyle name="20 % - Accent5 2 3 3 2 2 3" xfId="17951"/>
    <cellStyle name="20 % - Accent5 2 3 3 2 2 4" xfId="23057"/>
    <cellStyle name="20 % - Accent5 2 3 3 2 3" xfId="7557"/>
    <cellStyle name="20 % - Accent5 2 3 3 2 3 2" xfId="25697"/>
    <cellStyle name="20 % - Accent5 2 3 3 2 4" xfId="12847"/>
    <cellStyle name="20 % - Accent5 2 3 3 2 5" xfId="15487"/>
    <cellStyle name="20 % - Accent5 2 3 3 2 6" xfId="20417"/>
    <cellStyle name="20 % - Accent5 2 3 3 3" xfId="3685"/>
    <cellStyle name="20 % - Accent5 2 3 3 3 2" xfId="8966"/>
    <cellStyle name="20 % - Accent5 2 3 3 3 2 2" xfId="27105"/>
    <cellStyle name="20 % - Accent5 2 3 3 3 3" xfId="16719"/>
    <cellStyle name="20 % - Accent5 2 3 3 3 4" xfId="21825"/>
    <cellStyle name="20 % - Accent5 2 3 3 4" xfId="6325"/>
    <cellStyle name="20 % - Accent5 2 3 3 4 2" xfId="24465"/>
    <cellStyle name="20 % - Accent5 2 3 3 5" xfId="11615"/>
    <cellStyle name="20 % - Accent5 2 3 3 6" xfId="14255"/>
    <cellStyle name="20 % - Accent5 2 3 3 7" xfId="19185"/>
    <cellStyle name="20 % - Accent5 2 3 4" xfId="1571"/>
    <cellStyle name="20 % - Accent5 2 3 4 2" xfId="4213"/>
    <cellStyle name="20 % - Accent5 2 3 4 2 2" xfId="9494"/>
    <cellStyle name="20 % - Accent5 2 3 4 2 2 2" xfId="27633"/>
    <cellStyle name="20 % - Accent5 2 3 4 2 3" xfId="17247"/>
    <cellStyle name="20 % - Accent5 2 3 4 2 4" xfId="22353"/>
    <cellStyle name="20 % - Accent5 2 3 4 3" xfId="6853"/>
    <cellStyle name="20 % - Accent5 2 3 4 3 2" xfId="24993"/>
    <cellStyle name="20 % - Accent5 2 3 4 4" xfId="12143"/>
    <cellStyle name="20 % - Accent5 2 3 4 5" xfId="14783"/>
    <cellStyle name="20 % - Accent5 2 3 4 6" xfId="19713"/>
    <cellStyle name="20 % - Accent5 2 3 5" xfId="2980"/>
    <cellStyle name="20 % - Accent5 2 3 5 2" xfId="8262"/>
    <cellStyle name="20 % - Accent5 2 3 5 2 2" xfId="26401"/>
    <cellStyle name="20 % - Accent5 2 3 5 3" xfId="16015"/>
    <cellStyle name="20 % - Accent5 2 3 5 4" xfId="21121"/>
    <cellStyle name="20 % - Accent5 2 3 6" xfId="5621"/>
    <cellStyle name="20 % - Accent5 2 3 6 2" xfId="23761"/>
    <cellStyle name="20 % - Accent5 2 3 7" xfId="10917"/>
    <cellStyle name="20 % - Accent5 2 3 8" xfId="13551"/>
    <cellStyle name="20 % - Accent5 2 3 9" xfId="18481"/>
    <cellStyle name="20 % - Accent5 2 4" xfId="516"/>
    <cellStyle name="20 % - Accent5 2 4 2" xfId="1219"/>
    <cellStyle name="20 % - Accent5 2 4 2 2" xfId="2451"/>
    <cellStyle name="20 % - Accent5 2 4 2 2 2" xfId="5093"/>
    <cellStyle name="20 % - Accent5 2 4 2 2 2 2" xfId="10374"/>
    <cellStyle name="20 % - Accent5 2 4 2 2 2 2 2" xfId="28513"/>
    <cellStyle name="20 % - Accent5 2 4 2 2 2 3" xfId="18127"/>
    <cellStyle name="20 % - Accent5 2 4 2 2 2 4" xfId="23233"/>
    <cellStyle name="20 % - Accent5 2 4 2 2 3" xfId="7733"/>
    <cellStyle name="20 % - Accent5 2 4 2 2 3 2" xfId="25873"/>
    <cellStyle name="20 % - Accent5 2 4 2 2 4" xfId="13023"/>
    <cellStyle name="20 % - Accent5 2 4 2 2 5" xfId="15663"/>
    <cellStyle name="20 % - Accent5 2 4 2 2 6" xfId="20593"/>
    <cellStyle name="20 % - Accent5 2 4 2 3" xfId="3861"/>
    <cellStyle name="20 % - Accent5 2 4 2 3 2" xfId="9142"/>
    <cellStyle name="20 % - Accent5 2 4 2 3 2 2" xfId="27281"/>
    <cellStyle name="20 % - Accent5 2 4 2 3 3" xfId="16895"/>
    <cellStyle name="20 % - Accent5 2 4 2 3 4" xfId="22001"/>
    <cellStyle name="20 % - Accent5 2 4 2 4" xfId="6501"/>
    <cellStyle name="20 % - Accent5 2 4 2 4 2" xfId="24641"/>
    <cellStyle name="20 % - Accent5 2 4 2 5" xfId="11791"/>
    <cellStyle name="20 % - Accent5 2 4 2 6" xfId="14431"/>
    <cellStyle name="20 % - Accent5 2 4 2 7" xfId="19361"/>
    <cellStyle name="20 % - Accent5 2 4 3" xfId="1747"/>
    <cellStyle name="20 % - Accent5 2 4 3 2" xfId="4389"/>
    <cellStyle name="20 % - Accent5 2 4 3 2 2" xfId="9670"/>
    <cellStyle name="20 % - Accent5 2 4 3 2 2 2" xfId="27809"/>
    <cellStyle name="20 % - Accent5 2 4 3 2 3" xfId="17423"/>
    <cellStyle name="20 % - Accent5 2 4 3 2 4" xfId="22529"/>
    <cellStyle name="20 % - Accent5 2 4 3 3" xfId="7029"/>
    <cellStyle name="20 % - Accent5 2 4 3 3 2" xfId="25169"/>
    <cellStyle name="20 % - Accent5 2 4 3 4" xfId="12319"/>
    <cellStyle name="20 % - Accent5 2 4 3 5" xfId="14959"/>
    <cellStyle name="20 % - Accent5 2 4 3 6" xfId="19889"/>
    <cellStyle name="20 % - Accent5 2 4 4" xfId="3156"/>
    <cellStyle name="20 % - Accent5 2 4 4 2" xfId="8438"/>
    <cellStyle name="20 % - Accent5 2 4 4 2 2" xfId="26577"/>
    <cellStyle name="20 % - Accent5 2 4 4 3" xfId="16191"/>
    <cellStyle name="20 % - Accent5 2 4 4 4" xfId="21297"/>
    <cellStyle name="20 % - Accent5 2 4 5" xfId="5797"/>
    <cellStyle name="20 % - Accent5 2 4 5 2" xfId="23937"/>
    <cellStyle name="20 % - Accent5 2 4 6" xfId="11089"/>
    <cellStyle name="20 % - Accent5 2 4 7" xfId="13727"/>
    <cellStyle name="20 % - Accent5 2 4 8" xfId="18657"/>
    <cellStyle name="20 % - Accent5 2 5" xfId="867"/>
    <cellStyle name="20 % - Accent5 2 5 2" xfId="2099"/>
    <cellStyle name="20 % - Accent5 2 5 2 2" xfId="4741"/>
    <cellStyle name="20 % - Accent5 2 5 2 2 2" xfId="10022"/>
    <cellStyle name="20 % - Accent5 2 5 2 2 2 2" xfId="28161"/>
    <cellStyle name="20 % - Accent5 2 5 2 2 3" xfId="17775"/>
    <cellStyle name="20 % - Accent5 2 5 2 2 4" xfId="22881"/>
    <cellStyle name="20 % - Accent5 2 5 2 3" xfId="7381"/>
    <cellStyle name="20 % - Accent5 2 5 2 3 2" xfId="25521"/>
    <cellStyle name="20 % - Accent5 2 5 2 4" xfId="12671"/>
    <cellStyle name="20 % - Accent5 2 5 2 5" xfId="15311"/>
    <cellStyle name="20 % - Accent5 2 5 2 6" xfId="20241"/>
    <cellStyle name="20 % - Accent5 2 5 3" xfId="3509"/>
    <cellStyle name="20 % - Accent5 2 5 3 2" xfId="8790"/>
    <cellStyle name="20 % - Accent5 2 5 3 2 2" xfId="26929"/>
    <cellStyle name="20 % - Accent5 2 5 3 3" xfId="16543"/>
    <cellStyle name="20 % - Accent5 2 5 3 4" xfId="21649"/>
    <cellStyle name="20 % - Accent5 2 5 4" xfId="6149"/>
    <cellStyle name="20 % - Accent5 2 5 4 2" xfId="24289"/>
    <cellStyle name="20 % - Accent5 2 5 5" xfId="11439"/>
    <cellStyle name="20 % - Accent5 2 5 6" xfId="14079"/>
    <cellStyle name="20 % - Accent5 2 5 7" xfId="19009"/>
    <cellStyle name="20 % - Accent5 2 6" xfId="1395"/>
    <cellStyle name="20 % - Accent5 2 6 2" xfId="4037"/>
    <cellStyle name="20 % - Accent5 2 6 2 2" xfId="9318"/>
    <cellStyle name="20 % - Accent5 2 6 2 2 2" xfId="27457"/>
    <cellStyle name="20 % - Accent5 2 6 2 3" xfId="17071"/>
    <cellStyle name="20 % - Accent5 2 6 2 4" xfId="22177"/>
    <cellStyle name="20 % - Accent5 2 6 3" xfId="6677"/>
    <cellStyle name="20 % - Accent5 2 6 3 2" xfId="24817"/>
    <cellStyle name="20 % - Accent5 2 6 4" xfId="11967"/>
    <cellStyle name="20 % - Accent5 2 6 5" xfId="14607"/>
    <cellStyle name="20 % - Accent5 2 6 6" xfId="19537"/>
    <cellStyle name="20 % - Accent5 2 7" xfId="2627"/>
    <cellStyle name="20 % - Accent5 2 7 2" xfId="5269"/>
    <cellStyle name="20 % - Accent5 2 7 2 2" xfId="10550"/>
    <cellStyle name="20 % - Accent5 2 7 2 2 2" xfId="28689"/>
    <cellStyle name="20 % - Accent5 2 7 2 3" xfId="23409"/>
    <cellStyle name="20 % - Accent5 2 7 3" xfId="7909"/>
    <cellStyle name="20 % - Accent5 2 7 3 2" xfId="26049"/>
    <cellStyle name="20 % - Accent5 2 7 4" xfId="13199"/>
    <cellStyle name="20 % - Accent5 2 7 5" xfId="15839"/>
    <cellStyle name="20 % - Accent5 2 7 6" xfId="20769"/>
    <cellStyle name="20 % - Accent5 2 8" xfId="2804"/>
    <cellStyle name="20 % - Accent5 2 8 2" xfId="8086"/>
    <cellStyle name="20 % - Accent5 2 8 2 2" xfId="26225"/>
    <cellStyle name="20 % - Accent5 2 8 3" xfId="20945"/>
    <cellStyle name="20 % - Accent5 2 9" xfId="5445"/>
    <cellStyle name="20 % - Accent5 2 9 2" xfId="23585"/>
    <cellStyle name="20 % - Accent5 3" xfId="177"/>
    <cellStyle name="20 % - Accent5 3 10" xfId="13403"/>
    <cellStyle name="20 % - Accent5 3 11" xfId="18333"/>
    <cellStyle name="20 % - Accent5 3 2" xfId="370"/>
    <cellStyle name="20 % - Accent5 3 2 2" xfId="719"/>
    <cellStyle name="20 % - Accent5 3 2 2 2" xfId="1951"/>
    <cellStyle name="20 % - Accent5 3 2 2 2 2" xfId="4593"/>
    <cellStyle name="20 % - Accent5 3 2 2 2 2 2" xfId="9874"/>
    <cellStyle name="20 % - Accent5 3 2 2 2 2 2 2" xfId="28013"/>
    <cellStyle name="20 % - Accent5 3 2 2 2 2 3" xfId="17627"/>
    <cellStyle name="20 % - Accent5 3 2 2 2 2 4" xfId="22733"/>
    <cellStyle name="20 % - Accent5 3 2 2 2 3" xfId="7233"/>
    <cellStyle name="20 % - Accent5 3 2 2 2 3 2" xfId="25373"/>
    <cellStyle name="20 % - Accent5 3 2 2 2 4" xfId="12523"/>
    <cellStyle name="20 % - Accent5 3 2 2 2 5" xfId="15163"/>
    <cellStyle name="20 % - Accent5 3 2 2 2 6" xfId="20093"/>
    <cellStyle name="20 % - Accent5 3 2 2 3" xfId="3361"/>
    <cellStyle name="20 % - Accent5 3 2 2 3 2" xfId="8642"/>
    <cellStyle name="20 % - Accent5 3 2 2 3 2 2" xfId="26781"/>
    <cellStyle name="20 % - Accent5 3 2 2 3 3" xfId="16395"/>
    <cellStyle name="20 % - Accent5 3 2 2 3 4" xfId="21501"/>
    <cellStyle name="20 % - Accent5 3 2 2 4" xfId="6001"/>
    <cellStyle name="20 % - Accent5 3 2 2 4 2" xfId="24141"/>
    <cellStyle name="20 % - Accent5 3 2 2 5" xfId="11291"/>
    <cellStyle name="20 % - Accent5 3 2 2 6" xfId="13931"/>
    <cellStyle name="20 % - Accent5 3 2 2 7" xfId="18861"/>
    <cellStyle name="20 % - Accent5 3 2 3" xfId="1071"/>
    <cellStyle name="20 % - Accent5 3 2 3 2" xfId="2303"/>
    <cellStyle name="20 % - Accent5 3 2 3 2 2" xfId="4945"/>
    <cellStyle name="20 % - Accent5 3 2 3 2 2 2" xfId="10226"/>
    <cellStyle name="20 % - Accent5 3 2 3 2 2 2 2" xfId="28365"/>
    <cellStyle name="20 % - Accent5 3 2 3 2 2 3" xfId="17979"/>
    <cellStyle name="20 % - Accent5 3 2 3 2 2 4" xfId="23085"/>
    <cellStyle name="20 % - Accent5 3 2 3 2 3" xfId="7585"/>
    <cellStyle name="20 % - Accent5 3 2 3 2 3 2" xfId="25725"/>
    <cellStyle name="20 % - Accent5 3 2 3 2 4" xfId="12875"/>
    <cellStyle name="20 % - Accent5 3 2 3 2 5" xfId="15515"/>
    <cellStyle name="20 % - Accent5 3 2 3 2 6" xfId="20445"/>
    <cellStyle name="20 % - Accent5 3 2 3 3" xfId="3713"/>
    <cellStyle name="20 % - Accent5 3 2 3 3 2" xfId="8994"/>
    <cellStyle name="20 % - Accent5 3 2 3 3 2 2" xfId="27133"/>
    <cellStyle name="20 % - Accent5 3 2 3 3 3" xfId="16747"/>
    <cellStyle name="20 % - Accent5 3 2 3 3 4" xfId="21853"/>
    <cellStyle name="20 % - Accent5 3 2 3 4" xfId="6353"/>
    <cellStyle name="20 % - Accent5 3 2 3 4 2" xfId="24493"/>
    <cellStyle name="20 % - Accent5 3 2 3 5" xfId="11643"/>
    <cellStyle name="20 % - Accent5 3 2 3 6" xfId="14283"/>
    <cellStyle name="20 % - Accent5 3 2 3 7" xfId="19213"/>
    <cellStyle name="20 % - Accent5 3 2 4" xfId="1599"/>
    <cellStyle name="20 % - Accent5 3 2 4 2" xfId="4241"/>
    <cellStyle name="20 % - Accent5 3 2 4 2 2" xfId="9522"/>
    <cellStyle name="20 % - Accent5 3 2 4 2 2 2" xfId="27661"/>
    <cellStyle name="20 % - Accent5 3 2 4 2 3" xfId="17275"/>
    <cellStyle name="20 % - Accent5 3 2 4 2 4" xfId="22381"/>
    <cellStyle name="20 % - Accent5 3 2 4 3" xfId="6881"/>
    <cellStyle name="20 % - Accent5 3 2 4 3 2" xfId="25021"/>
    <cellStyle name="20 % - Accent5 3 2 4 4" xfId="12171"/>
    <cellStyle name="20 % - Accent5 3 2 4 5" xfId="14811"/>
    <cellStyle name="20 % - Accent5 3 2 4 6" xfId="19741"/>
    <cellStyle name="20 % - Accent5 3 2 5" xfId="3008"/>
    <cellStyle name="20 % - Accent5 3 2 5 2" xfId="8290"/>
    <cellStyle name="20 % - Accent5 3 2 5 2 2" xfId="26429"/>
    <cellStyle name="20 % - Accent5 3 2 5 3" xfId="16043"/>
    <cellStyle name="20 % - Accent5 3 2 5 4" xfId="21149"/>
    <cellStyle name="20 % - Accent5 3 2 6" xfId="5649"/>
    <cellStyle name="20 % - Accent5 3 2 6 2" xfId="23789"/>
    <cellStyle name="20 % - Accent5 3 2 7" xfId="10945"/>
    <cellStyle name="20 % - Accent5 3 2 8" xfId="13579"/>
    <cellStyle name="20 % - Accent5 3 2 9" xfId="18509"/>
    <cellStyle name="20 % - Accent5 3 3" xfId="544"/>
    <cellStyle name="20 % - Accent5 3 3 2" xfId="1247"/>
    <cellStyle name="20 % - Accent5 3 3 2 2" xfId="2479"/>
    <cellStyle name="20 % - Accent5 3 3 2 2 2" xfId="5121"/>
    <cellStyle name="20 % - Accent5 3 3 2 2 2 2" xfId="10402"/>
    <cellStyle name="20 % - Accent5 3 3 2 2 2 2 2" xfId="28541"/>
    <cellStyle name="20 % - Accent5 3 3 2 2 2 3" xfId="18155"/>
    <cellStyle name="20 % - Accent5 3 3 2 2 2 4" xfId="23261"/>
    <cellStyle name="20 % - Accent5 3 3 2 2 3" xfId="7761"/>
    <cellStyle name="20 % - Accent5 3 3 2 2 3 2" xfId="25901"/>
    <cellStyle name="20 % - Accent5 3 3 2 2 4" xfId="13051"/>
    <cellStyle name="20 % - Accent5 3 3 2 2 5" xfId="15691"/>
    <cellStyle name="20 % - Accent5 3 3 2 2 6" xfId="20621"/>
    <cellStyle name="20 % - Accent5 3 3 2 3" xfId="3889"/>
    <cellStyle name="20 % - Accent5 3 3 2 3 2" xfId="9170"/>
    <cellStyle name="20 % - Accent5 3 3 2 3 2 2" xfId="27309"/>
    <cellStyle name="20 % - Accent5 3 3 2 3 3" xfId="16923"/>
    <cellStyle name="20 % - Accent5 3 3 2 3 4" xfId="22029"/>
    <cellStyle name="20 % - Accent5 3 3 2 4" xfId="6529"/>
    <cellStyle name="20 % - Accent5 3 3 2 4 2" xfId="24669"/>
    <cellStyle name="20 % - Accent5 3 3 2 5" xfId="11819"/>
    <cellStyle name="20 % - Accent5 3 3 2 6" xfId="14459"/>
    <cellStyle name="20 % - Accent5 3 3 2 7" xfId="19389"/>
    <cellStyle name="20 % - Accent5 3 3 3" xfId="1775"/>
    <cellStyle name="20 % - Accent5 3 3 3 2" xfId="4417"/>
    <cellStyle name="20 % - Accent5 3 3 3 2 2" xfId="9698"/>
    <cellStyle name="20 % - Accent5 3 3 3 2 2 2" xfId="27837"/>
    <cellStyle name="20 % - Accent5 3 3 3 2 3" xfId="17451"/>
    <cellStyle name="20 % - Accent5 3 3 3 2 4" xfId="22557"/>
    <cellStyle name="20 % - Accent5 3 3 3 3" xfId="7057"/>
    <cellStyle name="20 % - Accent5 3 3 3 3 2" xfId="25197"/>
    <cellStyle name="20 % - Accent5 3 3 3 4" xfId="12347"/>
    <cellStyle name="20 % - Accent5 3 3 3 5" xfId="14987"/>
    <cellStyle name="20 % - Accent5 3 3 3 6" xfId="19917"/>
    <cellStyle name="20 % - Accent5 3 3 4" xfId="3184"/>
    <cellStyle name="20 % - Accent5 3 3 4 2" xfId="8466"/>
    <cellStyle name="20 % - Accent5 3 3 4 2 2" xfId="26605"/>
    <cellStyle name="20 % - Accent5 3 3 4 3" xfId="16219"/>
    <cellStyle name="20 % - Accent5 3 3 4 4" xfId="21325"/>
    <cellStyle name="20 % - Accent5 3 3 5" xfId="5825"/>
    <cellStyle name="20 % - Accent5 3 3 5 2" xfId="23965"/>
    <cellStyle name="20 % - Accent5 3 3 6" xfId="11117"/>
    <cellStyle name="20 % - Accent5 3 3 7" xfId="13755"/>
    <cellStyle name="20 % - Accent5 3 3 8" xfId="18685"/>
    <cellStyle name="20 % - Accent5 3 4" xfId="895"/>
    <cellStyle name="20 % - Accent5 3 4 2" xfId="2127"/>
    <cellStyle name="20 % - Accent5 3 4 2 2" xfId="4769"/>
    <cellStyle name="20 % - Accent5 3 4 2 2 2" xfId="10050"/>
    <cellStyle name="20 % - Accent5 3 4 2 2 2 2" xfId="28189"/>
    <cellStyle name="20 % - Accent5 3 4 2 2 3" xfId="17803"/>
    <cellStyle name="20 % - Accent5 3 4 2 2 4" xfId="22909"/>
    <cellStyle name="20 % - Accent5 3 4 2 3" xfId="7409"/>
    <cellStyle name="20 % - Accent5 3 4 2 3 2" xfId="25549"/>
    <cellStyle name="20 % - Accent5 3 4 2 4" xfId="12699"/>
    <cellStyle name="20 % - Accent5 3 4 2 5" xfId="15339"/>
    <cellStyle name="20 % - Accent5 3 4 2 6" xfId="20269"/>
    <cellStyle name="20 % - Accent5 3 4 3" xfId="3537"/>
    <cellStyle name="20 % - Accent5 3 4 3 2" xfId="8818"/>
    <cellStyle name="20 % - Accent5 3 4 3 2 2" xfId="26957"/>
    <cellStyle name="20 % - Accent5 3 4 3 3" xfId="16571"/>
    <cellStyle name="20 % - Accent5 3 4 3 4" xfId="21677"/>
    <cellStyle name="20 % - Accent5 3 4 4" xfId="6177"/>
    <cellStyle name="20 % - Accent5 3 4 4 2" xfId="24317"/>
    <cellStyle name="20 % - Accent5 3 4 5" xfId="11467"/>
    <cellStyle name="20 % - Accent5 3 4 6" xfId="14107"/>
    <cellStyle name="20 % - Accent5 3 4 7" xfId="19037"/>
    <cellStyle name="20 % - Accent5 3 5" xfId="1423"/>
    <cellStyle name="20 % - Accent5 3 5 2" xfId="4065"/>
    <cellStyle name="20 % - Accent5 3 5 2 2" xfId="9346"/>
    <cellStyle name="20 % - Accent5 3 5 2 2 2" xfId="27485"/>
    <cellStyle name="20 % - Accent5 3 5 2 3" xfId="17099"/>
    <cellStyle name="20 % - Accent5 3 5 2 4" xfId="22205"/>
    <cellStyle name="20 % - Accent5 3 5 3" xfId="6705"/>
    <cellStyle name="20 % - Accent5 3 5 3 2" xfId="24845"/>
    <cellStyle name="20 % - Accent5 3 5 4" xfId="11995"/>
    <cellStyle name="20 % - Accent5 3 5 5" xfId="14635"/>
    <cellStyle name="20 % - Accent5 3 5 6" xfId="19565"/>
    <cellStyle name="20 % - Accent5 3 6" xfId="2655"/>
    <cellStyle name="20 % - Accent5 3 6 2" xfId="5297"/>
    <cellStyle name="20 % - Accent5 3 6 2 2" xfId="10578"/>
    <cellStyle name="20 % - Accent5 3 6 2 2 2" xfId="28717"/>
    <cellStyle name="20 % - Accent5 3 6 2 3" xfId="23437"/>
    <cellStyle name="20 % - Accent5 3 6 3" xfId="7937"/>
    <cellStyle name="20 % - Accent5 3 6 3 2" xfId="26077"/>
    <cellStyle name="20 % - Accent5 3 6 4" xfId="13227"/>
    <cellStyle name="20 % - Accent5 3 6 5" xfId="15867"/>
    <cellStyle name="20 % - Accent5 3 6 6" xfId="20797"/>
    <cellStyle name="20 % - Accent5 3 7" xfId="2832"/>
    <cellStyle name="20 % - Accent5 3 7 2" xfId="8114"/>
    <cellStyle name="20 % - Accent5 3 7 2 2" xfId="26253"/>
    <cellStyle name="20 % - Accent5 3 7 3" xfId="20973"/>
    <cellStyle name="20 % - Accent5 3 8" xfId="5473"/>
    <cellStyle name="20 % - Accent5 3 8 2" xfId="23613"/>
    <cellStyle name="20 % - Accent5 3 9" xfId="10767"/>
    <cellStyle name="20 % - Accent5 4" xfId="282"/>
    <cellStyle name="20 % - Accent5 4 2" xfId="630"/>
    <cellStyle name="20 % - Accent5 4 2 2" xfId="1862"/>
    <cellStyle name="20 % - Accent5 4 2 2 2" xfId="4504"/>
    <cellStyle name="20 % - Accent5 4 2 2 2 2" xfId="9785"/>
    <cellStyle name="20 % - Accent5 4 2 2 2 2 2" xfId="27924"/>
    <cellStyle name="20 % - Accent5 4 2 2 2 3" xfId="17538"/>
    <cellStyle name="20 % - Accent5 4 2 2 2 4" xfId="22644"/>
    <cellStyle name="20 % - Accent5 4 2 2 3" xfId="7144"/>
    <cellStyle name="20 % - Accent5 4 2 2 3 2" xfId="25284"/>
    <cellStyle name="20 % - Accent5 4 2 2 4" xfId="12434"/>
    <cellStyle name="20 % - Accent5 4 2 2 5" xfId="15074"/>
    <cellStyle name="20 % - Accent5 4 2 2 6" xfId="20004"/>
    <cellStyle name="20 % - Accent5 4 2 3" xfId="3272"/>
    <cellStyle name="20 % - Accent5 4 2 3 2" xfId="8553"/>
    <cellStyle name="20 % - Accent5 4 2 3 2 2" xfId="26692"/>
    <cellStyle name="20 % - Accent5 4 2 3 3" xfId="16306"/>
    <cellStyle name="20 % - Accent5 4 2 3 4" xfId="21412"/>
    <cellStyle name="20 % - Accent5 4 2 4" xfId="5912"/>
    <cellStyle name="20 % - Accent5 4 2 4 2" xfId="24052"/>
    <cellStyle name="20 % - Accent5 4 2 5" xfId="11202"/>
    <cellStyle name="20 % - Accent5 4 2 6" xfId="13842"/>
    <cellStyle name="20 % - Accent5 4 2 7" xfId="18772"/>
    <cellStyle name="20 % - Accent5 4 3" xfId="982"/>
    <cellStyle name="20 % - Accent5 4 3 2" xfId="2214"/>
    <cellStyle name="20 % - Accent5 4 3 2 2" xfId="4856"/>
    <cellStyle name="20 % - Accent5 4 3 2 2 2" xfId="10137"/>
    <cellStyle name="20 % - Accent5 4 3 2 2 2 2" xfId="28276"/>
    <cellStyle name="20 % - Accent5 4 3 2 2 3" xfId="17890"/>
    <cellStyle name="20 % - Accent5 4 3 2 2 4" xfId="22996"/>
    <cellStyle name="20 % - Accent5 4 3 2 3" xfId="7496"/>
    <cellStyle name="20 % - Accent5 4 3 2 3 2" xfId="25636"/>
    <cellStyle name="20 % - Accent5 4 3 2 4" xfId="12786"/>
    <cellStyle name="20 % - Accent5 4 3 2 5" xfId="15426"/>
    <cellStyle name="20 % - Accent5 4 3 2 6" xfId="20356"/>
    <cellStyle name="20 % - Accent5 4 3 3" xfId="3624"/>
    <cellStyle name="20 % - Accent5 4 3 3 2" xfId="8905"/>
    <cellStyle name="20 % - Accent5 4 3 3 2 2" xfId="27044"/>
    <cellStyle name="20 % - Accent5 4 3 3 3" xfId="16658"/>
    <cellStyle name="20 % - Accent5 4 3 3 4" xfId="21764"/>
    <cellStyle name="20 % - Accent5 4 3 4" xfId="6264"/>
    <cellStyle name="20 % - Accent5 4 3 4 2" xfId="24404"/>
    <cellStyle name="20 % - Accent5 4 3 5" xfId="11554"/>
    <cellStyle name="20 % - Accent5 4 3 6" xfId="14194"/>
    <cellStyle name="20 % - Accent5 4 3 7" xfId="19124"/>
    <cellStyle name="20 % - Accent5 4 4" xfId="1510"/>
    <cellStyle name="20 % - Accent5 4 4 2" xfId="4152"/>
    <cellStyle name="20 % - Accent5 4 4 2 2" xfId="9433"/>
    <cellStyle name="20 % - Accent5 4 4 2 2 2" xfId="27572"/>
    <cellStyle name="20 % - Accent5 4 4 2 3" xfId="17186"/>
    <cellStyle name="20 % - Accent5 4 4 2 4" xfId="22292"/>
    <cellStyle name="20 % - Accent5 4 4 3" xfId="6792"/>
    <cellStyle name="20 % - Accent5 4 4 3 2" xfId="24932"/>
    <cellStyle name="20 % - Accent5 4 4 4" xfId="12082"/>
    <cellStyle name="20 % - Accent5 4 4 5" xfId="14722"/>
    <cellStyle name="20 % - Accent5 4 4 6" xfId="19652"/>
    <cellStyle name="20 % - Accent5 4 5" xfId="2919"/>
    <cellStyle name="20 % - Accent5 4 5 2" xfId="8201"/>
    <cellStyle name="20 % - Accent5 4 5 2 2" xfId="26340"/>
    <cellStyle name="20 % - Accent5 4 5 3" xfId="15954"/>
    <cellStyle name="20 % - Accent5 4 5 4" xfId="21060"/>
    <cellStyle name="20 % - Accent5 4 6" xfId="5560"/>
    <cellStyle name="20 % - Accent5 4 6 2" xfId="23700"/>
    <cellStyle name="20 % - Accent5 4 7" xfId="10859"/>
    <cellStyle name="20 % - Accent5 4 8" xfId="13490"/>
    <cellStyle name="20 % - Accent5 4 9" xfId="18421"/>
    <cellStyle name="20 % - Accent5 5" xfId="454"/>
    <cellStyle name="20 % - Accent5 5 2" xfId="1155"/>
    <cellStyle name="20 % - Accent5 5 2 2" xfId="2387"/>
    <cellStyle name="20 % - Accent5 5 2 2 2" xfId="5029"/>
    <cellStyle name="20 % - Accent5 5 2 2 2 2" xfId="10310"/>
    <cellStyle name="20 % - Accent5 5 2 2 2 2 2" xfId="28449"/>
    <cellStyle name="20 % - Accent5 5 2 2 2 3" xfId="18063"/>
    <cellStyle name="20 % - Accent5 5 2 2 2 4" xfId="23169"/>
    <cellStyle name="20 % - Accent5 5 2 2 3" xfId="7669"/>
    <cellStyle name="20 % - Accent5 5 2 2 3 2" xfId="25809"/>
    <cellStyle name="20 % - Accent5 5 2 2 4" xfId="12959"/>
    <cellStyle name="20 % - Accent5 5 2 2 5" xfId="15599"/>
    <cellStyle name="20 % - Accent5 5 2 2 6" xfId="20529"/>
    <cellStyle name="20 % - Accent5 5 2 3" xfId="3797"/>
    <cellStyle name="20 % - Accent5 5 2 3 2" xfId="9078"/>
    <cellStyle name="20 % - Accent5 5 2 3 2 2" xfId="27217"/>
    <cellStyle name="20 % - Accent5 5 2 3 3" xfId="16831"/>
    <cellStyle name="20 % - Accent5 5 2 3 4" xfId="21937"/>
    <cellStyle name="20 % - Accent5 5 2 4" xfId="6437"/>
    <cellStyle name="20 % - Accent5 5 2 4 2" xfId="24577"/>
    <cellStyle name="20 % - Accent5 5 2 5" xfId="11727"/>
    <cellStyle name="20 % - Accent5 5 2 6" xfId="14367"/>
    <cellStyle name="20 % - Accent5 5 2 7" xfId="19297"/>
    <cellStyle name="20 % - Accent5 5 3" xfId="1683"/>
    <cellStyle name="20 % - Accent5 5 3 2" xfId="4325"/>
    <cellStyle name="20 % - Accent5 5 3 2 2" xfId="9606"/>
    <cellStyle name="20 % - Accent5 5 3 2 2 2" xfId="27745"/>
    <cellStyle name="20 % - Accent5 5 3 2 3" xfId="17359"/>
    <cellStyle name="20 % - Accent5 5 3 2 4" xfId="22465"/>
    <cellStyle name="20 % - Accent5 5 3 3" xfId="6965"/>
    <cellStyle name="20 % - Accent5 5 3 3 2" xfId="25105"/>
    <cellStyle name="20 % - Accent5 5 3 4" xfId="12255"/>
    <cellStyle name="20 % - Accent5 5 3 5" xfId="14895"/>
    <cellStyle name="20 % - Accent5 5 3 6" xfId="19825"/>
    <cellStyle name="20 % - Accent5 5 4" xfId="3092"/>
    <cellStyle name="20 % - Accent5 5 4 2" xfId="8374"/>
    <cellStyle name="20 % - Accent5 5 4 2 2" xfId="26513"/>
    <cellStyle name="20 % - Accent5 5 4 3" xfId="16127"/>
    <cellStyle name="20 % - Accent5 5 4 4" xfId="21233"/>
    <cellStyle name="20 % - Accent5 5 5" xfId="5733"/>
    <cellStyle name="20 % - Accent5 5 5 2" xfId="23873"/>
    <cellStyle name="20 % - Accent5 5 6" xfId="11027"/>
    <cellStyle name="20 % - Accent5 5 7" xfId="13663"/>
    <cellStyle name="20 % - Accent5 5 8" xfId="18593"/>
    <cellStyle name="20 % - Accent5 6" xfId="803"/>
    <cellStyle name="20 % - Accent5 6 2" xfId="2035"/>
    <cellStyle name="20 % - Accent5 6 2 2" xfId="4677"/>
    <cellStyle name="20 % - Accent5 6 2 2 2" xfId="9958"/>
    <cellStyle name="20 % - Accent5 6 2 2 2 2" xfId="28097"/>
    <cellStyle name="20 % - Accent5 6 2 2 3" xfId="17711"/>
    <cellStyle name="20 % - Accent5 6 2 2 4" xfId="22817"/>
    <cellStyle name="20 % - Accent5 6 2 3" xfId="7317"/>
    <cellStyle name="20 % - Accent5 6 2 3 2" xfId="25457"/>
    <cellStyle name="20 % - Accent5 6 2 4" xfId="12607"/>
    <cellStyle name="20 % - Accent5 6 2 5" xfId="15247"/>
    <cellStyle name="20 % - Accent5 6 2 6" xfId="20177"/>
    <cellStyle name="20 % - Accent5 6 3" xfId="3445"/>
    <cellStyle name="20 % - Accent5 6 3 2" xfId="8726"/>
    <cellStyle name="20 % - Accent5 6 3 2 2" xfId="26865"/>
    <cellStyle name="20 % - Accent5 6 3 3" xfId="16479"/>
    <cellStyle name="20 % - Accent5 6 3 4" xfId="21585"/>
    <cellStyle name="20 % - Accent5 6 4" xfId="6085"/>
    <cellStyle name="20 % - Accent5 6 4 2" xfId="24225"/>
    <cellStyle name="20 % - Accent5 6 5" xfId="11375"/>
    <cellStyle name="20 % - Accent5 6 6" xfId="14015"/>
    <cellStyle name="20 % - Accent5 6 7" xfId="18945"/>
    <cellStyle name="20 % - Accent5 7" xfId="1334"/>
    <cellStyle name="20 % - Accent5 7 2" xfId="3976"/>
    <cellStyle name="20 % - Accent5 7 2 2" xfId="9257"/>
    <cellStyle name="20 % - Accent5 7 2 2 2" xfId="27396"/>
    <cellStyle name="20 % - Accent5 7 2 3" xfId="17010"/>
    <cellStyle name="20 % - Accent5 7 2 4" xfId="22116"/>
    <cellStyle name="20 % - Accent5 7 3" xfId="6616"/>
    <cellStyle name="20 % - Accent5 7 3 2" xfId="24756"/>
    <cellStyle name="20 % - Accent5 7 4" xfId="11906"/>
    <cellStyle name="20 % - Accent5 7 5" xfId="14546"/>
    <cellStyle name="20 % - Accent5 7 6" xfId="19476"/>
    <cellStyle name="20 % - Accent5 8" xfId="2563"/>
    <cellStyle name="20 % - Accent5 8 2" xfId="5205"/>
    <cellStyle name="20 % - Accent5 8 2 2" xfId="10486"/>
    <cellStyle name="20 % - Accent5 8 2 2 2" xfId="28625"/>
    <cellStyle name="20 % - Accent5 8 2 3" xfId="23345"/>
    <cellStyle name="20 % - Accent5 8 3" xfId="7845"/>
    <cellStyle name="20 % - Accent5 8 3 2" xfId="25985"/>
    <cellStyle name="20 % - Accent5 8 4" xfId="13135"/>
    <cellStyle name="20 % - Accent5 8 5" xfId="15778"/>
    <cellStyle name="20 % - Accent5 8 6" xfId="20705"/>
    <cellStyle name="20 % - Accent5 9" xfId="2739"/>
    <cellStyle name="20 % - Accent5 9 2" xfId="8021"/>
    <cellStyle name="20 % - Accent5 9 2 2" xfId="26161"/>
    <cellStyle name="20 % - Accent5 9 3" xfId="20881"/>
    <cellStyle name="20 % - Accent6" xfId="41" builtinId="50" customBuiltin="1"/>
    <cellStyle name="20 % - Accent6 10" xfId="5383"/>
    <cellStyle name="20 % - Accent6 10 2" xfId="23523"/>
    <cellStyle name="20 % - Accent6 11" xfId="10678"/>
    <cellStyle name="20 % - Accent6 12" xfId="13316"/>
    <cellStyle name="20 % - Accent6 13" xfId="18241"/>
    <cellStyle name="20 % - Accent6 2" xfId="118"/>
    <cellStyle name="20 % - Accent6 2 10" xfId="10702"/>
    <cellStyle name="20 % - Accent6 2 11" xfId="13373"/>
    <cellStyle name="20 % - Accent6 2 12" xfId="18302"/>
    <cellStyle name="20 % - Accent6 2 2" xfId="235"/>
    <cellStyle name="20 % - Accent6 2 2 10" xfId="13460"/>
    <cellStyle name="20 % - Accent6 2 2 11" xfId="18390"/>
    <cellStyle name="20 % - Accent6 2 2 2" xfId="427"/>
    <cellStyle name="20 % - Accent6 2 2 2 2" xfId="776"/>
    <cellStyle name="20 % - Accent6 2 2 2 2 2" xfId="2008"/>
    <cellStyle name="20 % - Accent6 2 2 2 2 2 2" xfId="4650"/>
    <cellStyle name="20 % - Accent6 2 2 2 2 2 2 2" xfId="9931"/>
    <cellStyle name="20 % - Accent6 2 2 2 2 2 2 2 2" xfId="28070"/>
    <cellStyle name="20 % - Accent6 2 2 2 2 2 2 3" xfId="17684"/>
    <cellStyle name="20 % - Accent6 2 2 2 2 2 2 4" xfId="22790"/>
    <cellStyle name="20 % - Accent6 2 2 2 2 2 3" xfId="7290"/>
    <cellStyle name="20 % - Accent6 2 2 2 2 2 3 2" xfId="25430"/>
    <cellStyle name="20 % - Accent6 2 2 2 2 2 4" xfId="12580"/>
    <cellStyle name="20 % - Accent6 2 2 2 2 2 5" xfId="15220"/>
    <cellStyle name="20 % - Accent6 2 2 2 2 2 6" xfId="20150"/>
    <cellStyle name="20 % - Accent6 2 2 2 2 3" xfId="3418"/>
    <cellStyle name="20 % - Accent6 2 2 2 2 3 2" xfId="8699"/>
    <cellStyle name="20 % - Accent6 2 2 2 2 3 2 2" xfId="26838"/>
    <cellStyle name="20 % - Accent6 2 2 2 2 3 3" xfId="16452"/>
    <cellStyle name="20 % - Accent6 2 2 2 2 3 4" xfId="21558"/>
    <cellStyle name="20 % - Accent6 2 2 2 2 4" xfId="6058"/>
    <cellStyle name="20 % - Accent6 2 2 2 2 4 2" xfId="24198"/>
    <cellStyle name="20 % - Accent6 2 2 2 2 5" xfId="11348"/>
    <cellStyle name="20 % - Accent6 2 2 2 2 6" xfId="13988"/>
    <cellStyle name="20 % - Accent6 2 2 2 2 7" xfId="18918"/>
    <cellStyle name="20 % - Accent6 2 2 2 3" xfId="1128"/>
    <cellStyle name="20 % - Accent6 2 2 2 3 2" xfId="2360"/>
    <cellStyle name="20 % - Accent6 2 2 2 3 2 2" xfId="5002"/>
    <cellStyle name="20 % - Accent6 2 2 2 3 2 2 2" xfId="10283"/>
    <cellStyle name="20 % - Accent6 2 2 2 3 2 2 2 2" xfId="28422"/>
    <cellStyle name="20 % - Accent6 2 2 2 3 2 2 3" xfId="18036"/>
    <cellStyle name="20 % - Accent6 2 2 2 3 2 2 4" xfId="23142"/>
    <cellStyle name="20 % - Accent6 2 2 2 3 2 3" xfId="7642"/>
    <cellStyle name="20 % - Accent6 2 2 2 3 2 3 2" xfId="25782"/>
    <cellStyle name="20 % - Accent6 2 2 2 3 2 4" xfId="12932"/>
    <cellStyle name="20 % - Accent6 2 2 2 3 2 5" xfId="15572"/>
    <cellStyle name="20 % - Accent6 2 2 2 3 2 6" xfId="20502"/>
    <cellStyle name="20 % - Accent6 2 2 2 3 3" xfId="3770"/>
    <cellStyle name="20 % - Accent6 2 2 2 3 3 2" xfId="9051"/>
    <cellStyle name="20 % - Accent6 2 2 2 3 3 2 2" xfId="27190"/>
    <cellStyle name="20 % - Accent6 2 2 2 3 3 3" xfId="16804"/>
    <cellStyle name="20 % - Accent6 2 2 2 3 3 4" xfId="21910"/>
    <cellStyle name="20 % - Accent6 2 2 2 3 4" xfId="6410"/>
    <cellStyle name="20 % - Accent6 2 2 2 3 4 2" xfId="24550"/>
    <cellStyle name="20 % - Accent6 2 2 2 3 5" xfId="11700"/>
    <cellStyle name="20 % - Accent6 2 2 2 3 6" xfId="14340"/>
    <cellStyle name="20 % - Accent6 2 2 2 3 7" xfId="19270"/>
    <cellStyle name="20 % - Accent6 2 2 2 4" xfId="1656"/>
    <cellStyle name="20 % - Accent6 2 2 2 4 2" xfId="4298"/>
    <cellStyle name="20 % - Accent6 2 2 2 4 2 2" xfId="9579"/>
    <cellStyle name="20 % - Accent6 2 2 2 4 2 2 2" xfId="27718"/>
    <cellStyle name="20 % - Accent6 2 2 2 4 2 3" xfId="17332"/>
    <cellStyle name="20 % - Accent6 2 2 2 4 2 4" xfId="22438"/>
    <cellStyle name="20 % - Accent6 2 2 2 4 3" xfId="6938"/>
    <cellStyle name="20 % - Accent6 2 2 2 4 3 2" xfId="25078"/>
    <cellStyle name="20 % - Accent6 2 2 2 4 4" xfId="12228"/>
    <cellStyle name="20 % - Accent6 2 2 2 4 5" xfId="14868"/>
    <cellStyle name="20 % - Accent6 2 2 2 4 6" xfId="19798"/>
    <cellStyle name="20 % - Accent6 2 2 2 5" xfId="3065"/>
    <cellStyle name="20 % - Accent6 2 2 2 5 2" xfId="8347"/>
    <cellStyle name="20 % - Accent6 2 2 2 5 2 2" xfId="26486"/>
    <cellStyle name="20 % - Accent6 2 2 2 5 3" xfId="16100"/>
    <cellStyle name="20 % - Accent6 2 2 2 5 4" xfId="21206"/>
    <cellStyle name="20 % - Accent6 2 2 2 6" xfId="5706"/>
    <cellStyle name="20 % - Accent6 2 2 2 6 2" xfId="23846"/>
    <cellStyle name="20 % - Accent6 2 2 2 7" xfId="11000"/>
    <cellStyle name="20 % - Accent6 2 2 2 8" xfId="13636"/>
    <cellStyle name="20 % - Accent6 2 2 2 9" xfId="18566"/>
    <cellStyle name="20 % - Accent6 2 2 3" xfId="599"/>
    <cellStyle name="20 % - Accent6 2 2 3 2" xfId="1304"/>
    <cellStyle name="20 % - Accent6 2 2 3 2 2" xfId="2536"/>
    <cellStyle name="20 % - Accent6 2 2 3 2 2 2" xfId="5178"/>
    <cellStyle name="20 % - Accent6 2 2 3 2 2 2 2" xfId="10459"/>
    <cellStyle name="20 % - Accent6 2 2 3 2 2 2 2 2" xfId="28598"/>
    <cellStyle name="20 % - Accent6 2 2 3 2 2 2 3" xfId="18212"/>
    <cellStyle name="20 % - Accent6 2 2 3 2 2 2 4" xfId="23318"/>
    <cellStyle name="20 % - Accent6 2 2 3 2 2 3" xfId="7818"/>
    <cellStyle name="20 % - Accent6 2 2 3 2 2 3 2" xfId="25958"/>
    <cellStyle name="20 % - Accent6 2 2 3 2 2 4" xfId="13108"/>
    <cellStyle name="20 % - Accent6 2 2 3 2 2 5" xfId="15748"/>
    <cellStyle name="20 % - Accent6 2 2 3 2 2 6" xfId="20678"/>
    <cellStyle name="20 % - Accent6 2 2 3 2 3" xfId="3946"/>
    <cellStyle name="20 % - Accent6 2 2 3 2 3 2" xfId="9227"/>
    <cellStyle name="20 % - Accent6 2 2 3 2 3 2 2" xfId="27366"/>
    <cellStyle name="20 % - Accent6 2 2 3 2 3 3" xfId="16980"/>
    <cellStyle name="20 % - Accent6 2 2 3 2 3 4" xfId="22086"/>
    <cellStyle name="20 % - Accent6 2 2 3 2 4" xfId="6586"/>
    <cellStyle name="20 % - Accent6 2 2 3 2 4 2" xfId="24726"/>
    <cellStyle name="20 % - Accent6 2 2 3 2 5" xfId="11876"/>
    <cellStyle name="20 % - Accent6 2 2 3 2 6" xfId="14516"/>
    <cellStyle name="20 % - Accent6 2 2 3 2 7" xfId="19446"/>
    <cellStyle name="20 % - Accent6 2 2 3 3" xfId="1832"/>
    <cellStyle name="20 % - Accent6 2 2 3 3 2" xfId="4474"/>
    <cellStyle name="20 % - Accent6 2 2 3 3 2 2" xfId="9755"/>
    <cellStyle name="20 % - Accent6 2 2 3 3 2 2 2" xfId="27894"/>
    <cellStyle name="20 % - Accent6 2 2 3 3 2 3" xfId="17508"/>
    <cellStyle name="20 % - Accent6 2 2 3 3 2 4" xfId="22614"/>
    <cellStyle name="20 % - Accent6 2 2 3 3 3" xfId="7114"/>
    <cellStyle name="20 % - Accent6 2 2 3 3 3 2" xfId="25254"/>
    <cellStyle name="20 % - Accent6 2 2 3 3 4" xfId="12404"/>
    <cellStyle name="20 % - Accent6 2 2 3 3 5" xfId="15044"/>
    <cellStyle name="20 % - Accent6 2 2 3 3 6" xfId="19974"/>
    <cellStyle name="20 % - Accent6 2 2 3 4" xfId="3241"/>
    <cellStyle name="20 % - Accent6 2 2 3 4 2" xfId="8523"/>
    <cellStyle name="20 % - Accent6 2 2 3 4 2 2" xfId="26662"/>
    <cellStyle name="20 % - Accent6 2 2 3 4 3" xfId="16276"/>
    <cellStyle name="20 % - Accent6 2 2 3 4 4" xfId="21382"/>
    <cellStyle name="20 % - Accent6 2 2 3 5" xfId="5882"/>
    <cellStyle name="20 % - Accent6 2 2 3 5 2" xfId="24022"/>
    <cellStyle name="20 % - Accent6 2 2 3 6" xfId="11172"/>
    <cellStyle name="20 % - Accent6 2 2 3 7" xfId="13812"/>
    <cellStyle name="20 % - Accent6 2 2 3 8" xfId="18742"/>
    <cellStyle name="20 % - Accent6 2 2 4" xfId="952"/>
    <cellStyle name="20 % - Accent6 2 2 4 2" xfId="2184"/>
    <cellStyle name="20 % - Accent6 2 2 4 2 2" xfId="4826"/>
    <cellStyle name="20 % - Accent6 2 2 4 2 2 2" xfId="10107"/>
    <cellStyle name="20 % - Accent6 2 2 4 2 2 2 2" xfId="28246"/>
    <cellStyle name="20 % - Accent6 2 2 4 2 2 3" xfId="17860"/>
    <cellStyle name="20 % - Accent6 2 2 4 2 2 4" xfId="22966"/>
    <cellStyle name="20 % - Accent6 2 2 4 2 3" xfId="7466"/>
    <cellStyle name="20 % - Accent6 2 2 4 2 3 2" xfId="25606"/>
    <cellStyle name="20 % - Accent6 2 2 4 2 4" xfId="12756"/>
    <cellStyle name="20 % - Accent6 2 2 4 2 5" xfId="15396"/>
    <cellStyle name="20 % - Accent6 2 2 4 2 6" xfId="20326"/>
    <cellStyle name="20 % - Accent6 2 2 4 3" xfId="3594"/>
    <cellStyle name="20 % - Accent6 2 2 4 3 2" xfId="8875"/>
    <cellStyle name="20 % - Accent6 2 2 4 3 2 2" xfId="27014"/>
    <cellStyle name="20 % - Accent6 2 2 4 3 3" xfId="16628"/>
    <cellStyle name="20 % - Accent6 2 2 4 3 4" xfId="21734"/>
    <cellStyle name="20 % - Accent6 2 2 4 4" xfId="6234"/>
    <cellStyle name="20 % - Accent6 2 2 4 4 2" xfId="24374"/>
    <cellStyle name="20 % - Accent6 2 2 4 5" xfId="11524"/>
    <cellStyle name="20 % - Accent6 2 2 4 6" xfId="14164"/>
    <cellStyle name="20 % - Accent6 2 2 4 7" xfId="19094"/>
    <cellStyle name="20 % - Accent6 2 2 5" xfId="1480"/>
    <cellStyle name="20 % - Accent6 2 2 5 2" xfId="4122"/>
    <cellStyle name="20 % - Accent6 2 2 5 2 2" xfId="9403"/>
    <cellStyle name="20 % - Accent6 2 2 5 2 2 2" xfId="27542"/>
    <cellStyle name="20 % - Accent6 2 2 5 2 3" xfId="17156"/>
    <cellStyle name="20 % - Accent6 2 2 5 2 4" xfId="22262"/>
    <cellStyle name="20 % - Accent6 2 2 5 3" xfId="6762"/>
    <cellStyle name="20 % - Accent6 2 2 5 3 2" xfId="24902"/>
    <cellStyle name="20 % - Accent6 2 2 5 4" xfId="12052"/>
    <cellStyle name="20 % - Accent6 2 2 5 5" xfId="14692"/>
    <cellStyle name="20 % - Accent6 2 2 5 6" xfId="19622"/>
    <cellStyle name="20 % - Accent6 2 2 6" xfId="2712"/>
    <cellStyle name="20 % - Accent6 2 2 6 2" xfId="5354"/>
    <cellStyle name="20 % - Accent6 2 2 6 2 2" xfId="10635"/>
    <cellStyle name="20 % - Accent6 2 2 6 2 2 2" xfId="28774"/>
    <cellStyle name="20 % - Accent6 2 2 6 2 3" xfId="23494"/>
    <cellStyle name="20 % - Accent6 2 2 6 3" xfId="7994"/>
    <cellStyle name="20 % - Accent6 2 2 6 3 2" xfId="26134"/>
    <cellStyle name="20 % - Accent6 2 2 6 4" xfId="13284"/>
    <cellStyle name="20 % - Accent6 2 2 6 5" xfId="15924"/>
    <cellStyle name="20 % - Accent6 2 2 6 6" xfId="20854"/>
    <cellStyle name="20 % - Accent6 2 2 7" xfId="2889"/>
    <cellStyle name="20 % - Accent6 2 2 7 2" xfId="8171"/>
    <cellStyle name="20 % - Accent6 2 2 7 2 2" xfId="26310"/>
    <cellStyle name="20 % - Accent6 2 2 7 3" xfId="21030"/>
    <cellStyle name="20 % - Accent6 2 2 8" xfId="5530"/>
    <cellStyle name="20 % - Accent6 2 2 8 2" xfId="23670"/>
    <cellStyle name="20 % - Accent6 2 2 9" xfId="10824"/>
    <cellStyle name="20 % - Accent6 2 3" xfId="340"/>
    <cellStyle name="20 % - Accent6 2 3 2" xfId="689"/>
    <cellStyle name="20 % - Accent6 2 3 2 2" xfId="1921"/>
    <cellStyle name="20 % - Accent6 2 3 2 2 2" xfId="4563"/>
    <cellStyle name="20 % - Accent6 2 3 2 2 2 2" xfId="9844"/>
    <cellStyle name="20 % - Accent6 2 3 2 2 2 2 2" xfId="27983"/>
    <cellStyle name="20 % - Accent6 2 3 2 2 2 3" xfId="17597"/>
    <cellStyle name="20 % - Accent6 2 3 2 2 2 4" xfId="22703"/>
    <cellStyle name="20 % - Accent6 2 3 2 2 3" xfId="7203"/>
    <cellStyle name="20 % - Accent6 2 3 2 2 3 2" xfId="25343"/>
    <cellStyle name="20 % - Accent6 2 3 2 2 4" xfId="12493"/>
    <cellStyle name="20 % - Accent6 2 3 2 2 5" xfId="15133"/>
    <cellStyle name="20 % - Accent6 2 3 2 2 6" xfId="20063"/>
    <cellStyle name="20 % - Accent6 2 3 2 3" xfId="3331"/>
    <cellStyle name="20 % - Accent6 2 3 2 3 2" xfId="8612"/>
    <cellStyle name="20 % - Accent6 2 3 2 3 2 2" xfId="26751"/>
    <cellStyle name="20 % - Accent6 2 3 2 3 3" xfId="16365"/>
    <cellStyle name="20 % - Accent6 2 3 2 3 4" xfId="21471"/>
    <cellStyle name="20 % - Accent6 2 3 2 4" xfId="5971"/>
    <cellStyle name="20 % - Accent6 2 3 2 4 2" xfId="24111"/>
    <cellStyle name="20 % - Accent6 2 3 2 5" xfId="11261"/>
    <cellStyle name="20 % - Accent6 2 3 2 6" xfId="13901"/>
    <cellStyle name="20 % - Accent6 2 3 2 7" xfId="18831"/>
    <cellStyle name="20 % - Accent6 2 3 3" xfId="1041"/>
    <cellStyle name="20 % - Accent6 2 3 3 2" xfId="2273"/>
    <cellStyle name="20 % - Accent6 2 3 3 2 2" xfId="4915"/>
    <cellStyle name="20 % - Accent6 2 3 3 2 2 2" xfId="10196"/>
    <cellStyle name="20 % - Accent6 2 3 3 2 2 2 2" xfId="28335"/>
    <cellStyle name="20 % - Accent6 2 3 3 2 2 3" xfId="17949"/>
    <cellStyle name="20 % - Accent6 2 3 3 2 2 4" xfId="23055"/>
    <cellStyle name="20 % - Accent6 2 3 3 2 3" xfId="7555"/>
    <cellStyle name="20 % - Accent6 2 3 3 2 3 2" xfId="25695"/>
    <cellStyle name="20 % - Accent6 2 3 3 2 4" xfId="12845"/>
    <cellStyle name="20 % - Accent6 2 3 3 2 5" xfId="15485"/>
    <cellStyle name="20 % - Accent6 2 3 3 2 6" xfId="20415"/>
    <cellStyle name="20 % - Accent6 2 3 3 3" xfId="3683"/>
    <cellStyle name="20 % - Accent6 2 3 3 3 2" xfId="8964"/>
    <cellStyle name="20 % - Accent6 2 3 3 3 2 2" xfId="27103"/>
    <cellStyle name="20 % - Accent6 2 3 3 3 3" xfId="16717"/>
    <cellStyle name="20 % - Accent6 2 3 3 3 4" xfId="21823"/>
    <cellStyle name="20 % - Accent6 2 3 3 4" xfId="6323"/>
    <cellStyle name="20 % - Accent6 2 3 3 4 2" xfId="24463"/>
    <cellStyle name="20 % - Accent6 2 3 3 5" xfId="11613"/>
    <cellStyle name="20 % - Accent6 2 3 3 6" xfId="14253"/>
    <cellStyle name="20 % - Accent6 2 3 3 7" xfId="19183"/>
    <cellStyle name="20 % - Accent6 2 3 4" xfId="1569"/>
    <cellStyle name="20 % - Accent6 2 3 4 2" xfId="4211"/>
    <cellStyle name="20 % - Accent6 2 3 4 2 2" xfId="9492"/>
    <cellStyle name="20 % - Accent6 2 3 4 2 2 2" xfId="27631"/>
    <cellStyle name="20 % - Accent6 2 3 4 2 3" xfId="17245"/>
    <cellStyle name="20 % - Accent6 2 3 4 2 4" xfId="22351"/>
    <cellStyle name="20 % - Accent6 2 3 4 3" xfId="6851"/>
    <cellStyle name="20 % - Accent6 2 3 4 3 2" xfId="24991"/>
    <cellStyle name="20 % - Accent6 2 3 4 4" xfId="12141"/>
    <cellStyle name="20 % - Accent6 2 3 4 5" xfId="14781"/>
    <cellStyle name="20 % - Accent6 2 3 4 6" xfId="19711"/>
    <cellStyle name="20 % - Accent6 2 3 5" xfId="2978"/>
    <cellStyle name="20 % - Accent6 2 3 5 2" xfId="8260"/>
    <cellStyle name="20 % - Accent6 2 3 5 2 2" xfId="26399"/>
    <cellStyle name="20 % - Accent6 2 3 5 3" xfId="16013"/>
    <cellStyle name="20 % - Accent6 2 3 5 4" xfId="21119"/>
    <cellStyle name="20 % - Accent6 2 3 6" xfId="5619"/>
    <cellStyle name="20 % - Accent6 2 3 6 2" xfId="23759"/>
    <cellStyle name="20 % - Accent6 2 3 7" xfId="10915"/>
    <cellStyle name="20 % - Accent6 2 3 8" xfId="13549"/>
    <cellStyle name="20 % - Accent6 2 3 9" xfId="18479"/>
    <cellStyle name="20 % - Accent6 2 4" xfId="514"/>
    <cellStyle name="20 % - Accent6 2 4 2" xfId="1217"/>
    <cellStyle name="20 % - Accent6 2 4 2 2" xfId="2449"/>
    <cellStyle name="20 % - Accent6 2 4 2 2 2" xfId="5091"/>
    <cellStyle name="20 % - Accent6 2 4 2 2 2 2" xfId="10372"/>
    <cellStyle name="20 % - Accent6 2 4 2 2 2 2 2" xfId="28511"/>
    <cellStyle name="20 % - Accent6 2 4 2 2 2 3" xfId="18125"/>
    <cellStyle name="20 % - Accent6 2 4 2 2 2 4" xfId="23231"/>
    <cellStyle name="20 % - Accent6 2 4 2 2 3" xfId="7731"/>
    <cellStyle name="20 % - Accent6 2 4 2 2 3 2" xfId="25871"/>
    <cellStyle name="20 % - Accent6 2 4 2 2 4" xfId="13021"/>
    <cellStyle name="20 % - Accent6 2 4 2 2 5" xfId="15661"/>
    <cellStyle name="20 % - Accent6 2 4 2 2 6" xfId="20591"/>
    <cellStyle name="20 % - Accent6 2 4 2 3" xfId="3859"/>
    <cellStyle name="20 % - Accent6 2 4 2 3 2" xfId="9140"/>
    <cellStyle name="20 % - Accent6 2 4 2 3 2 2" xfId="27279"/>
    <cellStyle name="20 % - Accent6 2 4 2 3 3" xfId="16893"/>
    <cellStyle name="20 % - Accent6 2 4 2 3 4" xfId="21999"/>
    <cellStyle name="20 % - Accent6 2 4 2 4" xfId="6499"/>
    <cellStyle name="20 % - Accent6 2 4 2 4 2" xfId="24639"/>
    <cellStyle name="20 % - Accent6 2 4 2 5" xfId="11789"/>
    <cellStyle name="20 % - Accent6 2 4 2 6" xfId="14429"/>
    <cellStyle name="20 % - Accent6 2 4 2 7" xfId="19359"/>
    <cellStyle name="20 % - Accent6 2 4 3" xfId="1745"/>
    <cellStyle name="20 % - Accent6 2 4 3 2" xfId="4387"/>
    <cellStyle name="20 % - Accent6 2 4 3 2 2" xfId="9668"/>
    <cellStyle name="20 % - Accent6 2 4 3 2 2 2" xfId="27807"/>
    <cellStyle name="20 % - Accent6 2 4 3 2 3" xfId="17421"/>
    <cellStyle name="20 % - Accent6 2 4 3 2 4" xfId="22527"/>
    <cellStyle name="20 % - Accent6 2 4 3 3" xfId="7027"/>
    <cellStyle name="20 % - Accent6 2 4 3 3 2" xfId="25167"/>
    <cellStyle name="20 % - Accent6 2 4 3 4" xfId="12317"/>
    <cellStyle name="20 % - Accent6 2 4 3 5" xfId="14957"/>
    <cellStyle name="20 % - Accent6 2 4 3 6" xfId="19887"/>
    <cellStyle name="20 % - Accent6 2 4 4" xfId="3154"/>
    <cellStyle name="20 % - Accent6 2 4 4 2" xfId="8436"/>
    <cellStyle name="20 % - Accent6 2 4 4 2 2" xfId="26575"/>
    <cellStyle name="20 % - Accent6 2 4 4 3" xfId="16189"/>
    <cellStyle name="20 % - Accent6 2 4 4 4" xfId="21295"/>
    <cellStyle name="20 % - Accent6 2 4 5" xfId="5795"/>
    <cellStyle name="20 % - Accent6 2 4 5 2" xfId="23935"/>
    <cellStyle name="20 % - Accent6 2 4 6" xfId="11087"/>
    <cellStyle name="20 % - Accent6 2 4 7" xfId="13725"/>
    <cellStyle name="20 % - Accent6 2 4 8" xfId="18655"/>
    <cellStyle name="20 % - Accent6 2 5" xfId="865"/>
    <cellStyle name="20 % - Accent6 2 5 2" xfId="2097"/>
    <cellStyle name="20 % - Accent6 2 5 2 2" xfId="4739"/>
    <cellStyle name="20 % - Accent6 2 5 2 2 2" xfId="10020"/>
    <cellStyle name="20 % - Accent6 2 5 2 2 2 2" xfId="28159"/>
    <cellStyle name="20 % - Accent6 2 5 2 2 3" xfId="17773"/>
    <cellStyle name="20 % - Accent6 2 5 2 2 4" xfId="22879"/>
    <cellStyle name="20 % - Accent6 2 5 2 3" xfId="7379"/>
    <cellStyle name="20 % - Accent6 2 5 2 3 2" xfId="25519"/>
    <cellStyle name="20 % - Accent6 2 5 2 4" xfId="12669"/>
    <cellStyle name="20 % - Accent6 2 5 2 5" xfId="15309"/>
    <cellStyle name="20 % - Accent6 2 5 2 6" xfId="20239"/>
    <cellStyle name="20 % - Accent6 2 5 3" xfId="3507"/>
    <cellStyle name="20 % - Accent6 2 5 3 2" xfId="8788"/>
    <cellStyle name="20 % - Accent6 2 5 3 2 2" xfId="26927"/>
    <cellStyle name="20 % - Accent6 2 5 3 3" xfId="16541"/>
    <cellStyle name="20 % - Accent6 2 5 3 4" xfId="21647"/>
    <cellStyle name="20 % - Accent6 2 5 4" xfId="6147"/>
    <cellStyle name="20 % - Accent6 2 5 4 2" xfId="24287"/>
    <cellStyle name="20 % - Accent6 2 5 5" xfId="11437"/>
    <cellStyle name="20 % - Accent6 2 5 6" xfId="14077"/>
    <cellStyle name="20 % - Accent6 2 5 7" xfId="19007"/>
    <cellStyle name="20 % - Accent6 2 6" xfId="1393"/>
    <cellStyle name="20 % - Accent6 2 6 2" xfId="4035"/>
    <cellStyle name="20 % - Accent6 2 6 2 2" xfId="9316"/>
    <cellStyle name="20 % - Accent6 2 6 2 2 2" xfId="27455"/>
    <cellStyle name="20 % - Accent6 2 6 2 3" xfId="17069"/>
    <cellStyle name="20 % - Accent6 2 6 2 4" xfId="22175"/>
    <cellStyle name="20 % - Accent6 2 6 3" xfId="6675"/>
    <cellStyle name="20 % - Accent6 2 6 3 2" xfId="24815"/>
    <cellStyle name="20 % - Accent6 2 6 4" xfId="11965"/>
    <cellStyle name="20 % - Accent6 2 6 5" xfId="14605"/>
    <cellStyle name="20 % - Accent6 2 6 6" xfId="19535"/>
    <cellStyle name="20 % - Accent6 2 7" xfId="2625"/>
    <cellStyle name="20 % - Accent6 2 7 2" xfId="5267"/>
    <cellStyle name="20 % - Accent6 2 7 2 2" xfId="10548"/>
    <cellStyle name="20 % - Accent6 2 7 2 2 2" xfId="28687"/>
    <cellStyle name="20 % - Accent6 2 7 2 3" xfId="23407"/>
    <cellStyle name="20 % - Accent6 2 7 3" xfId="7907"/>
    <cellStyle name="20 % - Accent6 2 7 3 2" xfId="26047"/>
    <cellStyle name="20 % - Accent6 2 7 4" xfId="13197"/>
    <cellStyle name="20 % - Accent6 2 7 5" xfId="15837"/>
    <cellStyle name="20 % - Accent6 2 7 6" xfId="20767"/>
    <cellStyle name="20 % - Accent6 2 8" xfId="2802"/>
    <cellStyle name="20 % - Accent6 2 8 2" xfId="8084"/>
    <cellStyle name="20 % - Accent6 2 8 2 2" xfId="26223"/>
    <cellStyle name="20 % - Accent6 2 8 3" xfId="20943"/>
    <cellStyle name="20 % - Accent6 2 9" xfId="5443"/>
    <cellStyle name="20 % - Accent6 2 9 2" xfId="23583"/>
    <cellStyle name="20 % - Accent6 3" xfId="179"/>
    <cellStyle name="20 % - Accent6 3 10" xfId="13405"/>
    <cellStyle name="20 % - Accent6 3 11" xfId="18335"/>
    <cellStyle name="20 % - Accent6 3 2" xfId="372"/>
    <cellStyle name="20 % - Accent6 3 2 2" xfId="721"/>
    <cellStyle name="20 % - Accent6 3 2 2 2" xfId="1953"/>
    <cellStyle name="20 % - Accent6 3 2 2 2 2" xfId="4595"/>
    <cellStyle name="20 % - Accent6 3 2 2 2 2 2" xfId="9876"/>
    <cellStyle name="20 % - Accent6 3 2 2 2 2 2 2" xfId="28015"/>
    <cellStyle name="20 % - Accent6 3 2 2 2 2 3" xfId="17629"/>
    <cellStyle name="20 % - Accent6 3 2 2 2 2 4" xfId="22735"/>
    <cellStyle name="20 % - Accent6 3 2 2 2 3" xfId="7235"/>
    <cellStyle name="20 % - Accent6 3 2 2 2 3 2" xfId="25375"/>
    <cellStyle name="20 % - Accent6 3 2 2 2 4" xfId="12525"/>
    <cellStyle name="20 % - Accent6 3 2 2 2 5" xfId="15165"/>
    <cellStyle name="20 % - Accent6 3 2 2 2 6" xfId="20095"/>
    <cellStyle name="20 % - Accent6 3 2 2 3" xfId="3363"/>
    <cellStyle name="20 % - Accent6 3 2 2 3 2" xfId="8644"/>
    <cellStyle name="20 % - Accent6 3 2 2 3 2 2" xfId="26783"/>
    <cellStyle name="20 % - Accent6 3 2 2 3 3" xfId="16397"/>
    <cellStyle name="20 % - Accent6 3 2 2 3 4" xfId="21503"/>
    <cellStyle name="20 % - Accent6 3 2 2 4" xfId="6003"/>
    <cellStyle name="20 % - Accent6 3 2 2 4 2" xfId="24143"/>
    <cellStyle name="20 % - Accent6 3 2 2 5" xfId="11293"/>
    <cellStyle name="20 % - Accent6 3 2 2 6" xfId="13933"/>
    <cellStyle name="20 % - Accent6 3 2 2 7" xfId="18863"/>
    <cellStyle name="20 % - Accent6 3 2 3" xfId="1073"/>
    <cellStyle name="20 % - Accent6 3 2 3 2" xfId="2305"/>
    <cellStyle name="20 % - Accent6 3 2 3 2 2" xfId="4947"/>
    <cellStyle name="20 % - Accent6 3 2 3 2 2 2" xfId="10228"/>
    <cellStyle name="20 % - Accent6 3 2 3 2 2 2 2" xfId="28367"/>
    <cellStyle name="20 % - Accent6 3 2 3 2 2 3" xfId="17981"/>
    <cellStyle name="20 % - Accent6 3 2 3 2 2 4" xfId="23087"/>
    <cellStyle name="20 % - Accent6 3 2 3 2 3" xfId="7587"/>
    <cellStyle name="20 % - Accent6 3 2 3 2 3 2" xfId="25727"/>
    <cellStyle name="20 % - Accent6 3 2 3 2 4" xfId="12877"/>
    <cellStyle name="20 % - Accent6 3 2 3 2 5" xfId="15517"/>
    <cellStyle name="20 % - Accent6 3 2 3 2 6" xfId="20447"/>
    <cellStyle name="20 % - Accent6 3 2 3 3" xfId="3715"/>
    <cellStyle name="20 % - Accent6 3 2 3 3 2" xfId="8996"/>
    <cellStyle name="20 % - Accent6 3 2 3 3 2 2" xfId="27135"/>
    <cellStyle name="20 % - Accent6 3 2 3 3 3" xfId="16749"/>
    <cellStyle name="20 % - Accent6 3 2 3 3 4" xfId="21855"/>
    <cellStyle name="20 % - Accent6 3 2 3 4" xfId="6355"/>
    <cellStyle name="20 % - Accent6 3 2 3 4 2" xfId="24495"/>
    <cellStyle name="20 % - Accent6 3 2 3 5" xfId="11645"/>
    <cellStyle name="20 % - Accent6 3 2 3 6" xfId="14285"/>
    <cellStyle name="20 % - Accent6 3 2 3 7" xfId="19215"/>
    <cellStyle name="20 % - Accent6 3 2 4" xfId="1601"/>
    <cellStyle name="20 % - Accent6 3 2 4 2" xfId="4243"/>
    <cellStyle name="20 % - Accent6 3 2 4 2 2" xfId="9524"/>
    <cellStyle name="20 % - Accent6 3 2 4 2 2 2" xfId="27663"/>
    <cellStyle name="20 % - Accent6 3 2 4 2 3" xfId="17277"/>
    <cellStyle name="20 % - Accent6 3 2 4 2 4" xfId="22383"/>
    <cellStyle name="20 % - Accent6 3 2 4 3" xfId="6883"/>
    <cellStyle name="20 % - Accent6 3 2 4 3 2" xfId="25023"/>
    <cellStyle name="20 % - Accent6 3 2 4 4" xfId="12173"/>
    <cellStyle name="20 % - Accent6 3 2 4 5" xfId="14813"/>
    <cellStyle name="20 % - Accent6 3 2 4 6" xfId="19743"/>
    <cellStyle name="20 % - Accent6 3 2 5" xfId="3010"/>
    <cellStyle name="20 % - Accent6 3 2 5 2" xfId="8292"/>
    <cellStyle name="20 % - Accent6 3 2 5 2 2" xfId="26431"/>
    <cellStyle name="20 % - Accent6 3 2 5 3" xfId="16045"/>
    <cellStyle name="20 % - Accent6 3 2 5 4" xfId="21151"/>
    <cellStyle name="20 % - Accent6 3 2 6" xfId="5651"/>
    <cellStyle name="20 % - Accent6 3 2 6 2" xfId="23791"/>
    <cellStyle name="20 % - Accent6 3 2 7" xfId="10947"/>
    <cellStyle name="20 % - Accent6 3 2 8" xfId="13581"/>
    <cellStyle name="20 % - Accent6 3 2 9" xfId="18511"/>
    <cellStyle name="20 % - Accent6 3 3" xfId="546"/>
    <cellStyle name="20 % - Accent6 3 3 2" xfId="1249"/>
    <cellStyle name="20 % - Accent6 3 3 2 2" xfId="2481"/>
    <cellStyle name="20 % - Accent6 3 3 2 2 2" xfId="5123"/>
    <cellStyle name="20 % - Accent6 3 3 2 2 2 2" xfId="10404"/>
    <cellStyle name="20 % - Accent6 3 3 2 2 2 2 2" xfId="28543"/>
    <cellStyle name="20 % - Accent6 3 3 2 2 2 3" xfId="18157"/>
    <cellStyle name="20 % - Accent6 3 3 2 2 2 4" xfId="23263"/>
    <cellStyle name="20 % - Accent6 3 3 2 2 3" xfId="7763"/>
    <cellStyle name="20 % - Accent6 3 3 2 2 3 2" xfId="25903"/>
    <cellStyle name="20 % - Accent6 3 3 2 2 4" xfId="13053"/>
    <cellStyle name="20 % - Accent6 3 3 2 2 5" xfId="15693"/>
    <cellStyle name="20 % - Accent6 3 3 2 2 6" xfId="20623"/>
    <cellStyle name="20 % - Accent6 3 3 2 3" xfId="3891"/>
    <cellStyle name="20 % - Accent6 3 3 2 3 2" xfId="9172"/>
    <cellStyle name="20 % - Accent6 3 3 2 3 2 2" xfId="27311"/>
    <cellStyle name="20 % - Accent6 3 3 2 3 3" xfId="16925"/>
    <cellStyle name="20 % - Accent6 3 3 2 3 4" xfId="22031"/>
    <cellStyle name="20 % - Accent6 3 3 2 4" xfId="6531"/>
    <cellStyle name="20 % - Accent6 3 3 2 4 2" xfId="24671"/>
    <cellStyle name="20 % - Accent6 3 3 2 5" xfId="11821"/>
    <cellStyle name="20 % - Accent6 3 3 2 6" xfId="14461"/>
    <cellStyle name="20 % - Accent6 3 3 2 7" xfId="19391"/>
    <cellStyle name="20 % - Accent6 3 3 3" xfId="1777"/>
    <cellStyle name="20 % - Accent6 3 3 3 2" xfId="4419"/>
    <cellStyle name="20 % - Accent6 3 3 3 2 2" xfId="9700"/>
    <cellStyle name="20 % - Accent6 3 3 3 2 2 2" xfId="27839"/>
    <cellStyle name="20 % - Accent6 3 3 3 2 3" xfId="17453"/>
    <cellStyle name="20 % - Accent6 3 3 3 2 4" xfId="22559"/>
    <cellStyle name="20 % - Accent6 3 3 3 3" xfId="7059"/>
    <cellStyle name="20 % - Accent6 3 3 3 3 2" xfId="25199"/>
    <cellStyle name="20 % - Accent6 3 3 3 4" xfId="12349"/>
    <cellStyle name="20 % - Accent6 3 3 3 5" xfId="14989"/>
    <cellStyle name="20 % - Accent6 3 3 3 6" xfId="19919"/>
    <cellStyle name="20 % - Accent6 3 3 4" xfId="3186"/>
    <cellStyle name="20 % - Accent6 3 3 4 2" xfId="8468"/>
    <cellStyle name="20 % - Accent6 3 3 4 2 2" xfId="26607"/>
    <cellStyle name="20 % - Accent6 3 3 4 3" xfId="16221"/>
    <cellStyle name="20 % - Accent6 3 3 4 4" xfId="21327"/>
    <cellStyle name="20 % - Accent6 3 3 5" xfId="5827"/>
    <cellStyle name="20 % - Accent6 3 3 5 2" xfId="23967"/>
    <cellStyle name="20 % - Accent6 3 3 6" xfId="11119"/>
    <cellStyle name="20 % - Accent6 3 3 7" xfId="13757"/>
    <cellStyle name="20 % - Accent6 3 3 8" xfId="18687"/>
    <cellStyle name="20 % - Accent6 3 4" xfId="897"/>
    <cellStyle name="20 % - Accent6 3 4 2" xfId="2129"/>
    <cellStyle name="20 % - Accent6 3 4 2 2" xfId="4771"/>
    <cellStyle name="20 % - Accent6 3 4 2 2 2" xfId="10052"/>
    <cellStyle name="20 % - Accent6 3 4 2 2 2 2" xfId="28191"/>
    <cellStyle name="20 % - Accent6 3 4 2 2 3" xfId="17805"/>
    <cellStyle name="20 % - Accent6 3 4 2 2 4" xfId="22911"/>
    <cellStyle name="20 % - Accent6 3 4 2 3" xfId="7411"/>
    <cellStyle name="20 % - Accent6 3 4 2 3 2" xfId="25551"/>
    <cellStyle name="20 % - Accent6 3 4 2 4" xfId="12701"/>
    <cellStyle name="20 % - Accent6 3 4 2 5" xfId="15341"/>
    <cellStyle name="20 % - Accent6 3 4 2 6" xfId="20271"/>
    <cellStyle name="20 % - Accent6 3 4 3" xfId="3539"/>
    <cellStyle name="20 % - Accent6 3 4 3 2" xfId="8820"/>
    <cellStyle name="20 % - Accent6 3 4 3 2 2" xfId="26959"/>
    <cellStyle name="20 % - Accent6 3 4 3 3" xfId="16573"/>
    <cellStyle name="20 % - Accent6 3 4 3 4" xfId="21679"/>
    <cellStyle name="20 % - Accent6 3 4 4" xfId="6179"/>
    <cellStyle name="20 % - Accent6 3 4 4 2" xfId="24319"/>
    <cellStyle name="20 % - Accent6 3 4 5" xfId="11469"/>
    <cellStyle name="20 % - Accent6 3 4 6" xfId="14109"/>
    <cellStyle name="20 % - Accent6 3 4 7" xfId="19039"/>
    <cellStyle name="20 % - Accent6 3 5" xfId="1425"/>
    <cellStyle name="20 % - Accent6 3 5 2" xfId="4067"/>
    <cellStyle name="20 % - Accent6 3 5 2 2" xfId="9348"/>
    <cellStyle name="20 % - Accent6 3 5 2 2 2" xfId="27487"/>
    <cellStyle name="20 % - Accent6 3 5 2 3" xfId="17101"/>
    <cellStyle name="20 % - Accent6 3 5 2 4" xfId="22207"/>
    <cellStyle name="20 % - Accent6 3 5 3" xfId="6707"/>
    <cellStyle name="20 % - Accent6 3 5 3 2" xfId="24847"/>
    <cellStyle name="20 % - Accent6 3 5 4" xfId="11997"/>
    <cellStyle name="20 % - Accent6 3 5 5" xfId="14637"/>
    <cellStyle name="20 % - Accent6 3 5 6" xfId="19567"/>
    <cellStyle name="20 % - Accent6 3 6" xfId="2657"/>
    <cellStyle name="20 % - Accent6 3 6 2" xfId="5299"/>
    <cellStyle name="20 % - Accent6 3 6 2 2" xfId="10580"/>
    <cellStyle name="20 % - Accent6 3 6 2 2 2" xfId="28719"/>
    <cellStyle name="20 % - Accent6 3 6 2 3" xfId="23439"/>
    <cellStyle name="20 % - Accent6 3 6 3" xfId="7939"/>
    <cellStyle name="20 % - Accent6 3 6 3 2" xfId="26079"/>
    <cellStyle name="20 % - Accent6 3 6 4" xfId="13229"/>
    <cellStyle name="20 % - Accent6 3 6 5" xfId="15869"/>
    <cellStyle name="20 % - Accent6 3 6 6" xfId="20799"/>
    <cellStyle name="20 % - Accent6 3 7" xfId="2834"/>
    <cellStyle name="20 % - Accent6 3 7 2" xfId="8116"/>
    <cellStyle name="20 % - Accent6 3 7 2 2" xfId="26255"/>
    <cellStyle name="20 % - Accent6 3 7 3" xfId="20975"/>
    <cellStyle name="20 % - Accent6 3 8" xfId="5475"/>
    <cellStyle name="20 % - Accent6 3 8 2" xfId="23615"/>
    <cellStyle name="20 % - Accent6 3 9" xfId="10769"/>
    <cellStyle name="20 % - Accent6 4" xfId="284"/>
    <cellStyle name="20 % - Accent6 4 2" xfId="632"/>
    <cellStyle name="20 % - Accent6 4 2 2" xfId="1864"/>
    <cellStyle name="20 % - Accent6 4 2 2 2" xfId="4506"/>
    <cellStyle name="20 % - Accent6 4 2 2 2 2" xfId="9787"/>
    <cellStyle name="20 % - Accent6 4 2 2 2 2 2" xfId="27926"/>
    <cellStyle name="20 % - Accent6 4 2 2 2 3" xfId="17540"/>
    <cellStyle name="20 % - Accent6 4 2 2 2 4" xfId="22646"/>
    <cellStyle name="20 % - Accent6 4 2 2 3" xfId="7146"/>
    <cellStyle name="20 % - Accent6 4 2 2 3 2" xfId="25286"/>
    <cellStyle name="20 % - Accent6 4 2 2 4" xfId="12436"/>
    <cellStyle name="20 % - Accent6 4 2 2 5" xfId="15076"/>
    <cellStyle name="20 % - Accent6 4 2 2 6" xfId="20006"/>
    <cellStyle name="20 % - Accent6 4 2 3" xfId="3274"/>
    <cellStyle name="20 % - Accent6 4 2 3 2" xfId="8555"/>
    <cellStyle name="20 % - Accent6 4 2 3 2 2" xfId="26694"/>
    <cellStyle name="20 % - Accent6 4 2 3 3" xfId="16308"/>
    <cellStyle name="20 % - Accent6 4 2 3 4" xfId="21414"/>
    <cellStyle name="20 % - Accent6 4 2 4" xfId="5914"/>
    <cellStyle name="20 % - Accent6 4 2 4 2" xfId="24054"/>
    <cellStyle name="20 % - Accent6 4 2 5" xfId="11204"/>
    <cellStyle name="20 % - Accent6 4 2 6" xfId="13844"/>
    <cellStyle name="20 % - Accent6 4 2 7" xfId="18774"/>
    <cellStyle name="20 % - Accent6 4 3" xfId="984"/>
    <cellStyle name="20 % - Accent6 4 3 2" xfId="2216"/>
    <cellStyle name="20 % - Accent6 4 3 2 2" xfId="4858"/>
    <cellStyle name="20 % - Accent6 4 3 2 2 2" xfId="10139"/>
    <cellStyle name="20 % - Accent6 4 3 2 2 2 2" xfId="28278"/>
    <cellStyle name="20 % - Accent6 4 3 2 2 3" xfId="17892"/>
    <cellStyle name="20 % - Accent6 4 3 2 2 4" xfId="22998"/>
    <cellStyle name="20 % - Accent6 4 3 2 3" xfId="7498"/>
    <cellStyle name="20 % - Accent6 4 3 2 3 2" xfId="25638"/>
    <cellStyle name="20 % - Accent6 4 3 2 4" xfId="12788"/>
    <cellStyle name="20 % - Accent6 4 3 2 5" xfId="15428"/>
    <cellStyle name="20 % - Accent6 4 3 2 6" xfId="20358"/>
    <cellStyle name="20 % - Accent6 4 3 3" xfId="3626"/>
    <cellStyle name="20 % - Accent6 4 3 3 2" xfId="8907"/>
    <cellStyle name="20 % - Accent6 4 3 3 2 2" xfId="27046"/>
    <cellStyle name="20 % - Accent6 4 3 3 3" xfId="16660"/>
    <cellStyle name="20 % - Accent6 4 3 3 4" xfId="21766"/>
    <cellStyle name="20 % - Accent6 4 3 4" xfId="6266"/>
    <cellStyle name="20 % - Accent6 4 3 4 2" xfId="24406"/>
    <cellStyle name="20 % - Accent6 4 3 5" xfId="11556"/>
    <cellStyle name="20 % - Accent6 4 3 6" xfId="14196"/>
    <cellStyle name="20 % - Accent6 4 3 7" xfId="19126"/>
    <cellStyle name="20 % - Accent6 4 4" xfId="1512"/>
    <cellStyle name="20 % - Accent6 4 4 2" xfId="4154"/>
    <cellStyle name="20 % - Accent6 4 4 2 2" xfId="9435"/>
    <cellStyle name="20 % - Accent6 4 4 2 2 2" xfId="27574"/>
    <cellStyle name="20 % - Accent6 4 4 2 3" xfId="17188"/>
    <cellStyle name="20 % - Accent6 4 4 2 4" xfId="22294"/>
    <cellStyle name="20 % - Accent6 4 4 3" xfId="6794"/>
    <cellStyle name="20 % - Accent6 4 4 3 2" xfId="24934"/>
    <cellStyle name="20 % - Accent6 4 4 4" xfId="12084"/>
    <cellStyle name="20 % - Accent6 4 4 5" xfId="14724"/>
    <cellStyle name="20 % - Accent6 4 4 6" xfId="19654"/>
    <cellStyle name="20 % - Accent6 4 5" xfId="2921"/>
    <cellStyle name="20 % - Accent6 4 5 2" xfId="8203"/>
    <cellStyle name="20 % - Accent6 4 5 2 2" xfId="26342"/>
    <cellStyle name="20 % - Accent6 4 5 3" xfId="15956"/>
    <cellStyle name="20 % - Accent6 4 5 4" xfId="21062"/>
    <cellStyle name="20 % - Accent6 4 6" xfId="5562"/>
    <cellStyle name="20 % - Accent6 4 6 2" xfId="23702"/>
    <cellStyle name="20 % - Accent6 4 7" xfId="10861"/>
    <cellStyle name="20 % - Accent6 4 8" xfId="13492"/>
    <cellStyle name="20 % - Accent6 4 9" xfId="18423"/>
    <cellStyle name="20 % - Accent6 5" xfId="456"/>
    <cellStyle name="20 % - Accent6 5 2" xfId="1157"/>
    <cellStyle name="20 % - Accent6 5 2 2" xfId="2389"/>
    <cellStyle name="20 % - Accent6 5 2 2 2" xfId="5031"/>
    <cellStyle name="20 % - Accent6 5 2 2 2 2" xfId="10312"/>
    <cellStyle name="20 % - Accent6 5 2 2 2 2 2" xfId="28451"/>
    <cellStyle name="20 % - Accent6 5 2 2 2 3" xfId="18065"/>
    <cellStyle name="20 % - Accent6 5 2 2 2 4" xfId="23171"/>
    <cellStyle name="20 % - Accent6 5 2 2 3" xfId="7671"/>
    <cellStyle name="20 % - Accent6 5 2 2 3 2" xfId="25811"/>
    <cellStyle name="20 % - Accent6 5 2 2 4" xfId="12961"/>
    <cellStyle name="20 % - Accent6 5 2 2 5" xfId="15601"/>
    <cellStyle name="20 % - Accent6 5 2 2 6" xfId="20531"/>
    <cellStyle name="20 % - Accent6 5 2 3" xfId="3799"/>
    <cellStyle name="20 % - Accent6 5 2 3 2" xfId="9080"/>
    <cellStyle name="20 % - Accent6 5 2 3 2 2" xfId="27219"/>
    <cellStyle name="20 % - Accent6 5 2 3 3" xfId="16833"/>
    <cellStyle name="20 % - Accent6 5 2 3 4" xfId="21939"/>
    <cellStyle name="20 % - Accent6 5 2 4" xfId="6439"/>
    <cellStyle name="20 % - Accent6 5 2 4 2" xfId="24579"/>
    <cellStyle name="20 % - Accent6 5 2 5" xfId="11729"/>
    <cellStyle name="20 % - Accent6 5 2 6" xfId="14369"/>
    <cellStyle name="20 % - Accent6 5 2 7" xfId="19299"/>
    <cellStyle name="20 % - Accent6 5 3" xfId="1685"/>
    <cellStyle name="20 % - Accent6 5 3 2" xfId="4327"/>
    <cellStyle name="20 % - Accent6 5 3 2 2" xfId="9608"/>
    <cellStyle name="20 % - Accent6 5 3 2 2 2" xfId="27747"/>
    <cellStyle name="20 % - Accent6 5 3 2 3" xfId="17361"/>
    <cellStyle name="20 % - Accent6 5 3 2 4" xfId="22467"/>
    <cellStyle name="20 % - Accent6 5 3 3" xfId="6967"/>
    <cellStyle name="20 % - Accent6 5 3 3 2" xfId="25107"/>
    <cellStyle name="20 % - Accent6 5 3 4" xfId="12257"/>
    <cellStyle name="20 % - Accent6 5 3 5" xfId="14897"/>
    <cellStyle name="20 % - Accent6 5 3 6" xfId="19827"/>
    <cellStyle name="20 % - Accent6 5 4" xfId="3094"/>
    <cellStyle name="20 % - Accent6 5 4 2" xfId="8376"/>
    <cellStyle name="20 % - Accent6 5 4 2 2" xfId="26515"/>
    <cellStyle name="20 % - Accent6 5 4 3" xfId="16129"/>
    <cellStyle name="20 % - Accent6 5 4 4" xfId="21235"/>
    <cellStyle name="20 % - Accent6 5 5" xfId="5735"/>
    <cellStyle name="20 % - Accent6 5 5 2" xfId="23875"/>
    <cellStyle name="20 % - Accent6 5 6" xfId="11029"/>
    <cellStyle name="20 % - Accent6 5 7" xfId="13665"/>
    <cellStyle name="20 % - Accent6 5 8" xfId="18595"/>
    <cellStyle name="20 % - Accent6 6" xfId="805"/>
    <cellStyle name="20 % - Accent6 6 2" xfId="2037"/>
    <cellStyle name="20 % - Accent6 6 2 2" xfId="4679"/>
    <cellStyle name="20 % - Accent6 6 2 2 2" xfId="9960"/>
    <cellStyle name="20 % - Accent6 6 2 2 2 2" xfId="28099"/>
    <cellStyle name="20 % - Accent6 6 2 2 3" xfId="17713"/>
    <cellStyle name="20 % - Accent6 6 2 2 4" xfId="22819"/>
    <cellStyle name="20 % - Accent6 6 2 3" xfId="7319"/>
    <cellStyle name="20 % - Accent6 6 2 3 2" xfId="25459"/>
    <cellStyle name="20 % - Accent6 6 2 4" xfId="12609"/>
    <cellStyle name="20 % - Accent6 6 2 5" xfId="15249"/>
    <cellStyle name="20 % - Accent6 6 2 6" xfId="20179"/>
    <cellStyle name="20 % - Accent6 6 3" xfId="3447"/>
    <cellStyle name="20 % - Accent6 6 3 2" xfId="8728"/>
    <cellStyle name="20 % - Accent6 6 3 2 2" xfId="26867"/>
    <cellStyle name="20 % - Accent6 6 3 3" xfId="16481"/>
    <cellStyle name="20 % - Accent6 6 3 4" xfId="21587"/>
    <cellStyle name="20 % - Accent6 6 4" xfId="6087"/>
    <cellStyle name="20 % - Accent6 6 4 2" xfId="24227"/>
    <cellStyle name="20 % - Accent6 6 5" xfId="11377"/>
    <cellStyle name="20 % - Accent6 6 6" xfId="14017"/>
    <cellStyle name="20 % - Accent6 6 7" xfId="18947"/>
    <cellStyle name="20 % - Accent6 7" xfId="1336"/>
    <cellStyle name="20 % - Accent6 7 2" xfId="3978"/>
    <cellStyle name="20 % - Accent6 7 2 2" xfId="9259"/>
    <cellStyle name="20 % - Accent6 7 2 2 2" xfId="27398"/>
    <cellStyle name="20 % - Accent6 7 2 3" xfId="17012"/>
    <cellStyle name="20 % - Accent6 7 2 4" xfId="22118"/>
    <cellStyle name="20 % - Accent6 7 3" xfId="6618"/>
    <cellStyle name="20 % - Accent6 7 3 2" xfId="24758"/>
    <cellStyle name="20 % - Accent6 7 4" xfId="11908"/>
    <cellStyle name="20 % - Accent6 7 5" xfId="14548"/>
    <cellStyle name="20 % - Accent6 7 6" xfId="19478"/>
    <cellStyle name="20 % - Accent6 8" xfId="2565"/>
    <cellStyle name="20 % - Accent6 8 2" xfId="5207"/>
    <cellStyle name="20 % - Accent6 8 2 2" xfId="10488"/>
    <cellStyle name="20 % - Accent6 8 2 2 2" xfId="28627"/>
    <cellStyle name="20 % - Accent6 8 2 3" xfId="23347"/>
    <cellStyle name="20 % - Accent6 8 3" xfId="7847"/>
    <cellStyle name="20 % - Accent6 8 3 2" xfId="25987"/>
    <cellStyle name="20 % - Accent6 8 4" xfId="13137"/>
    <cellStyle name="20 % - Accent6 8 5" xfId="15780"/>
    <cellStyle name="20 % - Accent6 8 6" xfId="20707"/>
    <cellStyle name="20 % - Accent6 9" xfId="2741"/>
    <cellStyle name="20 % - Accent6 9 2" xfId="8023"/>
    <cellStyle name="20 % - Accent6 9 2 2" xfId="26163"/>
    <cellStyle name="20 % - Accent6 9 3" xfId="20883"/>
    <cellStyle name="40 % - Accent1" xfId="22" builtinId="31" customBuiltin="1"/>
    <cellStyle name="40 % - Accent1 10" xfId="5374"/>
    <cellStyle name="40 % - Accent1 10 2" xfId="23514"/>
    <cellStyle name="40 % - Accent1 11" xfId="10669"/>
    <cellStyle name="40 % - Accent1 12" xfId="13307"/>
    <cellStyle name="40 % - Accent1 13" xfId="18232"/>
    <cellStyle name="40 % - Accent1 2" xfId="137"/>
    <cellStyle name="40 % - Accent1 2 10" xfId="10693"/>
    <cellStyle name="40 % - Accent1 2 11" xfId="13382"/>
    <cellStyle name="40 % - Accent1 2 12" xfId="18311"/>
    <cellStyle name="40 % - Accent1 2 2" xfId="244"/>
    <cellStyle name="40 % - Accent1 2 2 10" xfId="13469"/>
    <cellStyle name="40 % - Accent1 2 2 11" xfId="18399"/>
    <cellStyle name="40 % - Accent1 2 2 2" xfId="436"/>
    <cellStyle name="40 % - Accent1 2 2 2 2" xfId="785"/>
    <cellStyle name="40 % - Accent1 2 2 2 2 2" xfId="2017"/>
    <cellStyle name="40 % - Accent1 2 2 2 2 2 2" xfId="4659"/>
    <cellStyle name="40 % - Accent1 2 2 2 2 2 2 2" xfId="9940"/>
    <cellStyle name="40 % - Accent1 2 2 2 2 2 2 2 2" xfId="28079"/>
    <cellStyle name="40 % - Accent1 2 2 2 2 2 2 3" xfId="17693"/>
    <cellStyle name="40 % - Accent1 2 2 2 2 2 2 4" xfId="22799"/>
    <cellStyle name="40 % - Accent1 2 2 2 2 2 3" xfId="7299"/>
    <cellStyle name="40 % - Accent1 2 2 2 2 2 3 2" xfId="25439"/>
    <cellStyle name="40 % - Accent1 2 2 2 2 2 4" xfId="12589"/>
    <cellStyle name="40 % - Accent1 2 2 2 2 2 5" xfId="15229"/>
    <cellStyle name="40 % - Accent1 2 2 2 2 2 6" xfId="20159"/>
    <cellStyle name="40 % - Accent1 2 2 2 2 3" xfId="3427"/>
    <cellStyle name="40 % - Accent1 2 2 2 2 3 2" xfId="8708"/>
    <cellStyle name="40 % - Accent1 2 2 2 2 3 2 2" xfId="26847"/>
    <cellStyle name="40 % - Accent1 2 2 2 2 3 3" xfId="16461"/>
    <cellStyle name="40 % - Accent1 2 2 2 2 3 4" xfId="21567"/>
    <cellStyle name="40 % - Accent1 2 2 2 2 4" xfId="6067"/>
    <cellStyle name="40 % - Accent1 2 2 2 2 4 2" xfId="24207"/>
    <cellStyle name="40 % - Accent1 2 2 2 2 5" xfId="11357"/>
    <cellStyle name="40 % - Accent1 2 2 2 2 6" xfId="13997"/>
    <cellStyle name="40 % - Accent1 2 2 2 2 7" xfId="18927"/>
    <cellStyle name="40 % - Accent1 2 2 2 3" xfId="1137"/>
    <cellStyle name="40 % - Accent1 2 2 2 3 2" xfId="2369"/>
    <cellStyle name="40 % - Accent1 2 2 2 3 2 2" xfId="5011"/>
    <cellStyle name="40 % - Accent1 2 2 2 3 2 2 2" xfId="10292"/>
    <cellStyle name="40 % - Accent1 2 2 2 3 2 2 2 2" xfId="28431"/>
    <cellStyle name="40 % - Accent1 2 2 2 3 2 2 3" xfId="18045"/>
    <cellStyle name="40 % - Accent1 2 2 2 3 2 2 4" xfId="23151"/>
    <cellStyle name="40 % - Accent1 2 2 2 3 2 3" xfId="7651"/>
    <cellStyle name="40 % - Accent1 2 2 2 3 2 3 2" xfId="25791"/>
    <cellStyle name="40 % - Accent1 2 2 2 3 2 4" xfId="12941"/>
    <cellStyle name="40 % - Accent1 2 2 2 3 2 5" xfId="15581"/>
    <cellStyle name="40 % - Accent1 2 2 2 3 2 6" xfId="20511"/>
    <cellStyle name="40 % - Accent1 2 2 2 3 3" xfId="3779"/>
    <cellStyle name="40 % - Accent1 2 2 2 3 3 2" xfId="9060"/>
    <cellStyle name="40 % - Accent1 2 2 2 3 3 2 2" xfId="27199"/>
    <cellStyle name="40 % - Accent1 2 2 2 3 3 3" xfId="16813"/>
    <cellStyle name="40 % - Accent1 2 2 2 3 3 4" xfId="21919"/>
    <cellStyle name="40 % - Accent1 2 2 2 3 4" xfId="6419"/>
    <cellStyle name="40 % - Accent1 2 2 2 3 4 2" xfId="24559"/>
    <cellStyle name="40 % - Accent1 2 2 2 3 5" xfId="11709"/>
    <cellStyle name="40 % - Accent1 2 2 2 3 6" xfId="14349"/>
    <cellStyle name="40 % - Accent1 2 2 2 3 7" xfId="19279"/>
    <cellStyle name="40 % - Accent1 2 2 2 4" xfId="1665"/>
    <cellStyle name="40 % - Accent1 2 2 2 4 2" xfId="4307"/>
    <cellStyle name="40 % - Accent1 2 2 2 4 2 2" xfId="9588"/>
    <cellStyle name="40 % - Accent1 2 2 2 4 2 2 2" xfId="27727"/>
    <cellStyle name="40 % - Accent1 2 2 2 4 2 3" xfId="17341"/>
    <cellStyle name="40 % - Accent1 2 2 2 4 2 4" xfId="22447"/>
    <cellStyle name="40 % - Accent1 2 2 2 4 3" xfId="6947"/>
    <cellStyle name="40 % - Accent1 2 2 2 4 3 2" xfId="25087"/>
    <cellStyle name="40 % - Accent1 2 2 2 4 4" xfId="12237"/>
    <cellStyle name="40 % - Accent1 2 2 2 4 5" xfId="14877"/>
    <cellStyle name="40 % - Accent1 2 2 2 4 6" xfId="19807"/>
    <cellStyle name="40 % - Accent1 2 2 2 5" xfId="3074"/>
    <cellStyle name="40 % - Accent1 2 2 2 5 2" xfId="8356"/>
    <cellStyle name="40 % - Accent1 2 2 2 5 2 2" xfId="26495"/>
    <cellStyle name="40 % - Accent1 2 2 2 5 3" xfId="16109"/>
    <cellStyle name="40 % - Accent1 2 2 2 5 4" xfId="21215"/>
    <cellStyle name="40 % - Accent1 2 2 2 6" xfId="5715"/>
    <cellStyle name="40 % - Accent1 2 2 2 6 2" xfId="23855"/>
    <cellStyle name="40 % - Accent1 2 2 2 7" xfId="11009"/>
    <cellStyle name="40 % - Accent1 2 2 2 8" xfId="13645"/>
    <cellStyle name="40 % - Accent1 2 2 2 9" xfId="18575"/>
    <cellStyle name="40 % - Accent1 2 2 3" xfId="608"/>
    <cellStyle name="40 % - Accent1 2 2 3 2" xfId="1313"/>
    <cellStyle name="40 % - Accent1 2 2 3 2 2" xfId="2545"/>
    <cellStyle name="40 % - Accent1 2 2 3 2 2 2" xfId="5187"/>
    <cellStyle name="40 % - Accent1 2 2 3 2 2 2 2" xfId="10468"/>
    <cellStyle name="40 % - Accent1 2 2 3 2 2 2 2 2" xfId="28607"/>
    <cellStyle name="40 % - Accent1 2 2 3 2 2 2 3" xfId="18221"/>
    <cellStyle name="40 % - Accent1 2 2 3 2 2 2 4" xfId="23327"/>
    <cellStyle name="40 % - Accent1 2 2 3 2 2 3" xfId="7827"/>
    <cellStyle name="40 % - Accent1 2 2 3 2 2 3 2" xfId="25967"/>
    <cellStyle name="40 % - Accent1 2 2 3 2 2 4" xfId="13117"/>
    <cellStyle name="40 % - Accent1 2 2 3 2 2 5" xfId="15757"/>
    <cellStyle name="40 % - Accent1 2 2 3 2 2 6" xfId="20687"/>
    <cellStyle name="40 % - Accent1 2 2 3 2 3" xfId="3955"/>
    <cellStyle name="40 % - Accent1 2 2 3 2 3 2" xfId="9236"/>
    <cellStyle name="40 % - Accent1 2 2 3 2 3 2 2" xfId="27375"/>
    <cellStyle name="40 % - Accent1 2 2 3 2 3 3" xfId="16989"/>
    <cellStyle name="40 % - Accent1 2 2 3 2 3 4" xfId="22095"/>
    <cellStyle name="40 % - Accent1 2 2 3 2 4" xfId="6595"/>
    <cellStyle name="40 % - Accent1 2 2 3 2 4 2" xfId="24735"/>
    <cellStyle name="40 % - Accent1 2 2 3 2 5" xfId="11885"/>
    <cellStyle name="40 % - Accent1 2 2 3 2 6" xfId="14525"/>
    <cellStyle name="40 % - Accent1 2 2 3 2 7" xfId="19455"/>
    <cellStyle name="40 % - Accent1 2 2 3 3" xfId="1841"/>
    <cellStyle name="40 % - Accent1 2 2 3 3 2" xfId="4483"/>
    <cellStyle name="40 % - Accent1 2 2 3 3 2 2" xfId="9764"/>
    <cellStyle name="40 % - Accent1 2 2 3 3 2 2 2" xfId="27903"/>
    <cellStyle name="40 % - Accent1 2 2 3 3 2 3" xfId="17517"/>
    <cellStyle name="40 % - Accent1 2 2 3 3 2 4" xfId="22623"/>
    <cellStyle name="40 % - Accent1 2 2 3 3 3" xfId="7123"/>
    <cellStyle name="40 % - Accent1 2 2 3 3 3 2" xfId="25263"/>
    <cellStyle name="40 % - Accent1 2 2 3 3 4" xfId="12413"/>
    <cellStyle name="40 % - Accent1 2 2 3 3 5" xfId="15053"/>
    <cellStyle name="40 % - Accent1 2 2 3 3 6" xfId="19983"/>
    <cellStyle name="40 % - Accent1 2 2 3 4" xfId="3250"/>
    <cellStyle name="40 % - Accent1 2 2 3 4 2" xfId="8532"/>
    <cellStyle name="40 % - Accent1 2 2 3 4 2 2" xfId="26671"/>
    <cellStyle name="40 % - Accent1 2 2 3 4 3" xfId="16285"/>
    <cellStyle name="40 % - Accent1 2 2 3 4 4" xfId="21391"/>
    <cellStyle name="40 % - Accent1 2 2 3 5" xfId="5891"/>
    <cellStyle name="40 % - Accent1 2 2 3 5 2" xfId="24031"/>
    <cellStyle name="40 % - Accent1 2 2 3 6" xfId="11181"/>
    <cellStyle name="40 % - Accent1 2 2 3 7" xfId="13821"/>
    <cellStyle name="40 % - Accent1 2 2 3 8" xfId="18751"/>
    <cellStyle name="40 % - Accent1 2 2 4" xfId="961"/>
    <cellStyle name="40 % - Accent1 2 2 4 2" xfId="2193"/>
    <cellStyle name="40 % - Accent1 2 2 4 2 2" xfId="4835"/>
    <cellStyle name="40 % - Accent1 2 2 4 2 2 2" xfId="10116"/>
    <cellStyle name="40 % - Accent1 2 2 4 2 2 2 2" xfId="28255"/>
    <cellStyle name="40 % - Accent1 2 2 4 2 2 3" xfId="17869"/>
    <cellStyle name="40 % - Accent1 2 2 4 2 2 4" xfId="22975"/>
    <cellStyle name="40 % - Accent1 2 2 4 2 3" xfId="7475"/>
    <cellStyle name="40 % - Accent1 2 2 4 2 3 2" xfId="25615"/>
    <cellStyle name="40 % - Accent1 2 2 4 2 4" xfId="12765"/>
    <cellStyle name="40 % - Accent1 2 2 4 2 5" xfId="15405"/>
    <cellStyle name="40 % - Accent1 2 2 4 2 6" xfId="20335"/>
    <cellStyle name="40 % - Accent1 2 2 4 3" xfId="3603"/>
    <cellStyle name="40 % - Accent1 2 2 4 3 2" xfId="8884"/>
    <cellStyle name="40 % - Accent1 2 2 4 3 2 2" xfId="27023"/>
    <cellStyle name="40 % - Accent1 2 2 4 3 3" xfId="16637"/>
    <cellStyle name="40 % - Accent1 2 2 4 3 4" xfId="21743"/>
    <cellStyle name="40 % - Accent1 2 2 4 4" xfId="6243"/>
    <cellStyle name="40 % - Accent1 2 2 4 4 2" xfId="24383"/>
    <cellStyle name="40 % - Accent1 2 2 4 5" xfId="11533"/>
    <cellStyle name="40 % - Accent1 2 2 4 6" xfId="14173"/>
    <cellStyle name="40 % - Accent1 2 2 4 7" xfId="19103"/>
    <cellStyle name="40 % - Accent1 2 2 5" xfId="1489"/>
    <cellStyle name="40 % - Accent1 2 2 5 2" xfId="4131"/>
    <cellStyle name="40 % - Accent1 2 2 5 2 2" xfId="9412"/>
    <cellStyle name="40 % - Accent1 2 2 5 2 2 2" xfId="27551"/>
    <cellStyle name="40 % - Accent1 2 2 5 2 3" xfId="17165"/>
    <cellStyle name="40 % - Accent1 2 2 5 2 4" xfId="22271"/>
    <cellStyle name="40 % - Accent1 2 2 5 3" xfId="6771"/>
    <cellStyle name="40 % - Accent1 2 2 5 3 2" xfId="24911"/>
    <cellStyle name="40 % - Accent1 2 2 5 4" xfId="12061"/>
    <cellStyle name="40 % - Accent1 2 2 5 5" xfId="14701"/>
    <cellStyle name="40 % - Accent1 2 2 5 6" xfId="19631"/>
    <cellStyle name="40 % - Accent1 2 2 6" xfId="2721"/>
    <cellStyle name="40 % - Accent1 2 2 6 2" xfId="5363"/>
    <cellStyle name="40 % - Accent1 2 2 6 2 2" xfId="10644"/>
    <cellStyle name="40 % - Accent1 2 2 6 2 2 2" xfId="28783"/>
    <cellStyle name="40 % - Accent1 2 2 6 2 3" xfId="23503"/>
    <cellStyle name="40 % - Accent1 2 2 6 3" xfId="8003"/>
    <cellStyle name="40 % - Accent1 2 2 6 3 2" xfId="26143"/>
    <cellStyle name="40 % - Accent1 2 2 6 4" xfId="13293"/>
    <cellStyle name="40 % - Accent1 2 2 6 5" xfId="15933"/>
    <cellStyle name="40 % - Accent1 2 2 6 6" xfId="20863"/>
    <cellStyle name="40 % - Accent1 2 2 7" xfId="2898"/>
    <cellStyle name="40 % - Accent1 2 2 7 2" xfId="8180"/>
    <cellStyle name="40 % - Accent1 2 2 7 2 2" xfId="26319"/>
    <cellStyle name="40 % - Accent1 2 2 7 3" xfId="21039"/>
    <cellStyle name="40 % - Accent1 2 2 8" xfId="5539"/>
    <cellStyle name="40 % - Accent1 2 2 8 2" xfId="23679"/>
    <cellStyle name="40 % - Accent1 2 2 9" xfId="10833"/>
    <cellStyle name="40 % - Accent1 2 3" xfId="349"/>
    <cellStyle name="40 % - Accent1 2 3 2" xfId="698"/>
    <cellStyle name="40 % - Accent1 2 3 2 2" xfId="1930"/>
    <cellStyle name="40 % - Accent1 2 3 2 2 2" xfId="4572"/>
    <cellStyle name="40 % - Accent1 2 3 2 2 2 2" xfId="9853"/>
    <cellStyle name="40 % - Accent1 2 3 2 2 2 2 2" xfId="27992"/>
    <cellStyle name="40 % - Accent1 2 3 2 2 2 3" xfId="17606"/>
    <cellStyle name="40 % - Accent1 2 3 2 2 2 4" xfId="22712"/>
    <cellStyle name="40 % - Accent1 2 3 2 2 3" xfId="7212"/>
    <cellStyle name="40 % - Accent1 2 3 2 2 3 2" xfId="25352"/>
    <cellStyle name="40 % - Accent1 2 3 2 2 4" xfId="12502"/>
    <cellStyle name="40 % - Accent1 2 3 2 2 5" xfId="15142"/>
    <cellStyle name="40 % - Accent1 2 3 2 2 6" xfId="20072"/>
    <cellStyle name="40 % - Accent1 2 3 2 3" xfId="3340"/>
    <cellStyle name="40 % - Accent1 2 3 2 3 2" xfId="8621"/>
    <cellStyle name="40 % - Accent1 2 3 2 3 2 2" xfId="26760"/>
    <cellStyle name="40 % - Accent1 2 3 2 3 3" xfId="16374"/>
    <cellStyle name="40 % - Accent1 2 3 2 3 4" xfId="21480"/>
    <cellStyle name="40 % - Accent1 2 3 2 4" xfId="5980"/>
    <cellStyle name="40 % - Accent1 2 3 2 4 2" xfId="24120"/>
    <cellStyle name="40 % - Accent1 2 3 2 5" xfId="11270"/>
    <cellStyle name="40 % - Accent1 2 3 2 6" xfId="13910"/>
    <cellStyle name="40 % - Accent1 2 3 2 7" xfId="18840"/>
    <cellStyle name="40 % - Accent1 2 3 3" xfId="1050"/>
    <cellStyle name="40 % - Accent1 2 3 3 2" xfId="2282"/>
    <cellStyle name="40 % - Accent1 2 3 3 2 2" xfId="4924"/>
    <cellStyle name="40 % - Accent1 2 3 3 2 2 2" xfId="10205"/>
    <cellStyle name="40 % - Accent1 2 3 3 2 2 2 2" xfId="28344"/>
    <cellStyle name="40 % - Accent1 2 3 3 2 2 3" xfId="17958"/>
    <cellStyle name="40 % - Accent1 2 3 3 2 2 4" xfId="23064"/>
    <cellStyle name="40 % - Accent1 2 3 3 2 3" xfId="7564"/>
    <cellStyle name="40 % - Accent1 2 3 3 2 3 2" xfId="25704"/>
    <cellStyle name="40 % - Accent1 2 3 3 2 4" xfId="12854"/>
    <cellStyle name="40 % - Accent1 2 3 3 2 5" xfId="15494"/>
    <cellStyle name="40 % - Accent1 2 3 3 2 6" xfId="20424"/>
    <cellStyle name="40 % - Accent1 2 3 3 3" xfId="3692"/>
    <cellStyle name="40 % - Accent1 2 3 3 3 2" xfId="8973"/>
    <cellStyle name="40 % - Accent1 2 3 3 3 2 2" xfId="27112"/>
    <cellStyle name="40 % - Accent1 2 3 3 3 3" xfId="16726"/>
    <cellStyle name="40 % - Accent1 2 3 3 3 4" xfId="21832"/>
    <cellStyle name="40 % - Accent1 2 3 3 4" xfId="6332"/>
    <cellStyle name="40 % - Accent1 2 3 3 4 2" xfId="24472"/>
    <cellStyle name="40 % - Accent1 2 3 3 5" xfId="11622"/>
    <cellStyle name="40 % - Accent1 2 3 3 6" xfId="14262"/>
    <cellStyle name="40 % - Accent1 2 3 3 7" xfId="19192"/>
    <cellStyle name="40 % - Accent1 2 3 4" xfId="1578"/>
    <cellStyle name="40 % - Accent1 2 3 4 2" xfId="4220"/>
    <cellStyle name="40 % - Accent1 2 3 4 2 2" xfId="9501"/>
    <cellStyle name="40 % - Accent1 2 3 4 2 2 2" xfId="27640"/>
    <cellStyle name="40 % - Accent1 2 3 4 2 3" xfId="17254"/>
    <cellStyle name="40 % - Accent1 2 3 4 2 4" xfId="22360"/>
    <cellStyle name="40 % - Accent1 2 3 4 3" xfId="6860"/>
    <cellStyle name="40 % - Accent1 2 3 4 3 2" xfId="25000"/>
    <cellStyle name="40 % - Accent1 2 3 4 4" xfId="12150"/>
    <cellStyle name="40 % - Accent1 2 3 4 5" xfId="14790"/>
    <cellStyle name="40 % - Accent1 2 3 4 6" xfId="19720"/>
    <cellStyle name="40 % - Accent1 2 3 5" xfId="2987"/>
    <cellStyle name="40 % - Accent1 2 3 5 2" xfId="8269"/>
    <cellStyle name="40 % - Accent1 2 3 5 2 2" xfId="26408"/>
    <cellStyle name="40 % - Accent1 2 3 5 3" xfId="16022"/>
    <cellStyle name="40 % - Accent1 2 3 5 4" xfId="21128"/>
    <cellStyle name="40 % - Accent1 2 3 6" xfId="5628"/>
    <cellStyle name="40 % - Accent1 2 3 6 2" xfId="23768"/>
    <cellStyle name="40 % - Accent1 2 3 7" xfId="10924"/>
    <cellStyle name="40 % - Accent1 2 3 8" xfId="13558"/>
    <cellStyle name="40 % - Accent1 2 3 9" xfId="18488"/>
    <cellStyle name="40 % - Accent1 2 4" xfId="523"/>
    <cellStyle name="40 % - Accent1 2 4 2" xfId="1226"/>
    <cellStyle name="40 % - Accent1 2 4 2 2" xfId="2458"/>
    <cellStyle name="40 % - Accent1 2 4 2 2 2" xfId="5100"/>
    <cellStyle name="40 % - Accent1 2 4 2 2 2 2" xfId="10381"/>
    <cellStyle name="40 % - Accent1 2 4 2 2 2 2 2" xfId="28520"/>
    <cellStyle name="40 % - Accent1 2 4 2 2 2 3" xfId="18134"/>
    <cellStyle name="40 % - Accent1 2 4 2 2 2 4" xfId="23240"/>
    <cellStyle name="40 % - Accent1 2 4 2 2 3" xfId="7740"/>
    <cellStyle name="40 % - Accent1 2 4 2 2 3 2" xfId="25880"/>
    <cellStyle name="40 % - Accent1 2 4 2 2 4" xfId="13030"/>
    <cellStyle name="40 % - Accent1 2 4 2 2 5" xfId="15670"/>
    <cellStyle name="40 % - Accent1 2 4 2 2 6" xfId="20600"/>
    <cellStyle name="40 % - Accent1 2 4 2 3" xfId="3868"/>
    <cellStyle name="40 % - Accent1 2 4 2 3 2" xfId="9149"/>
    <cellStyle name="40 % - Accent1 2 4 2 3 2 2" xfId="27288"/>
    <cellStyle name="40 % - Accent1 2 4 2 3 3" xfId="16902"/>
    <cellStyle name="40 % - Accent1 2 4 2 3 4" xfId="22008"/>
    <cellStyle name="40 % - Accent1 2 4 2 4" xfId="6508"/>
    <cellStyle name="40 % - Accent1 2 4 2 4 2" xfId="24648"/>
    <cellStyle name="40 % - Accent1 2 4 2 5" xfId="11798"/>
    <cellStyle name="40 % - Accent1 2 4 2 6" xfId="14438"/>
    <cellStyle name="40 % - Accent1 2 4 2 7" xfId="19368"/>
    <cellStyle name="40 % - Accent1 2 4 3" xfId="1754"/>
    <cellStyle name="40 % - Accent1 2 4 3 2" xfId="4396"/>
    <cellStyle name="40 % - Accent1 2 4 3 2 2" xfId="9677"/>
    <cellStyle name="40 % - Accent1 2 4 3 2 2 2" xfId="27816"/>
    <cellStyle name="40 % - Accent1 2 4 3 2 3" xfId="17430"/>
    <cellStyle name="40 % - Accent1 2 4 3 2 4" xfId="22536"/>
    <cellStyle name="40 % - Accent1 2 4 3 3" xfId="7036"/>
    <cellStyle name="40 % - Accent1 2 4 3 3 2" xfId="25176"/>
    <cellStyle name="40 % - Accent1 2 4 3 4" xfId="12326"/>
    <cellStyle name="40 % - Accent1 2 4 3 5" xfId="14966"/>
    <cellStyle name="40 % - Accent1 2 4 3 6" xfId="19896"/>
    <cellStyle name="40 % - Accent1 2 4 4" xfId="3163"/>
    <cellStyle name="40 % - Accent1 2 4 4 2" xfId="8445"/>
    <cellStyle name="40 % - Accent1 2 4 4 2 2" xfId="26584"/>
    <cellStyle name="40 % - Accent1 2 4 4 3" xfId="16198"/>
    <cellStyle name="40 % - Accent1 2 4 4 4" xfId="21304"/>
    <cellStyle name="40 % - Accent1 2 4 5" xfId="5804"/>
    <cellStyle name="40 % - Accent1 2 4 5 2" xfId="23944"/>
    <cellStyle name="40 % - Accent1 2 4 6" xfId="11096"/>
    <cellStyle name="40 % - Accent1 2 4 7" xfId="13734"/>
    <cellStyle name="40 % - Accent1 2 4 8" xfId="18664"/>
    <cellStyle name="40 % - Accent1 2 5" xfId="874"/>
    <cellStyle name="40 % - Accent1 2 5 2" xfId="2106"/>
    <cellStyle name="40 % - Accent1 2 5 2 2" xfId="4748"/>
    <cellStyle name="40 % - Accent1 2 5 2 2 2" xfId="10029"/>
    <cellStyle name="40 % - Accent1 2 5 2 2 2 2" xfId="28168"/>
    <cellStyle name="40 % - Accent1 2 5 2 2 3" xfId="17782"/>
    <cellStyle name="40 % - Accent1 2 5 2 2 4" xfId="22888"/>
    <cellStyle name="40 % - Accent1 2 5 2 3" xfId="7388"/>
    <cellStyle name="40 % - Accent1 2 5 2 3 2" xfId="25528"/>
    <cellStyle name="40 % - Accent1 2 5 2 4" xfId="12678"/>
    <cellStyle name="40 % - Accent1 2 5 2 5" xfId="15318"/>
    <cellStyle name="40 % - Accent1 2 5 2 6" xfId="20248"/>
    <cellStyle name="40 % - Accent1 2 5 3" xfId="3516"/>
    <cellStyle name="40 % - Accent1 2 5 3 2" xfId="8797"/>
    <cellStyle name="40 % - Accent1 2 5 3 2 2" xfId="26936"/>
    <cellStyle name="40 % - Accent1 2 5 3 3" xfId="16550"/>
    <cellStyle name="40 % - Accent1 2 5 3 4" xfId="21656"/>
    <cellStyle name="40 % - Accent1 2 5 4" xfId="6156"/>
    <cellStyle name="40 % - Accent1 2 5 4 2" xfId="24296"/>
    <cellStyle name="40 % - Accent1 2 5 5" xfId="11446"/>
    <cellStyle name="40 % - Accent1 2 5 6" xfId="14086"/>
    <cellStyle name="40 % - Accent1 2 5 7" xfId="19016"/>
    <cellStyle name="40 % - Accent1 2 6" xfId="1402"/>
    <cellStyle name="40 % - Accent1 2 6 2" xfId="4044"/>
    <cellStyle name="40 % - Accent1 2 6 2 2" xfId="9325"/>
    <cellStyle name="40 % - Accent1 2 6 2 2 2" xfId="27464"/>
    <cellStyle name="40 % - Accent1 2 6 2 3" xfId="17078"/>
    <cellStyle name="40 % - Accent1 2 6 2 4" xfId="22184"/>
    <cellStyle name="40 % - Accent1 2 6 3" xfId="6684"/>
    <cellStyle name="40 % - Accent1 2 6 3 2" xfId="24824"/>
    <cellStyle name="40 % - Accent1 2 6 4" xfId="11974"/>
    <cellStyle name="40 % - Accent1 2 6 5" xfId="14614"/>
    <cellStyle name="40 % - Accent1 2 6 6" xfId="19544"/>
    <cellStyle name="40 % - Accent1 2 7" xfId="2634"/>
    <cellStyle name="40 % - Accent1 2 7 2" xfId="5276"/>
    <cellStyle name="40 % - Accent1 2 7 2 2" xfId="10557"/>
    <cellStyle name="40 % - Accent1 2 7 2 2 2" xfId="28696"/>
    <cellStyle name="40 % - Accent1 2 7 2 3" xfId="23416"/>
    <cellStyle name="40 % - Accent1 2 7 3" xfId="7916"/>
    <cellStyle name="40 % - Accent1 2 7 3 2" xfId="26056"/>
    <cellStyle name="40 % - Accent1 2 7 4" xfId="13206"/>
    <cellStyle name="40 % - Accent1 2 7 5" xfId="15846"/>
    <cellStyle name="40 % - Accent1 2 7 6" xfId="20776"/>
    <cellStyle name="40 % - Accent1 2 8" xfId="2811"/>
    <cellStyle name="40 % - Accent1 2 8 2" xfId="8093"/>
    <cellStyle name="40 % - Accent1 2 8 2 2" xfId="26232"/>
    <cellStyle name="40 % - Accent1 2 8 3" xfId="20952"/>
    <cellStyle name="40 % - Accent1 2 9" xfId="5452"/>
    <cellStyle name="40 % - Accent1 2 9 2" xfId="23592"/>
    <cellStyle name="40 % - Accent1 3" xfId="170"/>
    <cellStyle name="40 % - Accent1 3 10" xfId="13396"/>
    <cellStyle name="40 % - Accent1 3 11" xfId="18326"/>
    <cellStyle name="40 % - Accent1 3 2" xfId="363"/>
    <cellStyle name="40 % - Accent1 3 2 2" xfId="712"/>
    <cellStyle name="40 % - Accent1 3 2 2 2" xfId="1944"/>
    <cellStyle name="40 % - Accent1 3 2 2 2 2" xfId="4586"/>
    <cellStyle name="40 % - Accent1 3 2 2 2 2 2" xfId="9867"/>
    <cellStyle name="40 % - Accent1 3 2 2 2 2 2 2" xfId="28006"/>
    <cellStyle name="40 % - Accent1 3 2 2 2 2 3" xfId="17620"/>
    <cellStyle name="40 % - Accent1 3 2 2 2 2 4" xfId="22726"/>
    <cellStyle name="40 % - Accent1 3 2 2 2 3" xfId="7226"/>
    <cellStyle name="40 % - Accent1 3 2 2 2 3 2" xfId="25366"/>
    <cellStyle name="40 % - Accent1 3 2 2 2 4" xfId="12516"/>
    <cellStyle name="40 % - Accent1 3 2 2 2 5" xfId="15156"/>
    <cellStyle name="40 % - Accent1 3 2 2 2 6" xfId="20086"/>
    <cellStyle name="40 % - Accent1 3 2 2 3" xfId="3354"/>
    <cellStyle name="40 % - Accent1 3 2 2 3 2" xfId="8635"/>
    <cellStyle name="40 % - Accent1 3 2 2 3 2 2" xfId="26774"/>
    <cellStyle name="40 % - Accent1 3 2 2 3 3" xfId="16388"/>
    <cellStyle name="40 % - Accent1 3 2 2 3 4" xfId="21494"/>
    <cellStyle name="40 % - Accent1 3 2 2 4" xfId="5994"/>
    <cellStyle name="40 % - Accent1 3 2 2 4 2" xfId="24134"/>
    <cellStyle name="40 % - Accent1 3 2 2 5" xfId="11284"/>
    <cellStyle name="40 % - Accent1 3 2 2 6" xfId="13924"/>
    <cellStyle name="40 % - Accent1 3 2 2 7" xfId="18854"/>
    <cellStyle name="40 % - Accent1 3 2 3" xfId="1064"/>
    <cellStyle name="40 % - Accent1 3 2 3 2" xfId="2296"/>
    <cellStyle name="40 % - Accent1 3 2 3 2 2" xfId="4938"/>
    <cellStyle name="40 % - Accent1 3 2 3 2 2 2" xfId="10219"/>
    <cellStyle name="40 % - Accent1 3 2 3 2 2 2 2" xfId="28358"/>
    <cellStyle name="40 % - Accent1 3 2 3 2 2 3" xfId="17972"/>
    <cellStyle name="40 % - Accent1 3 2 3 2 2 4" xfId="23078"/>
    <cellStyle name="40 % - Accent1 3 2 3 2 3" xfId="7578"/>
    <cellStyle name="40 % - Accent1 3 2 3 2 3 2" xfId="25718"/>
    <cellStyle name="40 % - Accent1 3 2 3 2 4" xfId="12868"/>
    <cellStyle name="40 % - Accent1 3 2 3 2 5" xfId="15508"/>
    <cellStyle name="40 % - Accent1 3 2 3 2 6" xfId="20438"/>
    <cellStyle name="40 % - Accent1 3 2 3 3" xfId="3706"/>
    <cellStyle name="40 % - Accent1 3 2 3 3 2" xfId="8987"/>
    <cellStyle name="40 % - Accent1 3 2 3 3 2 2" xfId="27126"/>
    <cellStyle name="40 % - Accent1 3 2 3 3 3" xfId="16740"/>
    <cellStyle name="40 % - Accent1 3 2 3 3 4" xfId="21846"/>
    <cellStyle name="40 % - Accent1 3 2 3 4" xfId="6346"/>
    <cellStyle name="40 % - Accent1 3 2 3 4 2" xfId="24486"/>
    <cellStyle name="40 % - Accent1 3 2 3 5" xfId="11636"/>
    <cellStyle name="40 % - Accent1 3 2 3 6" xfId="14276"/>
    <cellStyle name="40 % - Accent1 3 2 3 7" xfId="19206"/>
    <cellStyle name="40 % - Accent1 3 2 4" xfId="1592"/>
    <cellStyle name="40 % - Accent1 3 2 4 2" xfId="4234"/>
    <cellStyle name="40 % - Accent1 3 2 4 2 2" xfId="9515"/>
    <cellStyle name="40 % - Accent1 3 2 4 2 2 2" xfId="27654"/>
    <cellStyle name="40 % - Accent1 3 2 4 2 3" xfId="17268"/>
    <cellStyle name="40 % - Accent1 3 2 4 2 4" xfId="22374"/>
    <cellStyle name="40 % - Accent1 3 2 4 3" xfId="6874"/>
    <cellStyle name="40 % - Accent1 3 2 4 3 2" xfId="25014"/>
    <cellStyle name="40 % - Accent1 3 2 4 4" xfId="12164"/>
    <cellStyle name="40 % - Accent1 3 2 4 5" xfId="14804"/>
    <cellStyle name="40 % - Accent1 3 2 4 6" xfId="19734"/>
    <cellStyle name="40 % - Accent1 3 2 5" xfId="3001"/>
    <cellStyle name="40 % - Accent1 3 2 5 2" xfId="8283"/>
    <cellStyle name="40 % - Accent1 3 2 5 2 2" xfId="26422"/>
    <cellStyle name="40 % - Accent1 3 2 5 3" xfId="16036"/>
    <cellStyle name="40 % - Accent1 3 2 5 4" xfId="21142"/>
    <cellStyle name="40 % - Accent1 3 2 6" xfId="5642"/>
    <cellStyle name="40 % - Accent1 3 2 6 2" xfId="23782"/>
    <cellStyle name="40 % - Accent1 3 2 7" xfId="10938"/>
    <cellStyle name="40 % - Accent1 3 2 8" xfId="13572"/>
    <cellStyle name="40 % - Accent1 3 2 9" xfId="18502"/>
    <cellStyle name="40 % - Accent1 3 3" xfId="537"/>
    <cellStyle name="40 % - Accent1 3 3 2" xfId="1240"/>
    <cellStyle name="40 % - Accent1 3 3 2 2" xfId="2472"/>
    <cellStyle name="40 % - Accent1 3 3 2 2 2" xfId="5114"/>
    <cellStyle name="40 % - Accent1 3 3 2 2 2 2" xfId="10395"/>
    <cellStyle name="40 % - Accent1 3 3 2 2 2 2 2" xfId="28534"/>
    <cellStyle name="40 % - Accent1 3 3 2 2 2 3" xfId="18148"/>
    <cellStyle name="40 % - Accent1 3 3 2 2 2 4" xfId="23254"/>
    <cellStyle name="40 % - Accent1 3 3 2 2 3" xfId="7754"/>
    <cellStyle name="40 % - Accent1 3 3 2 2 3 2" xfId="25894"/>
    <cellStyle name="40 % - Accent1 3 3 2 2 4" xfId="13044"/>
    <cellStyle name="40 % - Accent1 3 3 2 2 5" xfId="15684"/>
    <cellStyle name="40 % - Accent1 3 3 2 2 6" xfId="20614"/>
    <cellStyle name="40 % - Accent1 3 3 2 3" xfId="3882"/>
    <cellStyle name="40 % - Accent1 3 3 2 3 2" xfId="9163"/>
    <cellStyle name="40 % - Accent1 3 3 2 3 2 2" xfId="27302"/>
    <cellStyle name="40 % - Accent1 3 3 2 3 3" xfId="16916"/>
    <cellStyle name="40 % - Accent1 3 3 2 3 4" xfId="22022"/>
    <cellStyle name="40 % - Accent1 3 3 2 4" xfId="6522"/>
    <cellStyle name="40 % - Accent1 3 3 2 4 2" xfId="24662"/>
    <cellStyle name="40 % - Accent1 3 3 2 5" xfId="11812"/>
    <cellStyle name="40 % - Accent1 3 3 2 6" xfId="14452"/>
    <cellStyle name="40 % - Accent1 3 3 2 7" xfId="19382"/>
    <cellStyle name="40 % - Accent1 3 3 3" xfId="1768"/>
    <cellStyle name="40 % - Accent1 3 3 3 2" xfId="4410"/>
    <cellStyle name="40 % - Accent1 3 3 3 2 2" xfId="9691"/>
    <cellStyle name="40 % - Accent1 3 3 3 2 2 2" xfId="27830"/>
    <cellStyle name="40 % - Accent1 3 3 3 2 3" xfId="17444"/>
    <cellStyle name="40 % - Accent1 3 3 3 2 4" xfId="22550"/>
    <cellStyle name="40 % - Accent1 3 3 3 3" xfId="7050"/>
    <cellStyle name="40 % - Accent1 3 3 3 3 2" xfId="25190"/>
    <cellStyle name="40 % - Accent1 3 3 3 4" xfId="12340"/>
    <cellStyle name="40 % - Accent1 3 3 3 5" xfId="14980"/>
    <cellStyle name="40 % - Accent1 3 3 3 6" xfId="19910"/>
    <cellStyle name="40 % - Accent1 3 3 4" xfId="3177"/>
    <cellStyle name="40 % - Accent1 3 3 4 2" xfId="8459"/>
    <cellStyle name="40 % - Accent1 3 3 4 2 2" xfId="26598"/>
    <cellStyle name="40 % - Accent1 3 3 4 3" xfId="16212"/>
    <cellStyle name="40 % - Accent1 3 3 4 4" xfId="21318"/>
    <cellStyle name="40 % - Accent1 3 3 5" xfId="5818"/>
    <cellStyle name="40 % - Accent1 3 3 5 2" xfId="23958"/>
    <cellStyle name="40 % - Accent1 3 3 6" xfId="11110"/>
    <cellStyle name="40 % - Accent1 3 3 7" xfId="13748"/>
    <cellStyle name="40 % - Accent1 3 3 8" xfId="18678"/>
    <cellStyle name="40 % - Accent1 3 4" xfId="888"/>
    <cellStyle name="40 % - Accent1 3 4 2" xfId="2120"/>
    <cellStyle name="40 % - Accent1 3 4 2 2" xfId="4762"/>
    <cellStyle name="40 % - Accent1 3 4 2 2 2" xfId="10043"/>
    <cellStyle name="40 % - Accent1 3 4 2 2 2 2" xfId="28182"/>
    <cellStyle name="40 % - Accent1 3 4 2 2 3" xfId="17796"/>
    <cellStyle name="40 % - Accent1 3 4 2 2 4" xfId="22902"/>
    <cellStyle name="40 % - Accent1 3 4 2 3" xfId="7402"/>
    <cellStyle name="40 % - Accent1 3 4 2 3 2" xfId="25542"/>
    <cellStyle name="40 % - Accent1 3 4 2 4" xfId="12692"/>
    <cellStyle name="40 % - Accent1 3 4 2 5" xfId="15332"/>
    <cellStyle name="40 % - Accent1 3 4 2 6" xfId="20262"/>
    <cellStyle name="40 % - Accent1 3 4 3" xfId="3530"/>
    <cellStyle name="40 % - Accent1 3 4 3 2" xfId="8811"/>
    <cellStyle name="40 % - Accent1 3 4 3 2 2" xfId="26950"/>
    <cellStyle name="40 % - Accent1 3 4 3 3" xfId="16564"/>
    <cellStyle name="40 % - Accent1 3 4 3 4" xfId="21670"/>
    <cellStyle name="40 % - Accent1 3 4 4" xfId="6170"/>
    <cellStyle name="40 % - Accent1 3 4 4 2" xfId="24310"/>
    <cellStyle name="40 % - Accent1 3 4 5" xfId="11460"/>
    <cellStyle name="40 % - Accent1 3 4 6" xfId="14100"/>
    <cellStyle name="40 % - Accent1 3 4 7" xfId="19030"/>
    <cellStyle name="40 % - Accent1 3 5" xfId="1416"/>
    <cellStyle name="40 % - Accent1 3 5 2" xfId="4058"/>
    <cellStyle name="40 % - Accent1 3 5 2 2" xfId="9339"/>
    <cellStyle name="40 % - Accent1 3 5 2 2 2" xfId="27478"/>
    <cellStyle name="40 % - Accent1 3 5 2 3" xfId="17092"/>
    <cellStyle name="40 % - Accent1 3 5 2 4" xfId="22198"/>
    <cellStyle name="40 % - Accent1 3 5 3" xfId="6698"/>
    <cellStyle name="40 % - Accent1 3 5 3 2" xfId="24838"/>
    <cellStyle name="40 % - Accent1 3 5 4" xfId="11988"/>
    <cellStyle name="40 % - Accent1 3 5 5" xfId="14628"/>
    <cellStyle name="40 % - Accent1 3 5 6" xfId="19558"/>
    <cellStyle name="40 % - Accent1 3 6" xfId="2648"/>
    <cellStyle name="40 % - Accent1 3 6 2" xfId="5290"/>
    <cellStyle name="40 % - Accent1 3 6 2 2" xfId="10571"/>
    <cellStyle name="40 % - Accent1 3 6 2 2 2" xfId="28710"/>
    <cellStyle name="40 % - Accent1 3 6 2 3" xfId="23430"/>
    <cellStyle name="40 % - Accent1 3 6 3" xfId="7930"/>
    <cellStyle name="40 % - Accent1 3 6 3 2" xfId="26070"/>
    <cellStyle name="40 % - Accent1 3 6 4" xfId="13220"/>
    <cellStyle name="40 % - Accent1 3 6 5" xfId="15860"/>
    <cellStyle name="40 % - Accent1 3 6 6" xfId="20790"/>
    <cellStyle name="40 % - Accent1 3 7" xfId="2825"/>
    <cellStyle name="40 % - Accent1 3 7 2" xfId="8107"/>
    <cellStyle name="40 % - Accent1 3 7 2 2" xfId="26246"/>
    <cellStyle name="40 % - Accent1 3 7 3" xfId="20966"/>
    <cellStyle name="40 % - Accent1 3 8" xfId="5466"/>
    <cellStyle name="40 % - Accent1 3 8 2" xfId="23606"/>
    <cellStyle name="40 % - Accent1 3 9" xfId="10760"/>
    <cellStyle name="40 % - Accent1 4" xfId="275"/>
    <cellStyle name="40 % - Accent1 4 2" xfId="623"/>
    <cellStyle name="40 % - Accent1 4 2 2" xfId="1855"/>
    <cellStyle name="40 % - Accent1 4 2 2 2" xfId="4497"/>
    <cellStyle name="40 % - Accent1 4 2 2 2 2" xfId="9778"/>
    <cellStyle name="40 % - Accent1 4 2 2 2 2 2" xfId="27917"/>
    <cellStyle name="40 % - Accent1 4 2 2 2 3" xfId="17531"/>
    <cellStyle name="40 % - Accent1 4 2 2 2 4" xfId="22637"/>
    <cellStyle name="40 % - Accent1 4 2 2 3" xfId="7137"/>
    <cellStyle name="40 % - Accent1 4 2 2 3 2" xfId="25277"/>
    <cellStyle name="40 % - Accent1 4 2 2 4" xfId="12427"/>
    <cellStyle name="40 % - Accent1 4 2 2 5" xfId="15067"/>
    <cellStyle name="40 % - Accent1 4 2 2 6" xfId="19997"/>
    <cellStyle name="40 % - Accent1 4 2 3" xfId="3265"/>
    <cellStyle name="40 % - Accent1 4 2 3 2" xfId="8546"/>
    <cellStyle name="40 % - Accent1 4 2 3 2 2" xfId="26685"/>
    <cellStyle name="40 % - Accent1 4 2 3 3" xfId="16299"/>
    <cellStyle name="40 % - Accent1 4 2 3 4" xfId="21405"/>
    <cellStyle name="40 % - Accent1 4 2 4" xfId="5905"/>
    <cellStyle name="40 % - Accent1 4 2 4 2" xfId="24045"/>
    <cellStyle name="40 % - Accent1 4 2 5" xfId="11195"/>
    <cellStyle name="40 % - Accent1 4 2 6" xfId="13835"/>
    <cellStyle name="40 % - Accent1 4 2 7" xfId="18765"/>
    <cellStyle name="40 % - Accent1 4 3" xfId="975"/>
    <cellStyle name="40 % - Accent1 4 3 2" xfId="2207"/>
    <cellStyle name="40 % - Accent1 4 3 2 2" xfId="4849"/>
    <cellStyle name="40 % - Accent1 4 3 2 2 2" xfId="10130"/>
    <cellStyle name="40 % - Accent1 4 3 2 2 2 2" xfId="28269"/>
    <cellStyle name="40 % - Accent1 4 3 2 2 3" xfId="17883"/>
    <cellStyle name="40 % - Accent1 4 3 2 2 4" xfId="22989"/>
    <cellStyle name="40 % - Accent1 4 3 2 3" xfId="7489"/>
    <cellStyle name="40 % - Accent1 4 3 2 3 2" xfId="25629"/>
    <cellStyle name="40 % - Accent1 4 3 2 4" xfId="12779"/>
    <cellStyle name="40 % - Accent1 4 3 2 5" xfId="15419"/>
    <cellStyle name="40 % - Accent1 4 3 2 6" xfId="20349"/>
    <cellStyle name="40 % - Accent1 4 3 3" xfId="3617"/>
    <cellStyle name="40 % - Accent1 4 3 3 2" xfId="8898"/>
    <cellStyle name="40 % - Accent1 4 3 3 2 2" xfId="27037"/>
    <cellStyle name="40 % - Accent1 4 3 3 3" xfId="16651"/>
    <cellStyle name="40 % - Accent1 4 3 3 4" xfId="21757"/>
    <cellStyle name="40 % - Accent1 4 3 4" xfId="6257"/>
    <cellStyle name="40 % - Accent1 4 3 4 2" xfId="24397"/>
    <cellStyle name="40 % - Accent1 4 3 5" xfId="11547"/>
    <cellStyle name="40 % - Accent1 4 3 6" xfId="14187"/>
    <cellStyle name="40 % - Accent1 4 3 7" xfId="19117"/>
    <cellStyle name="40 % - Accent1 4 4" xfId="1503"/>
    <cellStyle name="40 % - Accent1 4 4 2" xfId="4145"/>
    <cellStyle name="40 % - Accent1 4 4 2 2" xfId="9426"/>
    <cellStyle name="40 % - Accent1 4 4 2 2 2" xfId="27565"/>
    <cellStyle name="40 % - Accent1 4 4 2 3" xfId="17179"/>
    <cellStyle name="40 % - Accent1 4 4 2 4" xfId="22285"/>
    <cellStyle name="40 % - Accent1 4 4 3" xfId="6785"/>
    <cellStyle name="40 % - Accent1 4 4 3 2" xfId="24925"/>
    <cellStyle name="40 % - Accent1 4 4 4" xfId="12075"/>
    <cellStyle name="40 % - Accent1 4 4 5" xfId="14715"/>
    <cellStyle name="40 % - Accent1 4 4 6" xfId="19645"/>
    <cellStyle name="40 % - Accent1 4 5" xfId="2912"/>
    <cellStyle name="40 % - Accent1 4 5 2" xfId="8194"/>
    <cellStyle name="40 % - Accent1 4 5 2 2" xfId="26333"/>
    <cellStyle name="40 % - Accent1 4 5 3" xfId="15947"/>
    <cellStyle name="40 % - Accent1 4 5 4" xfId="21053"/>
    <cellStyle name="40 % - Accent1 4 6" xfId="5553"/>
    <cellStyle name="40 % - Accent1 4 6 2" xfId="23693"/>
    <cellStyle name="40 % - Accent1 4 7" xfId="10852"/>
    <cellStyle name="40 % - Accent1 4 8" xfId="13483"/>
    <cellStyle name="40 % - Accent1 4 9" xfId="18414"/>
    <cellStyle name="40 % - Accent1 5" xfId="447"/>
    <cellStyle name="40 % - Accent1 5 2" xfId="1148"/>
    <cellStyle name="40 % - Accent1 5 2 2" xfId="2380"/>
    <cellStyle name="40 % - Accent1 5 2 2 2" xfId="5022"/>
    <cellStyle name="40 % - Accent1 5 2 2 2 2" xfId="10303"/>
    <cellStyle name="40 % - Accent1 5 2 2 2 2 2" xfId="28442"/>
    <cellStyle name="40 % - Accent1 5 2 2 2 3" xfId="18056"/>
    <cellStyle name="40 % - Accent1 5 2 2 2 4" xfId="23162"/>
    <cellStyle name="40 % - Accent1 5 2 2 3" xfId="7662"/>
    <cellStyle name="40 % - Accent1 5 2 2 3 2" xfId="25802"/>
    <cellStyle name="40 % - Accent1 5 2 2 4" xfId="12952"/>
    <cellStyle name="40 % - Accent1 5 2 2 5" xfId="15592"/>
    <cellStyle name="40 % - Accent1 5 2 2 6" xfId="20522"/>
    <cellStyle name="40 % - Accent1 5 2 3" xfId="3790"/>
    <cellStyle name="40 % - Accent1 5 2 3 2" xfId="9071"/>
    <cellStyle name="40 % - Accent1 5 2 3 2 2" xfId="27210"/>
    <cellStyle name="40 % - Accent1 5 2 3 3" xfId="16824"/>
    <cellStyle name="40 % - Accent1 5 2 3 4" xfId="21930"/>
    <cellStyle name="40 % - Accent1 5 2 4" xfId="6430"/>
    <cellStyle name="40 % - Accent1 5 2 4 2" xfId="24570"/>
    <cellStyle name="40 % - Accent1 5 2 5" xfId="11720"/>
    <cellStyle name="40 % - Accent1 5 2 6" xfId="14360"/>
    <cellStyle name="40 % - Accent1 5 2 7" xfId="19290"/>
    <cellStyle name="40 % - Accent1 5 3" xfId="1676"/>
    <cellStyle name="40 % - Accent1 5 3 2" xfId="4318"/>
    <cellStyle name="40 % - Accent1 5 3 2 2" xfId="9599"/>
    <cellStyle name="40 % - Accent1 5 3 2 2 2" xfId="27738"/>
    <cellStyle name="40 % - Accent1 5 3 2 3" xfId="17352"/>
    <cellStyle name="40 % - Accent1 5 3 2 4" xfId="22458"/>
    <cellStyle name="40 % - Accent1 5 3 3" xfId="6958"/>
    <cellStyle name="40 % - Accent1 5 3 3 2" xfId="25098"/>
    <cellStyle name="40 % - Accent1 5 3 4" xfId="12248"/>
    <cellStyle name="40 % - Accent1 5 3 5" xfId="14888"/>
    <cellStyle name="40 % - Accent1 5 3 6" xfId="19818"/>
    <cellStyle name="40 % - Accent1 5 4" xfId="3085"/>
    <cellStyle name="40 % - Accent1 5 4 2" xfId="8367"/>
    <cellStyle name="40 % - Accent1 5 4 2 2" xfId="26506"/>
    <cellStyle name="40 % - Accent1 5 4 3" xfId="16120"/>
    <cellStyle name="40 % - Accent1 5 4 4" xfId="21226"/>
    <cellStyle name="40 % - Accent1 5 5" xfId="5726"/>
    <cellStyle name="40 % - Accent1 5 5 2" xfId="23866"/>
    <cellStyle name="40 % - Accent1 5 6" xfId="11020"/>
    <cellStyle name="40 % - Accent1 5 7" xfId="13656"/>
    <cellStyle name="40 % - Accent1 5 8" xfId="18586"/>
    <cellStyle name="40 % - Accent1 6" xfId="796"/>
    <cellStyle name="40 % - Accent1 6 2" xfId="2028"/>
    <cellStyle name="40 % - Accent1 6 2 2" xfId="4670"/>
    <cellStyle name="40 % - Accent1 6 2 2 2" xfId="9951"/>
    <cellStyle name="40 % - Accent1 6 2 2 2 2" xfId="28090"/>
    <cellStyle name="40 % - Accent1 6 2 2 3" xfId="17704"/>
    <cellStyle name="40 % - Accent1 6 2 2 4" xfId="22810"/>
    <cellStyle name="40 % - Accent1 6 2 3" xfId="7310"/>
    <cellStyle name="40 % - Accent1 6 2 3 2" xfId="25450"/>
    <cellStyle name="40 % - Accent1 6 2 4" xfId="12600"/>
    <cellStyle name="40 % - Accent1 6 2 5" xfId="15240"/>
    <cellStyle name="40 % - Accent1 6 2 6" xfId="20170"/>
    <cellStyle name="40 % - Accent1 6 3" xfId="3438"/>
    <cellStyle name="40 % - Accent1 6 3 2" xfId="8719"/>
    <cellStyle name="40 % - Accent1 6 3 2 2" xfId="26858"/>
    <cellStyle name="40 % - Accent1 6 3 3" xfId="16472"/>
    <cellStyle name="40 % - Accent1 6 3 4" xfId="21578"/>
    <cellStyle name="40 % - Accent1 6 4" xfId="6078"/>
    <cellStyle name="40 % - Accent1 6 4 2" xfId="24218"/>
    <cellStyle name="40 % - Accent1 6 5" xfId="11368"/>
    <cellStyle name="40 % - Accent1 6 6" xfId="14008"/>
    <cellStyle name="40 % - Accent1 6 7" xfId="18938"/>
    <cellStyle name="40 % - Accent1 7" xfId="1327"/>
    <cellStyle name="40 % - Accent1 7 2" xfId="3969"/>
    <cellStyle name="40 % - Accent1 7 2 2" xfId="9250"/>
    <cellStyle name="40 % - Accent1 7 2 2 2" xfId="27389"/>
    <cellStyle name="40 % - Accent1 7 2 3" xfId="17003"/>
    <cellStyle name="40 % - Accent1 7 2 4" xfId="22109"/>
    <cellStyle name="40 % - Accent1 7 3" xfId="6609"/>
    <cellStyle name="40 % - Accent1 7 3 2" xfId="24749"/>
    <cellStyle name="40 % - Accent1 7 4" xfId="11899"/>
    <cellStyle name="40 % - Accent1 7 5" xfId="14539"/>
    <cellStyle name="40 % - Accent1 7 6" xfId="19469"/>
    <cellStyle name="40 % - Accent1 8" xfId="2556"/>
    <cellStyle name="40 % - Accent1 8 2" xfId="5198"/>
    <cellStyle name="40 % - Accent1 8 2 2" xfId="10479"/>
    <cellStyle name="40 % - Accent1 8 2 2 2" xfId="28618"/>
    <cellStyle name="40 % - Accent1 8 2 3" xfId="23338"/>
    <cellStyle name="40 % - Accent1 8 3" xfId="7838"/>
    <cellStyle name="40 % - Accent1 8 3 2" xfId="25978"/>
    <cellStyle name="40 % - Accent1 8 4" xfId="13128"/>
    <cellStyle name="40 % - Accent1 8 5" xfId="15771"/>
    <cellStyle name="40 % - Accent1 8 6" xfId="20698"/>
    <cellStyle name="40 % - Accent1 9" xfId="2732"/>
    <cellStyle name="40 % - Accent1 9 2" xfId="8014"/>
    <cellStyle name="40 % - Accent1 9 2 2" xfId="26154"/>
    <cellStyle name="40 % - Accent1 9 3" xfId="20874"/>
    <cellStyle name="40 % - Accent2" xfId="26" builtinId="35" customBuiltin="1"/>
    <cellStyle name="40 % - Accent2 10" xfId="5376"/>
    <cellStyle name="40 % - Accent2 10 2" xfId="23516"/>
    <cellStyle name="40 % - Accent2 11" xfId="10671"/>
    <cellStyle name="40 % - Accent2 12" xfId="13309"/>
    <cellStyle name="40 % - Accent2 13" xfId="18234"/>
    <cellStyle name="40 % - Accent2 2" xfId="133"/>
    <cellStyle name="40 % - Accent2 2 10" xfId="10695"/>
    <cellStyle name="40 % - Accent2 2 11" xfId="13380"/>
    <cellStyle name="40 % - Accent2 2 12" xfId="18309"/>
    <cellStyle name="40 % - Accent2 2 2" xfId="242"/>
    <cellStyle name="40 % - Accent2 2 2 10" xfId="13467"/>
    <cellStyle name="40 % - Accent2 2 2 11" xfId="18397"/>
    <cellStyle name="40 % - Accent2 2 2 2" xfId="434"/>
    <cellStyle name="40 % - Accent2 2 2 2 2" xfId="783"/>
    <cellStyle name="40 % - Accent2 2 2 2 2 2" xfId="2015"/>
    <cellStyle name="40 % - Accent2 2 2 2 2 2 2" xfId="4657"/>
    <cellStyle name="40 % - Accent2 2 2 2 2 2 2 2" xfId="9938"/>
    <cellStyle name="40 % - Accent2 2 2 2 2 2 2 2 2" xfId="28077"/>
    <cellStyle name="40 % - Accent2 2 2 2 2 2 2 3" xfId="17691"/>
    <cellStyle name="40 % - Accent2 2 2 2 2 2 2 4" xfId="22797"/>
    <cellStyle name="40 % - Accent2 2 2 2 2 2 3" xfId="7297"/>
    <cellStyle name="40 % - Accent2 2 2 2 2 2 3 2" xfId="25437"/>
    <cellStyle name="40 % - Accent2 2 2 2 2 2 4" xfId="12587"/>
    <cellStyle name="40 % - Accent2 2 2 2 2 2 5" xfId="15227"/>
    <cellStyle name="40 % - Accent2 2 2 2 2 2 6" xfId="20157"/>
    <cellStyle name="40 % - Accent2 2 2 2 2 3" xfId="3425"/>
    <cellStyle name="40 % - Accent2 2 2 2 2 3 2" xfId="8706"/>
    <cellStyle name="40 % - Accent2 2 2 2 2 3 2 2" xfId="26845"/>
    <cellStyle name="40 % - Accent2 2 2 2 2 3 3" xfId="16459"/>
    <cellStyle name="40 % - Accent2 2 2 2 2 3 4" xfId="21565"/>
    <cellStyle name="40 % - Accent2 2 2 2 2 4" xfId="6065"/>
    <cellStyle name="40 % - Accent2 2 2 2 2 4 2" xfId="24205"/>
    <cellStyle name="40 % - Accent2 2 2 2 2 5" xfId="11355"/>
    <cellStyle name="40 % - Accent2 2 2 2 2 6" xfId="13995"/>
    <cellStyle name="40 % - Accent2 2 2 2 2 7" xfId="18925"/>
    <cellStyle name="40 % - Accent2 2 2 2 3" xfId="1135"/>
    <cellStyle name="40 % - Accent2 2 2 2 3 2" xfId="2367"/>
    <cellStyle name="40 % - Accent2 2 2 2 3 2 2" xfId="5009"/>
    <cellStyle name="40 % - Accent2 2 2 2 3 2 2 2" xfId="10290"/>
    <cellStyle name="40 % - Accent2 2 2 2 3 2 2 2 2" xfId="28429"/>
    <cellStyle name="40 % - Accent2 2 2 2 3 2 2 3" xfId="18043"/>
    <cellStyle name="40 % - Accent2 2 2 2 3 2 2 4" xfId="23149"/>
    <cellStyle name="40 % - Accent2 2 2 2 3 2 3" xfId="7649"/>
    <cellStyle name="40 % - Accent2 2 2 2 3 2 3 2" xfId="25789"/>
    <cellStyle name="40 % - Accent2 2 2 2 3 2 4" xfId="12939"/>
    <cellStyle name="40 % - Accent2 2 2 2 3 2 5" xfId="15579"/>
    <cellStyle name="40 % - Accent2 2 2 2 3 2 6" xfId="20509"/>
    <cellStyle name="40 % - Accent2 2 2 2 3 3" xfId="3777"/>
    <cellStyle name="40 % - Accent2 2 2 2 3 3 2" xfId="9058"/>
    <cellStyle name="40 % - Accent2 2 2 2 3 3 2 2" xfId="27197"/>
    <cellStyle name="40 % - Accent2 2 2 2 3 3 3" xfId="16811"/>
    <cellStyle name="40 % - Accent2 2 2 2 3 3 4" xfId="21917"/>
    <cellStyle name="40 % - Accent2 2 2 2 3 4" xfId="6417"/>
    <cellStyle name="40 % - Accent2 2 2 2 3 4 2" xfId="24557"/>
    <cellStyle name="40 % - Accent2 2 2 2 3 5" xfId="11707"/>
    <cellStyle name="40 % - Accent2 2 2 2 3 6" xfId="14347"/>
    <cellStyle name="40 % - Accent2 2 2 2 3 7" xfId="19277"/>
    <cellStyle name="40 % - Accent2 2 2 2 4" xfId="1663"/>
    <cellStyle name="40 % - Accent2 2 2 2 4 2" xfId="4305"/>
    <cellStyle name="40 % - Accent2 2 2 2 4 2 2" xfId="9586"/>
    <cellStyle name="40 % - Accent2 2 2 2 4 2 2 2" xfId="27725"/>
    <cellStyle name="40 % - Accent2 2 2 2 4 2 3" xfId="17339"/>
    <cellStyle name="40 % - Accent2 2 2 2 4 2 4" xfId="22445"/>
    <cellStyle name="40 % - Accent2 2 2 2 4 3" xfId="6945"/>
    <cellStyle name="40 % - Accent2 2 2 2 4 3 2" xfId="25085"/>
    <cellStyle name="40 % - Accent2 2 2 2 4 4" xfId="12235"/>
    <cellStyle name="40 % - Accent2 2 2 2 4 5" xfId="14875"/>
    <cellStyle name="40 % - Accent2 2 2 2 4 6" xfId="19805"/>
    <cellStyle name="40 % - Accent2 2 2 2 5" xfId="3072"/>
    <cellStyle name="40 % - Accent2 2 2 2 5 2" xfId="8354"/>
    <cellStyle name="40 % - Accent2 2 2 2 5 2 2" xfId="26493"/>
    <cellStyle name="40 % - Accent2 2 2 2 5 3" xfId="16107"/>
    <cellStyle name="40 % - Accent2 2 2 2 5 4" xfId="21213"/>
    <cellStyle name="40 % - Accent2 2 2 2 6" xfId="5713"/>
    <cellStyle name="40 % - Accent2 2 2 2 6 2" xfId="23853"/>
    <cellStyle name="40 % - Accent2 2 2 2 7" xfId="11007"/>
    <cellStyle name="40 % - Accent2 2 2 2 8" xfId="13643"/>
    <cellStyle name="40 % - Accent2 2 2 2 9" xfId="18573"/>
    <cellStyle name="40 % - Accent2 2 2 3" xfId="606"/>
    <cellStyle name="40 % - Accent2 2 2 3 2" xfId="1311"/>
    <cellStyle name="40 % - Accent2 2 2 3 2 2" xfId="2543"/>
    <cellStyle name="40 % - Accent2 2 2 3 2 2 2" xfId="5185"/>
    <cellStyle name="40 % - Accent2 2 2 3 2 2 2 2" xfId="10466"/>
    <cellStyle name="40 % - Accent2 2 2 3 2 2 2 2 2" xfId="28605"/>
    <cellStyle name="40 % - Accent2 2 2 3 2 2 2 3" xfId="18219"/>
    <cellStyle name="40 % - Accent2 2 2 3 2 2 2 4" xfId="23325"/>
    <cellStyle name="40 % - Accent2 2 2 3 2 2 3" xfId="7825"/>
    <cellStyle name="40 % - Accent2 2 2 3 2 2 3 2" xfId="25965"/>
    <cellStyle name="40 % - Accent2 2 2 3 2 2 4" xfId="13115"/>
    <cellStyle name="40 % - Accent2 2 2 3 2 2 5" xfId="15755"/>
    <cellStyle name="40 % - Accent2 2 2 3 2 2 6" xfId="20685"/>
    <cellStyle name="40 % - Accent2 2 2 3 2 3" xfId="3953"/>
    <cellStyle name="40 % - Accent2 2 2 3 2 3 2" xfId="9234"/>
    <cellStyle name="40 % - Accent2 2 2 3 2 3 2 2" xfId="27373"/>
    <cellStyle name="40 % - Accent2 2 2 3 2 3 3" xfId="16987"/>
    <cellStyle name="40 % - Accent2 2 2 3 2 3 4" xfId="22093"/>
    <cellStyle name="40 % - Accent2 2 2 3 2 4" xfId="6593"/>
    <cellStyle name="40 % - Accent2 2 2 3 2 4 2" xfId="24733"/>
    <cellStyle name="40 % - Accent2 2 2 3 2 5" xfId="11883"/>
    <cellStyle name="40 % - Accent2 2 2 3 2 6" xfId="14523"/>
    <cellStyle name="40 % - Accent2 2 2 3 2 7" xfId="19453"/>
    <cellStyle name="40 % - Accent2 2 2 3 3" xfId="1839"/>
    <cellStyle name="40 % - Accent2 2 2 3 3 2" xfId="4481"/>
    <cellStyle name="40 % - Accent2 2 2 3 3 2 2" xfId="9762"/>
    <cellStyle name="40 % - Accent2 2 2 3 3 2 2 2" xfId="27901"/>
    <cellStyle name="40 % - Accent2 2 2 3 3 2 3" xfId="17515"/>
    <cellStyle name="40 % - Accent2 2 2 3 3 2 4" xfId="22621"/>
    <cellStyle name="40 % - Accent2 2 2 3 3 3" xfId="7121"/>
    <cellStyle name="40 % - Accent2 2 2 3 3 3 2" xfId="25261"/>
    <cellStyle name="40 % - Accent2 2 2 3 3 4" xfId="12411"/>
    <cellStyle name="40 % - Accent2 2 2 3 3 5" xfId="15051"/>
    <cellStyle name="40 % - Accent2 2 2 3 3 6" xfId="19981"/>
    <cellStyle name="40 % - Accent2 2 2 3 4" xfId="3248"/>
    <cellStyle name="40 % - Accent2 2 2 3 4 2" xfId="8530"/>
    <cellStyle name="40 % - Accent2 2 2 3 4 2 2" xfId="26669"/>
    <cellStyle name="40 % - Accent2 2 2 3 4 3" xfId="16283"/>
    <cellStyle name="40 % - Accent2 2 2 3 4 4" xfId="21389"/>
    <cellStyle name="40 % - Accent2 2 2 3 5" xfId="5889"/>
    <cellStyle name="40 % - Accent2 2 2 3 5 2" xfId="24029"/>
    <cellStyle name="40 % - Accent2 2 2 3 6" xfId="11179"/>
    <cellStyle name="40 % - Accent2 2 2 3 7" xfId="13819"/>
    <cellStyle name="40 % - Accent2 2 2 3 8" xfId="18749"/>
    <cellStyle name="40 % - Accent2 2 2 4" xfId="959"/>
    <cellStyle name="40 % - Accent2 2 2 4 2" xfId="2191"/>
    <cellStyle name="40 % - Accent2 2 2 4 2 2" xfId="4833"/>
    <cellStyle name="40 % - Accent2 2 2 4 2 2 2" xfId="10114"/>
    <cellStyle name="40 % - Accent2 2 2 4 2 2 2 2" xfId="28253"/>
    <cellStyle name="40 % - Accent2 2 2 4 2 2 3" xfId="17867"/>
    <cellStyle name="40 % - Accent2 2 2 4 2 2 4" xfId="22973"/>
    <cellStyle name="40 % - Accent2 2 2 4 2 3" xfId="7473"/>
    <cellStyle name="40 % - Accent2 2 2 4 2 3 2" xfId="25613"/>
    <cellStyle name="40 % - Accent2 2 2 4 2 4" xfId="12763"/>
    <cellStyle name="40 % - Accent2 2 2 4 2 5" xfId="15403"/>
    <cellStyle name="40 % - Accent2 2 2 4 2 6" xfId="20333"/>
    <cellStyle name="40 % - Accent2 2 2 4 3" xfId="3601"/>
    <cellStyle name="40 % - Accent2 2 2 4 3 2" xfId="8882"/>
    <cellStyle name="40 % - Accent2 2 2 4 3 2 2" xfId="27021"/>
    <cellStyle name="40 % - Accent2 2 2 4 3 3" xfId="16635"/>
    <cellStyle name="40 % - Accent2 2 2 4 3 4" xfId="21741"/>
    <cellStyle name="40 % - Accent2 2 2 4 4" xfId="6241"/>
    <cellStyle name="40 % - Accent2 2 2 4 4 2" xfId="24381"/>
    <cellStyle name="40 % - Accent2 2 2 4 5" xfId="11531"/>
    <cellStyle name="40 % - Accent2 2 2 4 6" xfId="14171"/>
    <cellStyle name="40 % - Accent2 2 2 4 7" xfId="19101"/>
    <cellStyle name="40 % - Accent2 2 2 5" xfId="1487"/>
    <cellStyle name="40 % - Accent2 2 2 5 2" xfId="4129"/>
    <cellStyle name="40 % - Accent2 2 2 5 2 2" xfId="9410"/>
    <cellStyle name="40 % - Accent2 2 2 5 2 2 2" xfId="27549"/>
    <cellStyle name="40 % - Accent2 2 2 5 2 3" xfId="17163"/>
    <cellStyle name="40 % - Accent2 2 2 5 2 4" xfId="22269"/>
    <cellStyle name="40 % - Accent2 2 2 5 3" xfId="6769"/>
    <cellStyle name="40 % - Accent2 2 2 5 3 2" xfId="24909"/>
    <cellStyle name="40 % - Accent2 2 2 5 4" xfId="12059"/>
    <cellStyle name="40 % - Accent2 2 2 5 5" xfId="14699"/>
    <cellStyle name="40 % - Accent2 2 2 5 6" xfId="19629"/>
    <cellStyle name="40 % - Accent2 2 2 6" xfId="2719"/>
    <cellStyle name="40 % - Accent2 2 2 6 2" xfId="5361"/>
    <cellStyle name="40 % - Accent2 2 2 6 2 2" xfId="10642"/>
    <cellStyle name="40 % - Accent2 2 2 6 2 2 2" xfId="28781"/>
    <cellStyle name="40 % - Accent2 2 2 6 2 3" xfId="23501"/>
    <cellStyle name="40 % - Accent2 2 2 6 3" xfId="8001"/>
    <cellStyle name="40 % - Accent2 2 2 6 3 2" xfId="26141"/>
    <cellStyle name="40 % - Accent2 2 2 6 4" xfId="13291"/>
    <cellStyle name="40 % - Accent2 2 2 6 5" xfId="15931"/>
    <cellStyle name="40 % - Accent2 2 2 6 6" xfId="20861"/>
    <cellStyle name="40 % - Accent2 2 2 7" xfId="2896"/>
    <cellStyle name="40 % - Accent2 2 2 7 2" xfId="8178"/>
    <cellStyle name="40 % - Accent2 2 2 7 2 2" xfId="26317"/>
    <cellStyle name="40 % - Accent2 2 2 7 3" xfId="21037"/>
    <cellStyle name="40 % - Accent2 2 2 8" xfId="5537"/>
    <cellStyle name="40 % - Accent2 2 2 8 2" xfId="23677"/>
    <cellStyle name="40 % - Accent2 2 2 9" xfId="10831"/>
    <cellStyle name="40 % - Accent2 2 3" xfId="347"/>
    <cellStyle name="40 % - Accent2 2 3 2" xfId="696"/>
    <cellStyle name="40 % - Accent2 2 3 2 2" xfId="1928"/>
    <cellStyle name="40 % - Accent2 2 3 2 2 2" xfId="4570"/>
    <cellStyle name="40 % - Accent2 2 3 2 2 2 2" xfId="9851"/>
    <cellStyle name="40 % - Accent2 2 3 2 2 2 2 2" xfId="27990"/>
    <cellStyle name="40 % - Accent2 2 3 2 2 2 3" xfId="17604"/>
    <cellStyle name="40 % - Accent2 2 3 2 2 2 4" xfId="22710"/>
    <cellStyle name="40 % - Accent2 2 3 2 2 3" xfId="7210"/>
    <cellStyle name="40 % - Accent2 2 3 2 2 3 2" xfId="25350"/>
    <cellStyle name="40 % - Accent2 2 3 2 2 4" xfId="12500"/>
    <cellStyle name="40 % - Accent2 2 3 2 2 5" xfId="15140"/>
    <cellStyle name="40 % - Accent2 2 3 2 2 6" xfId="20070"/>
    <cellStyle name="40 % - Accent2 2 3 2 3" xfId="3338"/>
    <cellStyle name="40 % - Accent2 2 3 2 3 2" xfId="8619"/>
    <cellStyle name="40 % - Accent2 2 3 2 3 2 2" xfId="26758"/>
    <cellStyle name="40 % - Accent2 2 3 2 3 3" xfId="16372"/>
    <cellStyle name="40 % - Accent2 2 3 2 3 4" xfId="21478"/>
    <cellStyle name="40 % - Accent2 2 3 2 4" xfId="5978"/>
    <cellStyle name="40 % - Accent2 2 3 2 4 2" xfId="24118"/>
    <cellStyle name="40 % - Accent2 2 3 2 5" xfId="11268"/>
    <cellStyle name="40 % - Accent2 2 3 2 6" xfId="13908"/>
    <cellStyle name="40 % - Accent2 2 3 2 7" xfId="18838"/>
    <cellStyle name="40 % - Accent2 2 3 3" xfId="1048"/>
    <cellStyle name="40 % - Accent2 2 3 3 2" xfId="2280"/>
    <cellStyle name="40 % - Accent2 2 3 3 2 2" xfId="4922"/>
    <cellStyle name="40 % - Accent2 2 3 3 2 2 2" xfId="10203"/>
    <cellStyle name="40 % - Accent2 2 3 3 2 2 2 2" xfId="28342"/>
    <cellStyle name="40 % - Accent2 2 3 3 2 2 3" xfId="17956"/>
    <cellStyle name="40 % - Accent2 2 3 3 2 2 4" xfId="23062"/>
    <cellStyle name="40 % - Accent2 2 3 3 2 3" xfId="7562"/>
    <cellStyle name="40 % - Accent2 2 3 3 2 3 2" xfId="25702"/>
    <cellStyle name="40 % - Accent2 2 3 3 2 4" xfId="12852"/>
    <cellStyle name="40 % - Accent2 2 3 3 2 5" xfId="15492"/>
    <cellStyle name="40 % - Accent2 2 3 3 2 6" xfId="20422"/>
    <cellStyle name="40 % - Accent2 2 3 3 3" xfId="3690"/>
    <cellStyle name="40 % - Accent2 2 3 3 3 2" xfId="8971"/>
    <cellStyle name="40 % - Accent2 2 3 3 3 2 2" xfId="27110"/>
    <cellStyle name="40 % - Accent2 2 3 3 3 3" xfId="16724"/>
    <cellStyle name="40 % - Accent2 2 3 3 3 4" xfId="21830"/>
    <cellStyle name="40 % - Accent2 2 3 3 4" xfId="6330"/>
    <cellStyle name="40 % - Accent2 2 3 3 4 2" xfId="24470"/>
    <cellStyle name="40 % - Accent2 2 3 3 5" xfId="11620"/>
    <cellStyle name="40 % - Accent2 2 3 3 6" xfId="14260"/>
    <cellStyle name="40 % - Accent2 2 3 3 7" xfId="19190"/>
    <cellStyle name="40 % - Accent2 2 3 4" xfId="1576"/>
    <cellStyle name="40 % - Accent2 2 3 4 2" xfId="4218"/>
    <cellStyle name="40 % - Accent2 2 3 4 2 2" xfId="9499"/>
    <cellStyle name="40 % - Accent2 2 3 4 2 2 2" xfId="27638"/>
    <cellStyle name="40 % - Accent2 2 3 4 2 3" xfId="17252"/>
    <cellStyle name="40 % - Accent2 2 3 4 2 4" xfId="22358"/>
    <cellStyle name="40 % - Accent2 2 3 4 3" xfId="6858"/>
    <cellStyle name="40 % - Accent2 2 3 4 3 2" xfId="24998"/>
    <cellStyle name="40 % - Accent2 2 3 4 4" xfId="12148"/>
    <cellStyle name="40 % - Accent2 2 3 4 5" xfId="14788"/>
    <cellStyle name="40 % - Accent2 2 3 4 6" xfId="19718"/>
    <cellStyle name="40 % - Accent2 2 3 5" xfId="2985"/>
    <cellStyle name="40 % - Accent2 2 3 5 2" xfId="8267"/>
    <cellStyle name="40 % - Accent2 2 3 5 2 2" xfId="26406"/>
    <cellStyle name="40 % - Accent2 2 3 5 3" xfId="16020"/>
    <cellStyle name="40 % - Accent2 2 3 5 4" xfId="21126"/>
    <cellStyle name="40 % - Accent2 2 3 6" xfId="5626"/>
    <cellStyle name="40 % - Accent2 2 3 6 2" xfId="23766"/>
    <cellStyle name="40 % - Accent2 2 3 7" xfId="10922"/>
    <cellStyle name="40 % - Accent2 2 3 8" xfId="13556"/>
    <cellStyle name="40 % - Accent2 2 3 9" xfId="18486"/>
    <cellStyle name="40 % - Accent2 2 4" xfId="521"/>
    <cellStyle name="40 % - Accent2 2 4 2" xfId="1224"/>
    <cellStyle name="40 % - Accent2 2 4 2 2" xfId="2456"/>
    <cellStyle name="40 % - Accent2 2 4 2 2 2" xfId="5098"/>
    <cellStyle name="40 % - Accent2 2 4 2 2 2 2" xfId="10379"/>
    <cellStyle name="40 % - Accent2 2 4 2 2 2 2 2" xfId="28518"/>
    <cellStyle name="40 % - Accent2 2 4 2 2 2 3" xfId="18132"/>
    <cellStyle name="40 % - Accent2 2 4 2 2 2 4" xfId="23238"/>
    <cellStyle name="40 % - Accent2 2 4 2 2 3" xfId="7738"/>
    <cellStyle name="40 % - Accent2 2 4 2 2 3 2" xfId="25878"/>
    <cellStyle name="40 % - Accent2 2 4 2 2 4" xfId="13028"/>
    <cellStyle name="40 % - Accent2 2 4 2 2 5" xfId="15668"/>
    <cellStyle name="40 % - Accent2 2 4 2 2 6" xfId="20598"/>
    <cellStyle name="40 % - Accent2 2 4 2 3" xfId="3866"/>
    <cellStyle name="40 % - Accent2 2 4 2 3 2" xfId="9147"/>
    <cellStyle name="40 % - Accent2 2 4 2 3 2 2" xfId="27286"/>
    <cellStyle name="40 % - Accent2 2 4 2 3 3" xfId="16900"/>
    <cellStyle name="40 % - Accent2 2 4 2 3 4" xfId="22006"/>
    <cellStyle name="40 % - Accent2 2 4 2 4" xfId="6506"/>
    <cellStyle name="40 % - Accent2 2 4 2 4 2" xfId="24646"/>
    <cellStyle name="40 % - Accent2 2 4 2 5" xfId="11796"/>
    <cellStyle name="40 % - Accent2 2 4 2 6" xfId="14436"/>
    <cellStyle name="40 % - Accent2 2 4 2 7" xfId="19366"/>
    <cellStyle name="40 % - Accent2 2 4 3" xfId="1752"/>
    <cellStyle name="40 % - Accent2 2 4 3 2" xfId="4394"/>
    <cellStyle name="40 % - Accent2 2 4 3 2 2" xfId="9675"/>
    <cellStyle name="40 % - Accent2 2 4 3 2 2 2" xfId="27814"/>
    <cellStyle name="40 % - Accent2 2 4 3 2 3" xfId="17428"/>
    <cellStyle name="40 % - Accent2 2 4 3 2 4" xfId="22534"/>
    <cellStyle name="40 % - Accent2 2 4 3 3" xfId="7034"/>
    <cellStyle name="40 % - Accent2 2 4 3 3 2" xfId="25174"/>
    <cellStyle name="40 % - Accent2 2 4 3 4" xfId="12324"/>
    <cellStyle name="40 % - Accent2 2 4 3 5" xfId="14964"/>
    <cellStyle name="40 % - Accent2 2 4 3 6" xfId="19894"/>
    <cellStyle name="40 % - Accent2 2 4 4" xfId="3161"/>
    <cellStyle name="40 % - Accent2 2 4 4 2" xfId="8443"/>
    <cellStyle name="40 % - Accent2 2 4 4 2 2" xfId="26582"/>
    <cellStyle name="40 % - Accent2 2 4 4 3" xfId="16196"/>
    <cellStyle name="40 % - Accent2 2 4 4 4" xfId="21302"/>
    <cellStyle name="40 % - Accent2 2 4 5" xfId="5802"/>
    <cellStyle name="40 % - Accent2 2 4 5 2" xfId="23942"/>
    <cellStyle name="40 % - Accent2 2 4 6" xfId="11094"/>
    <cellStyle name="40 % - Accent2 2 4 7" xfId="13732"/>
    <cellStyle name="40 % - Accent2 2 4 8" xfId="18662"/>
    <cellStyle name="40 % - Accent2 2 5" xfId="872"/>
    <cellStyle name="40 % - Accent2 2 5 2" xfId="2104"/>
    <cellStyle name="40 % - Accent2 2 5 2 2" xfId="4746"/>
    <cellStyle name="40 % - Accent2 2 5 2 2 2" xfId="10027"/>
    <cellStyle name="40 % - Accent2 2 5 2 2 2 2" xfId="28166"/>
    <cellStyle name="40 % - Accent2 2 5 2 2 3" xfId="17780"/>
    <cellStyle name="40 % - Accent2 2 5 2 2 4" xfId="22886"/>
    <cellStyle name="40 % - Accent2 2 5 2 3" xfId="7386"/>
    <cellStyle name="40 % - Accent2 2 5 2 3 2" xfId="25526"/>
    <cellStyle name="40 % - Accent2 2 5 2 4" xfId="12676"/>
    <cellStyle name="40 % - Accent2 2 5 2 5" xfId="15316"/>
    <cellStyle name="40 % - Accent2 2 5 2 6" xfId="20246"/>
    <cellStyle name="40 % - Accent2 2 5 3" xfId="3514"/>
    <cellStyle name="40 % - Accent2 2 5 3 2" xfId="8795"/>
    <cellStyle name="40 % - Accent2 2 5 3 2 2" xfId="26934"/>
    <cellStyle name="40 % - Accent2 2 5 3 3" xfId="16548"/>
    <cellStyle name="40 % - Accent2 2 5 3 4" xfId="21654"/>
    <cellStyle name="40 % - Accent2 2 5 4" xfId="6154"/>
    <cellStyle name="40 % - Accent2 2 5 4 2" xfId="24294"/>
    <cellStyle name="40 % - Accent2 2 5 5" xfId="11444"/>
    <cellStyle name="40 % - Accent2 2 5 6" xfId="14084"/>
    <cellStyle name="40 % - Accent2 2 5 7" xfId="19014"/>
    <cellStyle name="40 % - Accent2 2 6" xfId="1400"/>
    <cellStyle name="40 % - Accent2 2 6 2" xfId="4042"/>
    <cellStyle name="40 % - Accent2 2 6 2 2" xfId="9323"/>
    <cellStyle name="40 % - Accent2 2 6 2 2 2" xfId="27462"/>
    <cellStyle name="40 % - Accent2 2 6 2 3" xfId="17076"/>
    <cellStyle name="40 % - Accent2 2 6 2 4" xfId="22182"/>
    <cellStyle name="40 % - Accent2 2 6 3" xfId="6682"/>
    <cellStyle name="40 % - Accent2 2 6 3 2" xfId="24822"/>
    <cellStyle name="40 % - Accent2 2 6 4" xfId="11972"/>
    <cellStyle name="40 % - Accent2 2 6 5" xfId="14612"/>
    <cellStyle name="40 % - Accent2 2 6 6" xfId="19542"/>
    <cellStyle name="40 % - Accent2 2 7" xfId="2632"/>
    <cellStyle name="40 % - Accent2 2 7 2" xfId="5274"/>
    <cellStyle name="40 % - Accent2 2 7 2 2" xfId="10555"/>
    <cellStyle name="40 % - Accent2 2 7 2 2 2" xfId="28694"/>
    <cellStyle name="40 % - Accent2 2 7 2 3" xfId="23414"/>
    <cellStyle name="40 % - Accent2 2 7 3" xfId="7914"/>
    <cellStyle name="40 % - Accent2 2 7 3 2" xfId="26054"/>
    <cellStyle name="40 % - Accent2 2 7 4" xfId="13204"/>
    <cellStyle name="40 % - Accent2 2 7 5" xfId="15844"/>
    <cellStyle name="40 % - Accent2 2 7 6" xfId="20774"/>
    <cellStyle name="40 % - Accent2 2 8" xfId="2809"/>
    <cellStyle name="40 % - Accent2 2 8 2" xfId="8091"/>
    <cellStyle name="40 % - Accent2 2 8 2 2" xfId="26230"/>
    <cellStyle name="40 % - Accent2 2 8 3" xfId="20950"/>
    <cellStyle name="40 % - Accent2 2 9" xfId="5450"/>
    <cellStyle name="40 % - Accent2 2 9 2" xfId="23590"/>
    <cellStyle name="40 % - Accent2 3" xfId="172"/>
    <cellStyle name="40 % - Accent2 3 10" xfId="13398"/>
    <cellStyle name="40 % - Accent2 3 11" xfId="18328"/>
    <cellStyle name="40 % - Accent2 3 2" xfId="365"/>
    <cellStyle name="40 % - Accent2 3 2 2" xfId="714"/>
    <cellStyle name="40 % - Accent2 3 2 2 2" xfId="1946"/>
    <cellStyle name="40 % - Accent2 3 2 2 2 2" xfId="4588"/>
    <cellStyle name="40 % - Accent2 3 2 2 2 2 2" xfId="9869"/>
    <cellStyle name="40 % - Accent2 3 2 2 2 2 2 2" xfId="28008"/>
    <cellStyle name="40 % - Accent2 3 2 2 2 2 3" xfId="17622"/>
    <cellStyle name="40 % - Accent2 3 2 2 2 2 4" xfId="22728"/>
    <cellStyle name="40 % - Accent2 3 2 2 2 3" xfId="7228"/>
    <cellStyle name="40 % - Accent2 3 2 2 2 3 2" xfId="25368"/>
    <cellStyle name="40 % - Accent2 3 2 2 2 4" xfId="12518"/>
    <cellStyle name="40 % - Accent2 3 2 2 2 5" xfId="15158"/>
    <cellStyle name="40 % - Accent2 3 2 2 2 6" xfId="20088"/>
    <cellStyle name="40 % - Accent2 3 2 2 3" xfId="3356"/>
    <cellStyle name="40 % - Accent2 3 2 2 3 2" xfId="8637"/>
    <cellStyle name="40 % - Accent2 3 2 2 3 2 2" xfId="26776"/>
    <cellStyle name="40 % - Accent2 3 2 2 3 3" xfId="16390"/>
    <cellStyle name="40 % - Accent2 3 2 2 3 4" xfId="21496"/>
    <cellStyle name="40 % - Accent2 3 2 2 4" xfId="5996"/>
    <cellStyle name="40 % - Accent2 3 2 2 4 2" xfId="24136"/>
    <cellStyle name="40 % - Accent2 3 2 2 5" xfId="11286"/>
    <cellStyle name="40 % - Accent2 3 2 2 6" xfId="13926"/>
    <cellStyle name="40 % - Accent2 3 2 2 7" xfId="18856"/>
    <cellStyle name="40 % - Accent2 3 2 3" xfId="1066"/>
    <cellStyle name="40 % - Accent2 3 2 3 2" xfId="2298"/>
    <cellStyle name="40 % - Accent2 3 2 3 2 2" xfId="4940"/>
    <cellStyle name="40 % - Accent2 3 2 3 2 2 2" xfId="10221"/>
    <cellStyle name="40 % - Accent2 3 2 3 2 2 2 2" xfId="28360"/>
    <cellStyle name="40 % - Accent2 3 2 3 2 2 3" xfId="17974"/>
    <cellStyle name="40 % - Accent2 3 2 3 2 2 4" xfId="23080"/>
    <cellStyle name="40 % - Accent2 3 2 3 2 3" xfId="7580"/>
    <cellStyle name="40 % - Accent2 3 2 3 2 3 2" xfId="25720"/>
    <cellStyle name="40 % - Accent2 3 2 3 2 4" xfId="12870"/>
    <cellStyle name="40 % - Accent2 3 2 3 2 5" xfId="15510"/>
    <cellStyle name="40 % - Accent2 3 2 3 2 6" xfId="20440"/>
    <cellStyle name="40 % - Accent2 3 2 3 3" xfId="3708"/>
    <cellStyle name="40 % - Accent2 3 2 3 3 2" xfId="8989"/>
    <cellStyle name="40 % - Accent2 3 2 3 3 2 2" xfId="27128"/>
    <cellStyle name="40 % - Accent2 3 2 3 3 3" xfId="16742"/>
    <cellStyle name="40 % - Accent2 3 2 3 3 4" xfId="21848"/>
    <cellStyle name="40 % - Accent2 3 2 3 4" xfId="6348"/>
    <cellStyle name="40 % - Accent2 3 2 3 4 2" xfId="24488"/>
    <cellStyle name="40 % - Accent2 3 2 3 5" xfId="11638"/>
    <cellStyle name="40 % - Accent2 3 2 3 6" xfId="14278"/>
    <cellStyle name="40 % - Accent2 3 2 3 7" xfId="19208"/>
    <cellStyle name="40 % - Accent2 3 2 4" xfId="1594"/>
    <cellStyle name="40 % - Accent2 3 2 4 2" xfId="4236"/>
    <cellStyle name="40 % - Accent2 3 2 4 2 2" xfId="9517"/>
    <cellStyle name="40 % - Accent2 3 2 4 2 2 2" xfId="27656"/>
    <cellStyle name="40 % - Accent2 3 2 4 2 3" xfId="17270"/>
    <cellStyle name="40 % - Accent2 3 2 4 2 4" xfId="22376"/>
    <cellStyle name="40 % - Accent2 3 2 4 3" xfId="6876"/>
    <cellStyle name="40 % - Accent2 3 2 4 3 2" xfId="25016"/>
    <cellStyle name="40 % - Accent2 3 2 4 4" xfId="12166"/>
    <cellStyle name="40 % - Accent2 3 2 4 5" xfId="14806"/>
    <cellStyle name="40 % - Accent2 3 2 4 6" xfId="19736"/>
    <cellStyle name="40 % - Accent2 3 2 5" xfId="3003"/>
    <cellStyle name="40 % - Accent2 3 2 5 2" xfId="8285"/>
    <cellStyle name="40 % - Accent2 3 2 5 2 2" xfId="26424"/>
    <cellStyle name="40 % - Accent2 3 2 5 3" xfId="16038"/>
    <cellStyle name="40 % - Accent2 3 2 5 4" xfId="21144"/>
    <cellStyle name="40 % - Accent2 3 2 6" xfId="5644"/>
    <cellStyle name="40 % - Accent2 3 2 6 2" xfId="23784"/>
    <cellStyle name="40 % - Accent2 3 2 7" xfId="10940"/>
    <cellStyle name="40 % - Accent2 3 2 8" xfId="13574"/>
    <cellStyle name="40 % - Accent2 3 2 9" xfId="18504"/>
    <cellStyle name="40 % - Accent2 3 3" xfId="539"/>
    <cellStyle name="40 % - Accent2 3 3 2" xfId="1242"/>
    <cellStyle name="40 % - Accent2 3 3 2 2" xfId="2474"/>
    <cellStyle name="40 % - Accent2 3 3 2 2 2" xfId="5116"/>
    <cellStyle name="40 % - Accent2 3 3 2 2 2 2" xfId="10397"/>
    <cellStyle name="40 % - Accent2 3 3 2 2 2 2 2" xfId="28536"/>
    <cellStyle name="40 % - Accent2 3 3 2 2 2 3" xfId="18150"/>
    <cellStyle name="40 % - Accent2 3 3 2 2 2 4" xfId="23256"/>
    <cellStyle name="40 % - Accent2 3 3 2 2 3" xfId="7756"/>
    <cellStyle name="40 % - Accent2 3 3 2 2 3 2" xfId="25896"/>
    <cellStyle name="40 % - Accent2 3 3 2 2 4" xfId="13046"/>
    <cellStyle name="40 % - Accent2 3 3 2 2 5" xfId="15686"/>
    <cellStyle name="40 % - Accent2 3 3 2 2 6" xfId="20616"/>
    <cellStyle name="40 % - Accent2 3 3 2 3" xfId="3884"/>
    <cellStyle name="40 % - Accent2 3 3 2 3 2" xfId="9165"/>
    <cellStyle name="40 % - Accent2 3 3 2 3 2 2" xfId="27304"/>
    <cellStyle name="40 % - Accent2 3 3 2 3 3" xfId="16918"/>
    <cellStyle name="40 % - Accent2 3 3 2 3 4" xfId="22024"/>
    <cellStyle name="40 % - Accent2 3 3 2 4" xfId="6524"/>
    <cellStyle name="40 % - Accent2 3 3 2 4 2" xfId="24664"/>
    <cellStyle name="40 % - Accent2 3 3 2 5" xfId="11814"/>
    <cellStyle name="40 % - Accent2 3 3 2 6" xfId="14454"/>
    <cellStyle name="40 % - Accent2 3 3 2 7" xfId="19384"/>
    <cellStyle name="40 % - Accent2 3 3 3" xfId="1770"/>
    <cellStyle name="40 % - Accent2 3 3 3 2" xfId="4412"/>
    <cellStyle name="40 % - Accent2 3 3 3 2 2" xfId="9693"/>
    <cellStyle name="40 % - Accent2 3 3 3 2 2 2" xfId="27832"/>
    <cellStyle name="40 % - Accent2 3 3 3 2 3" xfId="17446"/>
    <cellStyle name="40 % - Accent2 3 3 3 2 4" xfId="22552"/>
    <cellStyle name="40 % - Accent2 3 3 3 3" xfId="7052"/>
    <cellStyle name="40 % - Accent2 3 3 3 3 2" xfId="25192"/>
    <cellStyle name="40 % - Accent2 3 3 3 4" xfId="12342"/>
    <cellStyle name="40 % - Accent2 3 3 3 5" xfId="14982"/>
    <cellStyle name="40 % - Accent2 3 3 3 6" xfId="19912"/>
    <cellStyle name="40 % - Accent2 3 3 4" xfId="3179"/>
    <cellStyle name="40 % - Accent2 3 3 4 2" xfId="8461"/>
    <cellStyle name="40 % - Accent2 3 3 4 2 2" xfId="26600"/>
    <cellStyle name="40 % - Accent2 3 3 4 3" xfId="16214"/>
    <cellStyle name="40 % - Accent2 3 3 4 4" xfId="21320"/>
    <cellStyle name="40 % - Accent2 3 3 5" xfId="5820"/>
    <cellStyle name="40 % - Accent2 3 3 5 2" xfId="23960"/>
    <cellStyle name="40 % - Accent2 3 3 6" xfId="11112"/>
    <cellStyle name="40 % - Accent2 3 3 7" xfId="13750"/>
    <cellStyle name="40 % - Accent2 3 3 8" xfId="18680"/>
    <cellStyle name="40 % - Accent2 3 4" xfId="890"/>
    <cellStyle name="40 % - Accent2 3 4 2" xfId="2122"/>
    <cellStyle name="40 % - Accent2 3 4 2 2" xfId="4764"/>
    <cellStyle name="40 % - Accent2 3 4 2 2 2" xfId="10045"/>
    <cellStyle name="40 % - Accent2 3 4 2 2 2 2" xfId="28184"/>
    <cellStyle name="40 % - Accent2 3 4 2 2 3" xfId="17798"/>
    <cellStyle name="40 % - Accent2 3 4 2 2 4" xfId="22904"/>
    <cellStyle name="40 % - Accent2 3 4 2 3" xfId="7404"/>
    <cellStyle name="40 % - Accent2 3 4 2 3 2" xfId="25544"/>
    <cellStyle name="40 % - Accent2 3 4 2 4" xfId="12694"/>
    <cellStyle name="40 % - Accent2 3 4 2 5" xfId="15334"/>
    <cellStyle name="40 % - Accent2 3 4 2 6" xfId="20264"/>
    <cellStyle name="40 % - Accent2 3 4 3" xfId="3532"/>
    <cellStyle name="40 % - Accent2 3 4 3 2" xfId="8813"/>
    <cellStyle name="40 % - Accent2 3 4 3 2 2" xfId="26952"/>
    <cellStyle name="40 % - Accent2 3 4 3 3" xfId="16566"/>
    <cellStyle name="40 % - Accent2 3 4 3 4" xfId="21672"/>
    <cellStyle name="40 % - Accent2 3 4 4" xfId="6172"/>
    <cellStyle name="40 % - Accent2 3 4 4 2" xfId="24312"/>
    <cellStyle name="40 % - Accent2 3 4 5" xfId="11462"/>
    <cellStyle name="40 % - Accent2 3 4 6" xfId="14102"/>
    <cellStyle name="40 % - Accent2 3 4 7" xfId="19032"/>
    <cellStyle name="40 % - Accent2 3 5" xfId="1418"/>
    <cellStyle name="40 % - Accent2 3 5 2" xfId="4060"/>
    <cellStyle name="40 % - Accent2 3 5 2 2" xfId="9341"/>
    <cellStyle name="40 % - Accent2 3 5 2 2 2" xfId="27480"/>
    <cellStyle name="40 % - Accent2 3 5 2 3" xfId="17094"/>
    <cellStyle name="40 % - Accent2 3 5 2 4" xfId="22200"/>
    <cellStyle name="40 % - Accent2 3 5 3" xfId="6700"/>
    <cellStyle name="40 % - Accent2 3 5 3 2" xfId="24840"/>
    <cellStyle name="40 % - Accent2 3 5 4" xfId="11990"/>
    <cellStyle name="40 % - Accent2 3 5 5" xfId="14630"/>
    <cellStyle name="40 % - Accent2 3 5 6" xfId="19560"/>
    <cellStyle name="40 % - Accent2 3 6" xfId="2650"/>
    <cellStyle name="40 % - Accent2 3 6 2" xfId="5292"/>
    <cellStyle name="40 % - Accent2 3 6 2 2" xfId="10573"/>
    <cellStyle name="40 % - Accent2 3 6 2 2 2" xfId="28712"/>
    <cellStyle name="40 % - Accent2 3 6 2 3" xfId="23432"/>
    <cellStyle name="40 % - Accent2 3 6 3" xfId="7932"/>
    <cellStyle name="40 % - Accent2 3 6 3 2" xfId="26072"/>
    <cellStyle name="40 % - Accent2 3 6 4" xfId="13222"/>
    <cellStyle name="40 % - Accent2 3 6 5" xfId="15862"/>
    <cellStyle name="40 % - Accent2 3 6 6" xfId="20792"/>
    <cellStyle name="40 % - Accent2 3 7" xfId="2827"/>
    <cellStyle name="40 % - Accent2 3 7 2" xfId="8109"/>
    <cellStyle name="40 % - Accent2 3 7 2 2" xfId="26248"/>
    <cellStyle name="40 % - Accent2 3 7 3" xfId="20968"/>
    <cellStyle name="40 % - Accent2 3 8" xfId="5468"/>
    <cellStyle name="40 % - Accent2 3 8 2" xfId="23608"/>
    <cellStyle name="40 % - Accent2 3 9" xfId="10762"/>
    <cellStyle name="40 % - Accent2 4" xfId="277"/>
    <cellStyle name="40 % - Accent2 4 2" xfId="625"/>
    <cellStyle name="40 % - Accent2 4 2 2" xfId="1857"/>
    <cellStyle name="40 % - Accent2 4 2 2 2" xfId="4499"/>
    <cellStyle name="40 % - Accent2 4 2 2 2 2" xfId="9780"/>
    <cellStyle name="40 % - Accent2 4 2 2 2 2 2" xfId="27919"/>
    <cellStyle name="40 % - Accent2 4 2 2 2 3" xfId="17533"/>
    <cellStyle name="40 % - Accent2 4 2 2 2 4" xfId="22639"/>
    <cellStyle name="40 % - Accent2 4 2 2 3" xfId="7139"/>
    <cellStyle name="40 % - Accent2 4 2 2 3 2" xfId="25279"/>
    <cellStyle name="40 % - Accent2 4 2 2 4" xfId="12429"/>
    <cellStyle name="40 % - Accent2 4 2 2 5" xfId="15069"/>
    <cellStyle name="40 % - Accent2 4 2 2 6" xfId="19999"/>
    <cellStyle name="40 % - Accent2 4 2 3" xfId="3267"/>
    <cellStyle name="40 % - Accent2 4 2 3 2" xfId="8548"/>
    <cellStyle name="40 % - Accent2 4 2 3 2 2" xfId="26687"/>
    <cellStyle name="40 % - Accent2 4 2 3 3" xfId="16301"/>
    <cellStyle name="40 % - Accent2 4 2 3 4" xfId="21407"/>
    <cellStyle name="40 % - Accent2 4 2 4" xfId="5907"/>
    <cellStyle name="40 % - Accent2 4 2 4 2" xfId="24047"/>
    <cellStyle name="40 % - Accent2 4 2 5" xfId="11197"/>
    <cellStyle name="40 % - Accent2 4 2 6" xfId="13837"/>
    <cellStyle name="40 % - Accent2 4 2 7" xfId="18767"/>
    <cellStyle name="40 % - Accent2 4 3" xfId="977"/>
    <cellStyle name="40 % - Accent2 4 3 2" xfId="2209"/>
    <cellStyle name="40 % - Accent2 4 3 2 2" xfId="4851"/>
    <cellStyle name="40 % - Accent2 4 3 2 2 2" xfId="10132"/>
    <cellStyle name="40 % - Accent2 4 3 2 2 2 2" xfId="28271"/>
    <cellStyle name="40 % - Accent2 4 3 2 2 3" xfId="17885"/>
    <cellStyle name="40 % - Accent2 4 3 2 2 4" xfId="22991"/>
    <cellStyle name="40 % - Accent2 4 3 2 3" xfId="7491"/>
    <cellStyle name="40 % - Accent2 4 3 2 3 2" xfId="25631"/>
    <cellStyle name="40 % - Accent2 4 3 2 4" xfId="12781"/>
    <cellStyle name="40 % - Accent2 4 3 2 5" xfId="15421"/>
    <cellStyle name="40 % - Accent2 4 3 2 6" xfId="20351"/>
    <cellStyle name="40 % - Accent2 4 3 3" xfId="3619"/>
    <cellStyle name="40 % - Accent2 4 3 3 2" xfId="8900"/>
    <cellStyle name="40 % - Accent2 4 3 3 2 2" xfId="27039"/>
    <cellStyle name="40 % - Accent2 4 3 3 3" xfId="16653"/>
    <cellStyle name="40 % - Accent2 4 3 3 4" xfId="21759"/>
    <cellStyle name="40 % - Accent2 4 3 4" xfId="6259"/>
    <cellStyle name="40 % - Accent2 4 3 4 2" xfId="24399"/>
    <cellStyle name="40 % - Accent2 4 3 5" xfId="11549"/>
    <cellStyle name="40 % - Accent2 4 3 6" xfId="14189"/>
    <cellStyle name="40 % - Accent2 4 3 7" xfId="19119"/>
    <cellStyle name="40 % - Accent2 4 4" xfId="1505"/>
    <cellStyle name="40 % - Accent2 4 4 2" xfId="4147"/>
    <cellStyle name="40 % - Accent2 4 4 2 2" xfId="9428"/>
    <cellStyle name="40 % - Accent2 4 4 2 2 2" xfId="27567"/>
    <cellStyle name="40 % - Accent2 4 4 2 3" xfId="17181"/>
    <cellStyle name="40 % - Accent2 4 4 2 4" xfId="22287"/>
    <cellStyle name="40 % - Accent2 4 4 3" xfId="6787"/>
    <cellStyle name="40 % - Accent2 4 4 3 2" xfId="24927"/>
    <cellStyle name="40 % - Accent2 4 4 4" xfId="12077"/>
    <cellStyle name="40 % - Accent2 4 4 5" xfId="14717"/>
    <cellStyle name="40 % - Accent2 4 4 6" xfId="19647"/>
    <cellStyle name="40 % - Accent2 4 5" xfId="2914"/>
    <cellStyle name="40 % - Accent2 4 5 2" xfId="8196"/>
    <cellStyle name="40 % - Accent2 4 5 2 2" xfId="26335"/>
    <cellStyle name="40 % - Accent2 4 5 3" xfId="15949"/>
    <cellStyle name="40 % - Accent2 4 5 4" xfId="21055"/>
    <cellStyle name="40 % - Accent2 4 6" xfId="5555"/>
    <cellStyle name="40 % - Accent2 4 6 2" xfId="23695"/>
    <cellStyle name="40 % - Accent2 4 7" xfId="10854"/>
    <cellStyle name="40 % - Accent2 4 8" xfId="13485"/>
    <cellStyle name="40 % - Accent2 4 9" xfId="18416"/>
    <cellStyle name="40 % - Accent2 5" xfId="449"/>
    <cellStyle name="40 % - Accent2 5 2" xfId="1150"/>
    <cellStyle name="40 % - Accent2 5 2 2" xfId="2382"/>
    <cellStyle name="40 % - Accent2 5 2 2 2" xfId="5024"/>
    <cellStyle name="40 % - Accent2 5 2 2 2 2" xfId="10305"/>
    <cellStyle name="40 % - Accent2 5 2 2 2 2 2" xfId="28444"/>
    <cellStyle name="40 % - Accent2 5 2 2 2 3" xfId="18058"/>
    <cellStyle name="40 % - Accent2 5 2 2 2 4" xfId="23164"/>
    <cellStyle name="40 % - Accent2 5 2 2 3" xfId="7664"/>
    <cellStyle name="40 % - Accent2 5 2 2 3 2" xfId="25804"/>
    <cellStyle name="40 % - Accent2 5 2 2 4" xfId="12954"/>
    <cellStyle name="40 % - Accent2 5 2 2 5" xfId="15594"/>
    <cellStyle name="40 % - Accent2 5 2 2 6" xfId="20524"/>
    <cellStyle name="40 % - Accent2 5 2 3" xfId="3792"/>
    <cellStyle name="40 % - Accent2 5 2 3 2" xfId="9073"/>
    <cellStyle name="40 % - Accent2 5 2 3 2 2" xfId="27212"/>
    <cellStyle name="40 % - Accent2 5 2 3 3" xfId="16826"/>
    <cellStyle name="40 % - Accent2 5 2 3 4" xfId="21932"/>
    <cellStyle name="40 % - Accent2 5 2 4" xfId="6432"/>
    <cellStyle name="40 % - Accent2 5 2 4 2" xfId="24572"/>
    <cellStyle name="40 % - Accent2 5 2 5" xfId="11722"/>
    <cellStyle name="40 % - Accent2 5 2 6" xfId="14362"/>
    <cellStyle name="40 % - Accent2 5 2 7" xfId="19292"/>
    <cellStyle name="40 % - Accent2 5 3" xfId="1678"/>
    <cellStyle name="40 % - Accent2 5 3 2" xfId="4320"/>
    <cellStyle name="40 % - Accent2 5 3 2 2" xfId="9601"/>
    <cellStyle name="40 % - Accent2 5 3 2 2 2" xfId="27740"/>
    <cellStyle name="40 % - Accent2 5 3 2 3" xfId="17354"/>
    <cellStyle name="40 % - Accent2 5 3 2 4" xfId="22460"/>
    <cellStyle name="40 % - Accent2 5 3 3" xfId="6960"/>
    <cellStyle name="40 % - Accent2 5 3 3 2" xfId="25100"/>
    <cellStyle name="40 % - Accent2 5 3 4" xfId="12250"/>
    <cellStyle name="40 % - Accent2 5 3 5" xfId="14890"/>
    <cellStyle name="40 % - Accent2 5 3 6" xfId="19820"/>
    <cellStyle name="40 % - Accent2 5 4" xfId="3087"/>
    <cellStyle name="40 % - Accent2 5 4 2" xfId="8369"/>
    <cellStyle name="40 % - Accent2 5 4 2 2" xfId="26508"/>
    <cellStyle name="40 % - Accent2 5 4 3" xfId="16122"/>
    <cellStyle name="40 % - Accent2 5 4 4" xfId="21228"/>
    <cellStyle name="40 % - Accent2 5 5" xfId="5728"/>
    <cellStyle name="40 % - Accent2 5 5 2" xfId="23868"/>
    <cellStyle name="40 % - Accent2 5 6" xfId="11022"/>
    <cellStyle name="40 % - Accent2 5 7" xfId="13658"/>
    <cellStyle name="40 % - Accent2 5 8" xfId="18588"/>
    <cellStyle name="40 % - Accent2 6" xfId="798"/>
    <cellStyle name="40 % - Accent2 6 2" xfId="2030"/>
    <cellStyle name="40 % - Accent2 6 2 2" xfId="4672"/>
    <cellStyle name="40 % - Accent2 6 2 2 2" xfId="9953"/>
    <cellStyle name="40 % - Accent2 6 2 2 2 2" xfId="28092"/>
    <cellStyle name="40 % - Accent2 6 2 2 3" xfId="17706"/>
    <cellStyle name="40 % - Accent2 6 2 2 4" xfId="22812"/>
    <cellStyle name="40 % - Accent2 6 2 3" xfId="7312"/>
    <cellStyle name="40 % - Accent2 6 2 3 2" xfId="25452"/>
    <cellStyle name="40 % - Accent2 6 2 4" xfId="12602"/>
    <cellStyle name="40 % - Accent2 6 2 5" xfId="15242"/>
    <cellStyle name="40 % - Accent2 6 2 6" xfId="20172"/>
    <cellStyle name="40 % - Accent2 6 3" xfId="3440"/>
    <cellStyle name="40 % - Accent2 6 3 2" xfId="8721"/>
    <cellStyle name="40 % - Accent2 6 3 2 2" xfId="26860"/>
    <cellStyle name="40 % - Accent2 6 3 3" xfId="16474"/>
    <cellStyle name="40 % - Accent2 6 3 4" xfId="21580"/>
    <cellStyle name="40 % - Accent2 6 4" xfId="6080"/>
    <cellStyle name="40 % - Accent2 6 4 2" xfId="24220"/>
    <cellStyle name="40 % - Accent2 6 5" xfId="11370"/>
    <cellStyle name="40 % - Accent2 6 6" xfId="14010"/>
    <cellStyle name="40 % - Accent2 6 7" xfId="18940"/>
    <cellStyle name="40 % - Accent2 7" xfId="1329"/>
    <cellStyle name="40 % - Accent2 7 2" xfId="3971"/>
    <cellStyle name="40 % - Accent2 7 2 2" xfId="9252"/>
    <cellStyle name="40 % - Accent2 7 2 2 2" xfId="27391"/>
    <cellStyle name="40 % - Accent2 7 2 3" xfId="17005"/>
    <cellStyle name="40 % - Accent2 7 2 4" xfId="22111"/>
    <cellStyle name="40 % - Accent2 7 3" xfId="6611"/>
    <cellStyle name="40 % - Accent2 7 3 2" xfId="24751"/>
    <cellStyle name="40 % - Accent2 7 4" xfId="11901"/>
    <cellStyle name="40 % - Accent2 7 5" xfId="14541"/>
    <cellStyle name="40 % - Accent2 7 6" xfId="19471"/>
    <cellStyle name="40 % - Accent2 8" xfId="2558"/>
    <cellStyle name="40 % - Accent2 8 2" xfId="5200"/>
    <cellStyle name="40 % - Accent2 8 2 2" xfId="10481"/>
    <cellStyle name="40 % - Accent2 8 2 2 2" xfId="28620"/>
    <cellStyle name="40 % - Accent2 8 2 3" xfId="23340"/>
    <cellStyle name="40 % - Accent2 8 3" xfId="7840"/>
    <cellStyle name="40 % - Accent2 8 3 2" xfId="25980"/>
    <cellStyle name="40 % - Accent2 8 4" xfId="13130"/>
    <cellStyle name="40 % - Accent2 8 5" xfId="15773"/>
    <cellStyle name="40 % - Accent2 8 6" xfId="20700"/>
    <cellStyle name="40 % - Accent2 9" xfId="2734"/>
    <cellStyle name="40 % - Accent2 9 2" xfId="8016"/>
    <cellStyle name="40 % - Accent2 9 2 2" xfId="26156"/>
    <cellStyle name="40 % - Accent2 9 3" xfId="20876"/>
    <cellStyle name="40 % - Accent3" xfId="30" builtinId="39" customBuiltin="1"/>
    <cellStyle name="40 % - Accent3 10" xfId="5378"/>
    <cellStyle name="40 % - Accent3 10 2" xfId="23518"/>
    <cellStyle name="40 % - Accent3 11" xfId="10673"/>
    <cellStyle name="40 % - Accent3 12" xfId="13311"/>
    <cellStyle name="40 % - Accent3 13" xfId="18236"/>
    <cellStyle name="40 % - Accent3 2" xfId="129"/>
    <cellStyle name="40 % - Accent3 2 10" xfId="10697"/>
    <cellStyle name="40 % - Accent3 2 11" xfId="13378"/>
    <cellStyle name="40 % - Accent3 2 12" xfId="18307"/>
    <cellStyle name="40 % - Accent3 2 2" xfId="240"/>
    <cellStyle name="40 % - Accent3 2 2 10" xfId="13465"/>
    <cellStyle name="40 % - Accent3 2 2 11" xfId="18395"/>
    <cellStyle name="40 % - Accent3 2 2 2" xfId="432"/>
    <cellStyle name="40 % - Accent3 2 2 2 2" xfId="781"/>
    <cellStyle name="40 % - Accent3 2 2 2 2 2" xfId="2013"/>
    <cellStyle name="40 % - Accent3 2 2 2 2 2 2" xfId="4655"/>
    <cellStyle name="40 % - Accent3 2 2 2 2 2 2 2" xfId="9936"/>
    <cellStyle name="40 % - Accent3 2 2 2 2 2 2 2 2" xfId="28075"/>
    <cellStyle name="40 % - Accent3 2 2 2 2 2 2 3" xfId="17689"/>
    <cellStyle name="40 % - Accent3 2 2 2 2 2 2 4" xfId="22795"/>
    <cellStyle name="40 % - Accent3 2 2 2 2 2 3" xfId="7295"/>
    <cellStyle name="40 % - Accent3 2 2 2 2 2 3 2" xfId="25435"/>
    <cellStyle name="40 % - Accent3 2 2 2 2 2 4" xfId="12585"/>
    <cellStyle name="40 % - Accent3 2 2 2 2 2 5" xfId="15225"/>
    <cellStyle name="40 % - Accent3 2 2 2 2 2 6" xfId="20155"/>
    <cellStyle name="40 % - Accent3 2 2 2 2 3" xfId="3423"/>
    <cellStyle name="40 % - Accent3 2 2 2 2 3 2" xfId="8704"/>
    <cellStyle name="40 % - Accent3 2 2 2 2 3 2 2" xfId="26843"/>
    <cellStyle name="40 % - Accent3 2 2 2 2 3 3" xfId="16457"/>
    <cellStyle name="40 % - Accent3 2 2 2 2 3 4" xfId="21563"/>
    <cellStyle name="40 % - Accent3 2 2 2 2 4" xfId="6063"/>
    <cellStyle name="40 % - Accent3 2 2 2 2 4 2" xfId="24203"/>
    <cellStyle name="40 % - Accent3 2 2 2 2 5" xfId="11353"/>
    <cellStyle name="40 % - Accent3 2 2 2 2 6" xfId="13993"/>
    <cellStyle name="40 % - Accent3 2 2 2 2 7" xfId="18923"/>
    <cellStyle name="40 % - Accent3 2 2 2 3" xfId="1133"/>
    <cellStyle name="40 % - Accent3 2 2 2 3 2" xfId="2365"/>
    <cellStyle name="40 % - Accent3 2 2 2 3 2 2" xfId="5007"/>
    <cellStyle name="40 % - Accent3 2 2 2 3 2 2 2" xfId="10288"/>
    <cellStyle name="40 % - Accent3 2 2 2 3 2 2 2 2" xfId="28427"/>
    <cellStyle name="40 % - Accent3 2 2 2 3 2 2 3" xfId="18041"/>
    <cellStyle name="40 % - Accent3 2 2 2 3 2 2 4" xfId="23147"/>
    <cellStyle name="40 % - Accent3 2 2 2 3 2 3" xfId="7647"/>
    <cellStyle name="40 % - Accent3 2 2 2 3 2 3 2" xfId="25787"/>
    <cellStyle name="40 % - Accent3 2 2 2 3 2 4" xfId="12937"/>
    <cellStyle name="40 % - Accent3 2 2 2 3 2 5" xfId="15577"/>
    <cellStyle name="40 % - Accent3 2 2 2 3 2 6" xfId="20507"/>
    <cellStyle name="40 % - Accent3 2 2 2 3 3" xfId="3775"/>
    <cellStyle name="40 % - Accent3 2 2 2 3 3 2" xfId="9056"/>
    <cellStyle name="40 % - Accent3 2 2 2 3 3 2 2" xfId="27195"/>
    <cellStyle name="40 % - Accent3 2 2 2 3 3 3" xfId="16809"/>
    <cellStyle name="40 % - Accent3 2 2 2 3 3 4" xfId="21915"/>
    <cellStyle name="40 % - Accent3 2 2 2 3 4" xfId="6415"/>
    <cellStyle name="40 % - Accent3 2 2 2 3 4 2" xfId="24555"/>
    <cellStyle name="40 % - Accent3 2 2 2 3 5" xfId="11705"/>
    <cellStyle name="40 % - Accent3 2 2 2 3 6" xfId="14345"/>
    <cellStyle name="40 % - Accent3 2 2 2 3 7" xfId="19275"/>
    <cellStyle name="40 % - Accent3 2 2 2 4" xfId="1661"/>
    <cellStyle name="40 % - Accent3 2 2 2 4 2" xfId="4303"/>
    <cellStyle name="40 % - Accent3 2 2 2 4 2 2" xfId="9584"/>
    <cellStyle name="40 % - Accent3 2 2 2 4 2 2 2" xfId="27723"/>
    <cellStyle name="40 % - Accent3 2 2 2 4 2 3" xfId="17337"/>
    <cellStyle name="40 % - Accent3 2 2 2 4 2 4" xfId="22443"/>
    <cellStyle name="40 % - Accent3 2 2 2 4 3" xfId="6943"/>
    <cellStyle name="40 % - Accent3 2 2 2 4 3 2" xfId="25083"/>
    <cellStyle name="40 % - Accent3 2 2 2 4 4" xfId="12233"/>
    <cellStyle name="40 % - Accent3 2 2 2 4 5" xfId="14873"/>
    <cellStyle name="40 % - Accent3 2 2 2 4 6" xfId="19803"/>
    <cellStyle name="40 % - Accent3 2 2 2 5" xfId="3070"/>
    <cellStyle name="40 % - Accent3 2 2 2 5 2" xfId="8352"/>
    <cellStyle name="40 % - Accent3 2 2 2 5 2 2" xfId="26491"/>
    <cellStyle name="40 % - Accent3 2 2 2 5 3" xfId="16105"/>
    <cellStyle name="40 % - Accent3 2 2 2 5 4" xfId="21211"/>
    <cellStyle name="40 % - Accent3 2 2 2 6" xfId="5711"/>
    <cellStyle name="40 % - Accent3 2 2 2 6 2" xfId="23851"/>
    <cellStyle name="40 % - Accent3 2 2 2 7" xfId="11005"/>
    <cellStyle name="40 % - Accent3 2 2 2 8" xfId="13641"/>
    <cellStyle name="40 % - Accent3 2 2 2 9" xfId="18571"/>
    <cellStyle name="40 % - Accent3 2 2 3" xfId="604"/>
    <cellStyle name="40 % - Accent3 2 2 3 2" xfId="1309"/>
    <cellStyle name="40 % - Accent3 2 2 3 2 2" xfId="2541"/>
    <cellStyle name="40 % - Accent3 2 2 3 2 2 2" xfId="5183"/>
    <cellStyle name="40 % - Accent3 2 2 3 2 2 2 2" xfId="10464"/>
    <cellStyle name="40 % - Accent3 2 2 3 2 2 2 2 2" xfId="28603"/>
    <cellStyle name="40 % - Accent3 2 2 3 2 2 2 3" xfId="18217"/>
    <cellStyle name="40 % - Accent3 2 2 3 2 2 2 4" xfId="23323"/>
    <cellStyle name="40 % - Accent3 2 2 3 2 2 3" xfId="7823"/>
    <cellStyle name="40 % - Accent3 2 2 3 2 2 3 2" xfId="25963"/>
    <cellStyle name="40 % - Accent3 2 2 3 2 2 4" xfId="13113"/>
    <cellStyle name="40 % - Accent3 2 2 3 2 2 5" xfId="15753"/>
    <cellStyle name="40 % - Accent3 2 2 3 2 2 6" xfId="20683"/>
    <cellStyle name="40 % - Accent3 2 2 3 2 3" xfId="3951"/>
    <cellStyle name="40 % - Accent3 2 2 3 2 3 2" xfId="9232"/>
    <cellStyle name="40 % - Accent3 2 2 3 2 3 2 2" xfId="27371"/>
    <cellStyle name="40 % - Accent3 2 2 3 2 3 3" xfId="16985"/>
    <cellStyle name="40 % - Accent3 2 2 3 2 3 4" xfId="22091"/>
    <cellStyle name="40 % - Accent3 2 2 3 2 4" xfId="6591"/>
    <cellStyle name="40 % - Accent3 2 2 3 2 4 2" xfId="24731"/>
    <cellStyle name="40 % - Accent3 2 2 3 2 5" xfId="11881"/>
    <cellStyle name="40 % - Accent3 2 2 3 2 6" xfId="14521"/>
    <cellStyle name="40 % - Accent3 2 2 3 2 7" xfId="19451"/>
    <cellStyle name="40 % - Accent3 2 2 3 3" xfId="1837"/>
    <cellStyle name="40 % - Accent3 2 2 3 3 2" xfId="4479"/>
    <cellStyle name="40 % - Accent3 2 2 3 3 2 2" xfId="9760"/>
    <cellStyle name="40 % - Accent3 2 2 3 3 2 2 2" xfId="27899"/>
    <cellStyle name="40 % - Accent3 2 2 3 3 2 3" xfId="17513"/>
    <cellStyle name="40 % - Accent3 2 2 3 3 2 4" xfId="22619"/>
    <cellStyle name="40 % - Accent3 2 2 3 3 3" xfId="7119"/>
    <cellStyle name="40 % - Accent3 2 2 3 3 3 2" xfId="25259"/>
    <cellStyle name="40 % - Accent3 2 2 3 3 4" xfId="12409"/>
    <cellStyle name="40 % - Accent3 2 2 3 3 5" xfId="15049"/>
    <cellStyle name="40 % - Accent3 2 2 3 3 6" xfId="19979"/>
    <cellStyle name="40 % - Accent3 2 2 3 4" xfId="3246"/>
    <cellStyle name="40 % - Accent3 2 2 3 4 2" xfId="8528"/>
    <cellStyle name="40 % - Accent3 2 2 3 4 2 2" xfId="26667"/>
    <cellStyle name="40 % - Accent3 2 2 3 4 3" xfId="16281"/>
    <cellStyle name="40 % - Accent3 2 2 3 4 4" xfId="21387"/>
    <cellStyle name="40 % - Accent3 2 2 3 5" xfId="5887"/>
    <cellStyle name="40 % - Accent3 2 2 3 5 2" xfId="24027"/>
    <cellStyle name="40 % - Accent3 2 2 3 6" xfId="11177"/>
    <cellStyle name="40 % - Accent3 2 2 3 7" xfId="13817"/>
    <cellStyle name="40 % - Accent3 2 2 3 8" xfId="18747"/>
    <cellStyle name="40 % - Accent3 2 2 4" xfId="957"/>
    <cellStyle name="40 % - Accent3 2 2 4 2" xfId="2189"/>
    <cellStyle name="40 % - Accent3 2 2 4 2 2" xfId="4831"/>
    <cellStyle name="40 % - Accent3 2 2 4 2 2 2" xfId="10112"/>
    <cellStyle name="40 % - Accent3 2 2 4 2 2 2 2" xfId="28251"/>
    <cellStyle name="40 % - Accent3 2 2 4 2 2 3" xfId="17865"/>
    <cellStyle name="40 % - Accent3 2 2 4 2 2 4" xfId="22971"/>
    <cellStyle name="40 % - Accent3 2 2 4 2 3" xfId="7471"/>
    <cellStyle name="40 % - Accent3 2 2 4 2 3 2" xfId="25611"/>
    <cellStyle name="40 % - Accent3 2 2 4 2 4" xfId="12761"/>
    <cellStyle name="40 % - Accent3 2 2 4 2 5" xfId="15401"/>
    <cellStyle name="40 % - Accent3 2 2 4 2 6" xfId="20331"/>
    <cellStyle name="40 % - Accent3 2 2 4 3" xfId="3599"/>
    <cellStyle name="40 % - Accent3 2 2 4 3 2" xfId="8880"/>
    <cellStyle name="40 % - Accent3 2 2 4 3 2 2" xfId="27019"/>
    <cellStyle name="40 % - Accent3 2 2 4 3 3" xfId="16633"/>
    <cellStyle name="40 % - Accent3 2 2 4 3 4" xfId="21739"/>
    <cellStyle name="40 % - Accent3 2 2 4 4" xfId="6239"/>
    <cellStyle name="40 % - Accent3 2 2 4 4 2" xfId="24379"/>
    <cellStyle name="40 % - Accent3 2 2 4 5" xfId="11529"/>
    <cellStyle name="40 % - Accent3 2 2 4 6" xfId="14169"/>
    <cellStyle name="40 % - Accent3 2 2 4 7" xfId="19099"/>
    <cellStyle name="40 % - Accent3 2 2 5" xfId="1485"/>
    <cellStyle name="40 % - Accent3 2 2 5 2" xfId="4127"/>
    <cellStyle name="40 % - Accent3 2 2 5 2 2" xfId="9408"/>
    <cellStyle name="40 % - Accent3 2 2 5 2 2 2" xfId="27547"/>
    <cellStyle name="40 % - Accent3 2 2 5 2 3" xfId="17161"/>
    <cellStyle name="40 % - Accent3 2 2 5 2 4" xfId="22267"/>
    <cellStyle name="40 % - Accent3 2 2 5 3" xfId="6767"/>
    <cellStyle name="40 % - Accent3 2 2 5 3 2" xfId="24907"/>
    <cellStyle name="40 % - Accent3 2 2 5 4" xfId="12057"/>
    <cellStyle name="40 % - Accent3 2 2 5 5" xfId="14697"/>
    <cellStyle name="40 % - Accent3 2 2 5 6" xfId="19627"/>
    <cellStyle name="40 % - Accent3 2 2 6" xfId="2717"/>
    <cellStyle name="40 % - Accent3 2 2 6 2" xfId="5359"/>
    <cellStyle name="40 % - Accent3 2 2 6 2 2" xfId="10640"/>
    <cellStyle name="40 % - Accent3 2 2 6 2 2 2" xfId="28779"/>
    <cellStyle name="40 % - Accent3 2 2 6 2 3" xfId="23499"/>
    <cellStyle name="40 % - Accent3 2 2 6 3" xfId="7999"/>
    <cellStyle name="40 % - Accent3 2 2 6 3 2" xfId="26139"/>
    <cellStyle name="40 % - Accent3 2 2 6 4" xfId="13289"/>
    <cellStyle name="40 % - Accent3 2 2 6 5" xfId="15929"/>
    <cellStyle name="40 % - Accent3 2 2 6 6" xfId="20859"/>
    <cellStyle name="40 % - Accent3 2 2 7" xfId="2894"/>
    <cellStyle name="40 % - Accent3 2 2 7 2" xfId="8176"/>
    <cellStyle name="40 % - Accent3 2 2 7 2 2" xfId="26315"/>
    <cellStyle name="40 % - Accent3 2 2 7 3" xfId="21035"/>
    <cellStyle name="40 % - Accent3 2 2 8" xfId="5535"/>
    <cellStyle name="40 % - Accent3 2 2 8 2" xfId="23675"/>
    <cellStyle name="40 % - Accent3 2 2 9" xfId="10829"/>
    <cellStyle name="40 % - Accent3 2 3" xfId="345"/>
    <cellStyle name="40 % - Accent3 2 3 2" xfId="694"/>
    <cellStyle name="40 % - Accent3 2 3 2 2" xfId="1926"/>
    <cellStyle name="40 % - Accent3 2 3 2 2 2" xfId="4568"/>
    <cellStyle name="40 % - Accent3 2 3 2 2 2 2" xfId="9849"/>
    <cellStyle name="40 % - Accent3 2 3 2 2 2 2 2" xfId="27988"/>
    <cellStyle name="40 % - Accent3 2 3 2 2 2 3" xfId="17602"/>
    <cellStyle name="40 % - Accent3 2 3 2 2 2 4" xfId="22708"/>
    <cellStyle name="40 % - Accent3 2 3 2 2 3" xfId="7208"/>
    <cellStyle name="40 % - Accent3 2 3 2 2 3 2" xfId="25348"/>
    <cellStyle name="40 % - Accent3 2 3 2 2 4" xfId="12498"/>
    <cellStyle name="40 % - Accent3 2 3 2 2 5" xfId="15138"/>
    <cellStyle name="40 % - Accent3 2 3 2 2 6" xfId="20068"/>
    <cellStyle name="40 % - Accent3 2 3 2 3" xfId="3336"/>
    <cellStyle name="40 % - Accent3 2 3 2 3 2" xfId="8617"/>
    <cellStyle name="40 % - Accent3 2 3 2 3 2 2" xfId="26756"/>
    <cellStyle name="40 % - Accent3 2 3 2 3 3" xfId="16370"/>
    <cellStyle name="40 % - Accent3 2 3 2 3 4" xfId="21476"/>
    <cellStyle name="40 % - Accent3 2 3 2 4" xfId="5976"/>
    <cellStyle name="40 % - Accent3 2 3 2 4 2" xfId="24116"/>
    <cellStyle name="40 % - Accent3 2 3 2 5" xfId="11266"/>
    <cellStyle name="40 % - Accent3 2 3 2 6" xfId="13906"/>
    <cellStyle name="40 % - Accent3 2 3 2 7" xfId="18836"/>
    <cellStyle name="40 % - Accent3 2 3 3" xfId="1046"/>
    <cellStyle name="40 % - Accent3 2 3 3 2" xfId="2278"/>
    <cellStyle name="40 % - Accent3 2 3 3 2 2" xfId="4920"/>
    <cellStyle name="40 % - Accent3 2 3 3 2 2 2" xfId="10201"/>
    <cellStyle name="40 % - Accent3 2 3 3 2 2 2 2" xfId="28340"/>
    <cellStyle name="40 % - Accent3 2 3 3 2 2 3" xfId="17954"/>
    <cellStyle name="40 % - Accent3 2 3 3 2 2 4" xfId="23060"/>
    <cellStyle name="40 % - Accent3 2 3 3 2 3" xfId="7560"/>
    <cellStyle name="40 % - Accent3 2 3 3 2 3 2" xfId="25700"/>
    <cellStyle name="40 % - Accent3 2 3 3 2 4" xfId="12850"/>
    <cellStyle name="40 % - Accent3 2 3 3 2 5" xfId="15490"/>
    <cellStyle name="40 % - Accent3 2 3 3 2 6" xfId="20420"/>
    <cellStyle name="40 % - Accent3 2 3 3 3" xfId="3688"/>
    <cellStyle name="40 % - Accent3 2 3 3 3 2" xfId="8969"/>
    <cellStyle name="40 % - Accent3 2 3 3 3 2 2" xfId="27108"/>
    <cellStyle name="40 % - Accent3 2 3 3 3 3" xfId="16722"/>
    <cellStyle name="40 % - Accent3 2 3 3 3 4" xfId="21828"/>
    <cellStyle name="40 % - Accent3 2 3 3 4" xfId="6328"/>
    <cellStyle name="40 % - Accent3 2 3 3 4 2" xfId="24468"/>
    <cellStyle name="40 % - Accent3 2 3 3 5" xfId="11618"/>
    <cellStyle name="40 % - Accent3 2 3 3 6" xfId="14258"/>
    <cellStyle name="40 % - Accent3 2 3 3 7" xfId="19188"/>
    <cellStyle name="40 % - Accent3 2 3 4" xfId="1574"/>
    <cellStyle name="40 % - Accent3 2 3 4 2" xfId="4216"/>
    <cellStyle name="40 % - Accent3 2 3 4 2 2" xfId="9497"/>
    <cellStyle name="40 % - Accent3 2 3 4 2 2 2" xfId="27636"/>
    <cellStyle name="40 % - Accent3 2 3 4 2 3" xfId="17250"/>
    <cellStyle name="40 % - Accent3 2 3 4 2 4" xfId="22356"/>
    <cellStyle name="40 % - Accent3 2 3 4 3" xfId="6856"/>
    <cellStyle name="40 % - Accent3 2 3 4 3 2" xfId="24996"/>
    <cellStyle name="40 % - Accent3 2 3 4 4" xfId="12146"/>
    <cellStyle name="40 % - Accent3 2 3 4 5" xfId="14786"/>
    <cellStyle name="40 % - Accent3 2 3 4 6" xfId="19716"/>
    <cellStyle name="40 % - Accent3 2 3 5" xfId="2983"/>
    <cellStyle name="40 % - Accent3 2 3 5 2" xfId="8265"/>
    <cellStyle name="40 % - Accent3 2 3 5 2 2" xfId="26404"/>
    <cellStyle name="40 % - Accent3 2 3 5 3" xfId="16018"/>
    <cellStyle name="40 % - Accent3 2 3 5 4" xfId="21124"/>
    <cellStyle name="40 % - Accent3 2 3 6" xfId="5624"/>
    <cellStyle name="40 % - Accent3 2 3 6 2" xfId="23764"/>
    <cellStyle name="40 % - Accent3 2 3 7" xfId="10920"/>
    <cellStyle name="40 % - Accent3 2 3 8" xfId="13554"/>
    <cellStyle name="40 % - Accent3 2 3 9" xfId="18484"/>
    <cellStyle name="40 % - Accent3 2 4" xfId="519"/>
    <cellStyle name="40 % - Accent3 2 4 2" xfId="1222"/>
    <cellStyle name="40 % - Accent3 2 4 2 2" xfId="2454"/>
    <cellStyle name="40 % - Accent3 2 4 2 2 2" xfId="5096"/>
    <cellStyle name="40 % - Accent3 2 4 2 2 2 2" xfId="10377"/>
    <cellStyle name="40 % - Accent3 2 4 2 2 2 2 2" xfId="28516"/>
    <cellStyle name="40 % - Accent3 2 4 2 2 2 3" xfId="18130"/>
    <cellStyle name="40 % - Accent3 2 4 2 2 2 4" xfId="23236"/>
    <cellStyle name="40 % - Accent3 2 4 2 2 3" xfId="7736"/>
    <cellStyle name="40 % - Accent3 2 4 2 2 3 2" xfId="25876"/>
    <cellStyle name="40 % - Accent3 2 4 2 2 4" xfId="13026"/>
    <cellStyle name="40 % - Accent3 2 4 2 2 5" xfId="15666"/>
    <cellStyle name="40 % - Accent3 2 4 2 2 6" xfId="20596"/>
    <cellStyle name="40 % - Accent3 2 4 2 3" xfId="3864"/>
    <cellStyle name="40 % - Accent3 2 4 2 3 2" xfId="9145"/>
    <cellStyle name="40 % - Accent3 2 4 2 3 2 2" xfId="27284"/>
    <cellStyle name="40 % - Accent3 2 4 2 3 3" xfId="16898"/>
    <cellStyle name="40 % - Accent3 2 4 2 3 4" xfId="22004"/>
    <cellStyle name="40 % - Accent3 2 4 2 4" xfId="6504"/>
    <cellStyle name="40 % - Accent3 2 4 2 4 2" xfId="24644"/>
    <cellStyle name="40 % - Accent3 2 4 2 5" xfId="11794"/>
    <cellStyle name="40 % - Accent3 2 4 2 6" xfId="14434"/>
    <cellStyle name="40 % - Accent3 2 4 2 7" xfId="19364"/>
    <cellStyle name="40 % - Accent3 2 4 3" xfId="1750"/>
    <cellStyle name="40 % - Accent3 2 4 3 2" xfId="4392"/>
    <cellStyle name="40 % - Accent3 2 4 3 2 2" xfId="9673"/>
    <cellStyle name="40 % - Accent3 2 4 3 2 2 2" xfId="27812"/>
    <cellStyle name="40 % - Accent3 2 4 3 2 3" xfId="17426"/>
    <cellStyle name="40 % - Accent3 2 4 3 2 4" xfId="22532"/>
    <cellStyle name="40 % - Accent3 2 4 3 3" xfId="7032"/>
    <cellStyle name="40 % - Accent3 2 4 3 3 2" xfId="25172"/>
    <cellStyle name="40 % - Accent3 2 4 3 4" xfId="12322"/>
    <cellStyle name="40 % - Accent3 2 4 3 5" xfId="14962"/>
    <cellStyle name="40 % - Accent3 2 4 3 6" xfId="19892"/>
    <cellStyle name="40 % - Accent3 2 4 4" xfId="3159"/>
    <cellStyle name="40 % - Accent3 2 4 4 2" xfId="8441"/>
    <cellStyle name="40 % - Accent3 2 4 4 2 2" xfId="26580"/>
    <cellStyle name="40 % - Accent3 2 4 4 3" xfId="16194"/>
    <cellStyle name="40 % - Accent3 2 4 4 4" xfId="21300"/>
    <cellStyle name="40 % - Accent3 2 4 5" xfId="5800"/>
    <cellStyle name="40 % - Accent3 2 4 5 2" xfId="23940"/>
    <cellStyle name="40 % - Accent3 2 4 6" xfId="11092"/>
    <cellStyle name="40 % - Accent3 2 4 7" xfId="13730"/>
    <cellStyle name="40 % - Accent3 2 4 8" xfId="18660"/>
    <cellStyle name="40 % - Accent3 2 5" xfId="870"/>
    <cellStyle name="40 % - Accent3 2 5 2" xfId="2102"/>
    <cellStyle name="40 % - Accent3 2 5 2 2" xfId="4744"/>
    <cellStyle name="40 % - Accent3 2 5 2 2 2" xfId="10025"/>
    <cellStyle name="40 % - Accent3 2 5 2 2 2 2" xfId="28164"/>
    <cellStyle name="40 % - Accent3 2 5 2 2 3" xfId="17778"/>
    <cellStyle name="40 % - Accent3 2 5 2 2 4" xfId="22884"/>
    <cellStyle name="40 % - Accent3 2 5 2 3" xfId="7384"/>
    <cellStyle name="40 % - Accent3 2 5 2 3 2" xfId="25524"/>
    <cellStyle name="40 % - Accent3 2 5 2 4" xfId="12674"/>
    <cellStyle name="40 % - Accent3 2 5 2 5" xfId="15314"/>
    <cellStyle name="40 % - Accent3 2 5 2 6" xfId="20244"/>
    <cellStyle name="40 % - Accent3 2 5 3" xfId="3512"/>
    <cellStyle name="40 % - Accent3 2 5 3 2" xfId="8793"/>
    <cellStyle name="40 % - Accent3 2 5 3 2 2" xfId="26932"/>
    <cellStyle name="40 % - Accent3 2 5 3 3" xfId="16546"/>
    <cellStyle name="40 % - Accent3 2 5 3 4" xfId="21652"/>
    <cellStyle name="40 % - Accent3 2 5 4" xfId="6152"/>
    <cellStyle name="40 % - Accent3 2 5 4 2" xfId="24292"/>
    <cellStyle name="40 % - Accent3 2 5 5" xfId="11442"/>
    <cellStyle name="40 % - Accent3 2 5 6" xfId="14082"/>
    <cellStyle name="40 % - Accent3 2 5 7" xfId="19012"/>
    <cellStyle name="40 % - Accent3 2 6" xfId="1398"/>
    <cellStyle name="40 % - Accent3 2 6 2" xfId="4040"/>
    <cellStyle name="40 % - Accent3 2 6 2 2" xfId="9321"/>
    <cellStyle name="40 % - Accent3 2 6 2 2 2" xfId="27460"/>
    <cellStyle name="40 % - Accent3 2 6 2 3" xfId="17074"/>
    <cellStyle name="40 % - Accent3 2 6 2 4" xfId="22180"/>
    <cellStyle name="40 % - Accent3 2 6 3" xfId="6680"/>
    <cellStyle name="40 % - Accent3 2 6 3 2" xfId="24820"/>
    <cellStyle name="40 % - Accent3 2 6 4" xfId="11970"/>
    <cellStyle name="40 % - Accent3 2 6 5" xfId="14610"/>
    <cellStyle name="40 % - Accent3 2 6 6" xfId="19540"/>
    <cellStyle name="40 % - Accent3 2 7" xfId="2630"/>
    <cellStyle name="40 % - Accent3 2 7 2" xfId="5272"/>
    <cellStyle name="40 % - Accent3 2 7 2 2" xfId="10553"/>
    <cellStyle name="40 % - Accent3 2 7 2 2 2" xfId="28692"/>
    <cellStyle name="40 % - Accent3 2 7 2 3" xfId="23412"/>
    <cellStyle name="40 % - Accent3 2 7 3" xfId="7912"/>
    <cellStyle name="40 % - Accent3 2 7 3 2" xfId="26052"/>
    <cellStyle name="40 % - Accent3 2 7 4" xfId="13202"/>
    <cellStyle name="40 % - Accent3 2 7 5" xfId="15842"/>
    <cellStyle name="40 % - Accent3 2 7 6" xfId="20772"/>
    <cellStyle name="40 % - Accent3 2 8" xfId="2807"/>
    <cellStyle name="40 % - Accent3 2 8 2" xfId="8089"/>
    <cellStyle name="40 % - Accent3 2 8 2 2" xfId="26228"/>
    <cellStyle name="40 % - Accent3 2 8 3" xfId="20948"/>
    <cellStyle name="40 % - Accent3 2 9" xfId="5448"/>
    <cellStyle name="40 % - Accent3 2 9 2" xfId="23588"/>
    <cellStyle name="40 % - Accent3 3" xfId="174"/>
    <cellStyle name="40 % - Accent3 3 10" xfId="13400"/>
    <cellStyle name="40 % - Accent3 3 11" xfId="18330"/>
    <cellStyle name="40 % - Accent3 3 2" xfId="367"/>
    <cellStyle name="40 % - Accent3 3 2 2" xfId="716"/>
    <cellStyle name="40 % - Accent3 3 2 2 2" xfId="1948"/>
    <cellStyle name="40 % - Accent3 3 2 2 2 2" xfId="4590"/>
    <cellStyle name="40 % - Accent3 3 2 2 2 2 2" xfId="9871"/>
    <cellStyle name="40 % - Accent3 3 2 2 2 2 2 2" xfId="28010"/>
    <cellStyle name="40 % - Accent3 3 2 2 2 2 3" xfId="17624"/>
    <cellStyle name="40 % - Accent3 3 2 2 2 2 4" xfId="22730"/>
    <cellStyle name="40 % - Accent3 3 2 2 2 3" xfId="7230"/>
    <cellStyle name="40 % - Accent3 3 2 2 2 3 2" xfId="25370"/>
    <cellStyle name="40 % - Accent3 3 2 2 2 4" xfId="12520"/>
    <cellStyle name="40 % - Accent3 3 2 2 2 5" xfId="15160"/>
    <cellStyle name="40 % - Accent3 3 2 2 2 6" xfId="20090"/>
    <cellStyle name="40 % - Accent3 3 2 2 3" xfId="3358"/>
    <cellStyle name="40 % - Accent3 3 2 2 3 2" xfId="8639"/>
    <cellStyle name="40 % - Accent3 3 2 2 3 2 2" xfId="26778"/>
    <cellStyle name="40 % - Accent3 3 2 2 3 3" xfId="16392"/>
    <cellStyle name="40 % - Accent3 3 2 2 3 4" xfId="21498"/>
    <cellStyle name="40 % - Accent3 3 2 2 4" xfId="5998"/>
    <cellStyle name="40 % - Accent3 3 2 2 4 2" xfId="24138"/>
    <cellStyle name="40 % - Accent3 3 2 2 5" xfId="11288"/>
    <cellStyle name="40 % - Accent3 3 2 2 6" xfId="13928"/>
    <cellStyle name="40 % - Accent3 3 2 2 7" xfId="18858"/>
    <cellStyle name="40 % - Accent3 3 2 3" xfId="1068"/>
    <cellStyle name="40 % - Accent3 3 2 3 2" xfId="2300"/>
    <cellStyle name="40 % - Accent3 3 2 3 2 2" xfId="4942"/>
    <cellStyle name="40 % - Accent3 3 2 3 2 2 2" xfId="10223"/>
    <cellStyle name="40 % - Accent3 3 2 3 2 2 2 2" xfId="28362"/>
    <cellStyle name="40 % - Accent3 3 2 3 2 2 3" xfId="17976"/>
    <cellStyle name="40 % - Accent3 3 2 3 2 2 4" xfId="23082"/>
    <cellStyle name="40 % - Accent3 3 2 3 2 3" xfId="7582"/>
    <cellStyle name="40 % - Accent3 3 2 3 2 3 2" xfId="25722"/>
    <cellStyle name="40 % - Accent3 3 2 3 2 4" xfId="12872"/>
    <cellStyle name="40 % - Accent3 3 2 3 2 5" xfId="15512"/>
    <cellStyle name="40 % - Accent3 3 2 3 2 6" xfId="20442"/>
    <cellStyle name="40 % - Accent3 3 2 3 3" xfId="3710"/>
    <cellStyle name="40 % - Accent3 3 2 3 3 2" xfId="8991"/>
    <cellStyle name="40 % - Accent3 3 2 3 3 2 2" xfId="27130"/>
    <cellStyle name="40 % - Accent3 3 2 3 3 3" xfId="16744"/>
    <cellStyle name="40 % - Accent3 3 2 3 3 4" xfId="21850"/>
    <cellStyle name="40 % - Accent3 3 2 3 4" xfId="6350"/>
    <cellStyle name="40 % - Accent3 3 2 3 4 2" xfId="24490"/>
    <cellStyle name="40 % - Accent3 3 2 3 5" xfId="11640"/>
    <cellStyle name="40 % - Accent3 3 2 3 6" xfId="14280"/>
    <cellStyle name="40 % - Accent3 3 2 3 7" xfId="19210"/>
    <cellStyle name="40 % - Accent3 3 2 4" xfId="1596"/>
    <cellStyle name="40 % - Accent3 3 2 4 2" xfId="4238"/>
    <cellStyle name="40 % - Accent3 3 2 4 2 2" xfId="9519"/>
    <cellStyle name="40 % - Accent3 3 2 4 2 2 2" xfId="27658"/>
    <cellStyle name="40 % - Accent3 3 2 4 2 3" xfId="17272"/>
    <cellStyle name="40 % - Accent3 3 2 4 2 4" xfId="22378"/>
    <cellStyle name="40 % - Accent3 3 2 4 3" xfId="6878"/>
    <cellStyle name="40 % - Accent3 3 2 4 3 2" xfId="25018"/>
    <cellStyle name="40 % - Accent3 3 2 4 4" xfId="12168"/>
    <cellStyle name="40 % - Accent3 3 2 4 5" xfId="14808"/>
    <cellStyle name="40 % - Accent3 3 2 4 6" xfId="19738"/>
    <cellStyle name="40 % - Accent3 3 2 5" xfId="3005"/>
    <cellStyle name="40 % - Accent3 3 2 5 2" xfId="8287"/>
    <cellStyle name="40 % - Accent3 3 2 5 2 2" xfId="26426"/>
    <cellStyle name="40 % - Accent3 3 2 5 3" xfId="16040"/>
    <cellStyle name="40 % - Accent3 3 2 5 4" xfId="21146"/>
    <cellStyle name="40 % - Accent3 3 2 6" xfId="5646"/>
    <cellStyle name="40 % - Accent3 3 2 6 2" xfId="23786"/>
    <cellStyle name="40 % - Accent3 3 2 7" xfId="10942"/>
    <cellStyle name="40 % - Accent3 3 2 8" xfId="13576"/>
    <cellStyle name="40 % - Accent3 3 2 9" xfId="18506"/>
    <cellStyle name="40 % - Accent3 3 3" xfId="541"/>
    <cellStyle name="40 % - Accent3 3 3 2" xfId="1244"/>
    <cellStyle name="40 % - Accent3 3 3 2 2" xfId="2476"/>
    <cellStyle name="40 % - Accent3 3 3 2 2 2" xfId="5118"/>
    <cellStyle name="40 % - Accent3 3 3 2 2 2 2" xfId="10399"/>
    <cellStyle name="40 % - Accent3 3 3 2 2 2 2 2" xfId="28538"/>
    <cellStyle name="40 % - Accent3 3 3 2 2 2 3" xfId="18152"/>
    <cellStyle name="40 % - Accent3 3 3 2 2 2 4" xfId="23258"/>
    <cellStyle name="40 % - Accent3 3 3 2 2 3" xfId="7758"/>
    <cellStyle name="40 % - Accent3 3 3 2 2 3 2" xfId="25898"/>
    <cellStyle name="40 % - Accent3 3 3 2 2 4" xfId="13048"/>
    <cellStyle name="40 % - Accent3 3 3 2 2 5" xfId="15688"/>
    <cellStyle name="40 % - Accent3 3 3 2 2 6" xfId="20618"/>
    <cellStyle name="40 % - Accent3 3 3 2 3" xfId="3886"/>
    <cellStyle name="40 % - Accent3 3 3 2 3 2" xfId="9167"/>
    <cellStyle name="40 % - Accent3 3 3 2 3 2 2" xfId="27306"/>
    <cellStyle name="40 % - Accent3 3 3 2 3 3" xfId="16920"/>
    <cellStyle name="40 % - Accent3 3 3 2 3 4" xfId="22026"/>
    <cellStyle name="40 % - Accent3 3 3 2 4" xfId="6526"/>
    <cellStyle name="40 % - Accent3 3 3 2 4 2" xfId="24666"/>
    <cellStyle name="40 % - Accent3 3 3 2 5" xfId="11816"/>
    <cellStyle name="40 % - Accent3 3 3 2 6" xfId="14456"/>
    <cellStyle name="40 % - Accent3 3 3 2 7" xfId="19386"/>
    <cellStyle name="40 % - Accent3 3 3 3" xfId="1772"/>
    <cellStyle name="40 % - Accent3 3 3 3 2" xfId="4414"/>
    <cellStyle name="40 % - Accent3 3 3 3 2 2" xfId="9695"/>
    <cellStyle name="40 % - Accent3 3 3 3 2 2 2" xfId="27834"/>
    <cellStyle name="40 % - Accent3 3 3 3 2 3" xfId="17448"/>
    <cellStyle name="40 % - Accent3 3 3 3 2 4" xfId="22554"/>
    <cellStyle name="40 % - Accent3 3 3 3 3" xfId="7054"/>
    <cellStyle name="40 % - Accent3 3 3 3 3 2" xfId="25194"/>
    <cellStyle name="40 % - Accent3 3 3 3 4" xfId="12344"/>
    <cellStyle name="40 % - Accent3 3 3 3 5" xfId="14984"/>
    <cellStyle name="40 % - Accent3 3 3 3 6" xfId="19914"/>
    <cellStyle name="40 % - Accent3 3 3 4" xfId="3181"/>
    <cellStyle name="40 % - Accent3 3 3 4 2" xfId="8463"/>
    <cellStyle name="40 % - Accent3 3 3 4 2 2" xfId="26602"/>
    <cellStyle name="40 % - Accent3 3 3 4 3" xfId="16216"/>
    <cellStyle name="40 % - Accent3 3 3 4 4" xfId="21322"/>
    <cellStyle name="40 % - Accent3 3 3 5" xfId="5822"/>
    <cellStyle name="40 % - Accent3 3 3 5 2" xfId="23962"/>
    <cellStyle name="40 % - Accent3 3 3 6" xfId="11114"/>
    <cellStyle name="40 % - Accent3 3 3 7" xfId="13752"/>
    <cellStyle name="40 % - Accent3 3 3 8" xfId="18682"/>
    <cellStyle name="40 % - Accent3 3 4" xfId="892"/>
    <cellStyle name="40 % - Accent3 3 4 2" xfId="2124"/>
    <cellStyle name="40 % - Accent3 3 4 2 2" xfId="4766"/>
    <cellStyle name="40 % - Accent3 3 4 2 2 2" xfId="10047"/>
    <cellStyle name="40 % - Accent3 3 4 2 2 2 2" xfId="28186"/>
    <cellStyle name="40 % - Accent3 3 4 2 2 3" xfId="17800"/>
    <cellStyle name="40 % - Accent3 3 4 2 2 4" xfId="22906"/>
    <cellStyle name="40 % - Accent3 3 4 2 3" xfId="7406"/>
    <cellStyle name="40 % - Accent3 3 4 2 3 2" xfId="25546"/>
    <cellStyle name="40 % - Accent3 3 4 2 4" xfId="12696"/>
    <cellStyle name="40 % - Accent3 3 4 2 5" xfId="15336"/>
    <cellStyle name="40 % - Accent3 3 4 2 6" xfId="20266"/>
    <cellStyle name="40 % - Accent3 3 4 3" xfId="3534"/>
    <cellStyle name="40 % - Accent3 3 4 3 2" xfId="8815"/>
    <cellStyle name="40 % - Accent3 3 4 3 2 2" xfId="26954"/>
    <cellStyle name="40 % - Accent3 3 4 3 3" xfId="16568"/>
    <cellStyle name="40 % - Accent3 3 4 3 4" xfId="21674"/>
    <cellStyle name="40 % - Accent3 3 4 4" xfId="6174"/>
    <cellStyle name="40 % - Accent3 3 4 4 2" xfId="24314"/>
    <cellStyle name="40 % - Accent3 3 4 5" xfId="11464"/>
    <cellStyle name="40 % - Accent3 3 4 6" xfId="14104"/>
    <cellStyle name="40 % - Accent3 3 4 7" xfId="19034"/>
    <cellStyle name="40 % - Accent3 3 5" xfId="1420"/>
    <cellStyle name="40 % - Accent3 3 5 2" xfId="4062"/>
    <cellStyle name="40 % - Accent3 3 5 2 2" xfId="9343"/>
    <cellStyle name="40 % - Accent3 3 5 2 2 2" xfId="27482"/>
    <cellStyle name="40 % - Accent3 3 5 2 3" xfId="17096"/>
    <cellStyle name="40 % - Accent3 3 5 2 4" xfId="22202"/>
    <cellStyle name="40 % - Accent3 3 5 3" xfId="6702"/>
    <cellStyle name="40 % - Accent3 3 5 3 2" xfId="24842"/>
    <cellStyle name="40 % - Accent3 3 5 4" xfId="11992"/>
    <cellStyle name="40 % - Accent3 3 5 5" xfId="14632"/>
    <cellStyle name="40 % - Accent3 3 5 6" xfId="19562"/>
    <cellStyle name="40 % - Accent3 3 6" xfId="2652"/>
    <cellStyle name="40 % - Accent3 3 6 2" xfId="5294"/>
    <cellStyle name="40 % - Accent3 3 6 2 2" xfId="10575"/>
    <cellStyle name="40 % - Accent3 3 6 2 2 2" xfId="28714"/>
    <cellStyle name="40 % - Accent3 3 6 2 3" xfId="23434"/>
    <cellStyle name="40 % - Accent3 3 6 3" xfId="7934"/>
    <cellStyle name="40 % - Accent3 3 6 3 2" xfId="26074"/>
    <cellStyle name="40 % - Accent3 3 6 4" xfId="13224"/>
    <cellStyle name="40 % - Accent3 3 6 5" xfId="15864"/>
    <cellStyle name="40 % - Accent3 3 6 6" xfId="20794"/>
    <cellStyle name="40 % - Accent3 3 7" xfId="2829"/>
    <cellStyle name="40 % - Accent3 3 7 2" xfId="8111"/>
    <cellStyle name="40 % - Accent3 3 7 2 2" xfId="26250"/>
    <cellStyle name="40 % - Accent3 3 7 3" xfId="20970"/>
    <cellStyle name="40 % - Accent3 3 8" xfId="5470"/>
    <cellStyle name="40 % - Accent3 3 8 2" xfId="23610"/>
    <cellStyle name="40 % - Accent3 3 9" xfId="10764"/>
    <cellStyle name="40 % - Accent3 4" xfId="279"/>
    <cellStyle name="40 % - Accent3 4 2" xfId="627"/>
    <cellStyle name="40 % - Accent3 4 2 2" xfId="1859"/>
    <cellStyle name="40 % - Accent3 4 2 2 2" xfId="4501"/>
    <cellStyle name="40 % - Accent3 4 2 2 2 2" xfId="9782"/>
    <cellStyle name="40 % - Accent3 4 2 2 2 2 2" xfId="27921"/>
    <cellStyle name="40 % - Accent3 4 2 2 2 3" xfId="17535"/>
    <cellStyle name="40 % - Accent3 4 2 2 2 4" xfId="22641"/>
    <cellStyle name="40 % - Accent3 4 2 2 3" xfId="7141"/>
    <cellStyle name="40 % - Accent3 4 2 2 3 2" xfId="25281"/>
    <cellStyle name="40 % - Accent3 4 2 2 4" xfId="12431"/>
    <cellStyle name="40 % - Accent3 4 2 2 5" xfId="15071"/>
    <cellStyle name="40 % - Accent3 4 2 2 6" xfId="20001"/>
    <cellStyle name="40 % - Accent3 4 2 3" xfId="3269"/>
    <cellStyle name="40 % - Accent3 4 2 3 2" xfId="8550"/>
    <cellStyle name="40 % - Accent3 4 2 3 2 2" xfId="26689"/>
    <cellStyle name="40 % - Accent3 4 2 3 3" xfId="16303"/>
    <cellStyle name="40 % - Accent3 4 2 3 4" xfId="21409"/>
    <cellStyle name="40 % - Accent3 4 2 4" xfId="5909"/>
    <cellStyle name="40 % - Accent3 4 2 4 2" xfId="24049"/>
    <cellStyle name="40 % - Accent3 4 2 5" xfId="11199"/>
    <cellStyle name="40 % - Accent3 4 2 6" xfId="13839"/>
    <cellStyle name="40 % - Accent3 4 2 7" xfId="18769"/>
    <cellStyle name="40 % - Accent3 4 3" xfId="979"/>
    <cellStyle name="40 % - Accent3 4 3 2" xfId="2211"/>
    <cellStyle name="40 % - Accent3 4 3 2 2" xfId="4853"/>
    <cellStyle name="40 % - Accent3 4 3 2 2 2" xfId="10134"/>
    <cellStyle name="40 % - Accent3 4 3 2 2 2 2" xfId="28273"/>
    <cellStyle name="40 % - Accent3 4 3 2 2 3" xfId="17887"/>
    <cellStyle name="40 % - Accent3 4 3 2 2 4" xfId="22993"/>
    <cellStyle name="40 % - Accent3 4 3 2 3" xfId="7493"/>
    <cellStyle name="40 % - Accent3 4 3 2 3 2" xfId="25633"/>
    <cellStyle name="40 % - Accent3 4 3 2 4" xfId="12783"/>
    <cellStyle name="40 % - Accent3 4 3 2 5" xfId="15423"/>
    <cellStyle name="40 % - Accent3 4 3 2 6" xfId="20353"/>
    <cellStyle name="40 % - Accent3 4 3 3" xfId="3621"/>
    <cellStyle name="40 % - Accent3 4 3 3 2" xfId="8902"/>
    <cellStyle name="40 % - Accent3 4 3 3 2 2" xfId="27041"/>
    <cellStyle name="40 % - Accent3 4 3 3 3" xfId="16655"/>
    <cellStyle name="40 % - Accent3 4 3 3 4" xfId="21761"/>
    <cellStyle name="40 % - Accent3 4 3 4" xfId="6261"/>
    <cellStyle name="40 % - Accent3 4 3 4 2" xfId="24401"/>
    <cellStyle name="40 % - Accent3 4 3 5" xfId="11551"/>
    <cellStyle name="40 % - Accent3 4 3 6" xfId="14191"/>
    <cellStyle name="40 % - Accent3 4 3 7" xfId="19121"/>
    <cellStyle name="40 % - Accent3 4 4" xfId="1507"/>
    <cellStyle name="40 % - Accent3 4 4 2" xfId="4149"/>
    <cellStyle name="40 % - Accent3 4 4 2 2" xfId="9430"/>
    <cellStyle name="40 % - Accent3 4 4 2 2 2" xfId="27569"/>
    <cellStyle name="40 % - Accent3 4 4 2 3" xfId="17183"/>
    <cellStyle name="40 % - Accent3 4 4 2 4" xfId="22289"/>
    <cellStyle name="40 % - Accent3 4 4 3" xfId="6789"/>
    <cellStyle name="40 % - Accent3 4 4 3 2" xfId="24929"/>
    <cellStyle name="40 % - Accent3 4 4 4" xfId="12079"/>
    <cellStyle name="40 % - Accent3 4 4 5" xfId="14719"/>
    <cellStyle name="40 % - Accent3 4 4 6" xfId="19649"/>
    <cellStyle name="40 % - Accent3 4 5" xfId="2916"/>
    <cellStyle name="40 % - Accent3 4 5 2" xfId="8198"/>
    <cellStyle name="40 % - Accent3 4 5 2 2" xfId="26337"/>
    <cellStyle name="40 % - Accent3 4 5 3" xfId="15951"/>
    <cellStyle name="40 % - Accent3 4 5 4" xfId="21057"/>
    <cellStyle name="40 % - Accent3 4 6" xfId="5557"/>
    <cellStyle name="40 % - Accent3 4 6 2" xfId="23697"/>
    <cellStyle name="40 % - Accent3 4 7" xfId="10856"/>
    <cellStyle name="40 % - Accent3 4 8" xfId="13487"/>
    <cellStyle name="40 % - Accent3 4 9" xfId="18418"/>
    <cellStyle name="40 % - Accent3 5" xfId="451"/>
    <cellStyle name="40 % - Accent3 5 2" xfId="1152"/>
    <cellStyle name="40 % - Accent3 5 2 2" xfId="2384"/>
    <cellStyle name="40 % - Accent3 5 2 2 2" xfId="5026"/>
    <cellStyle name="40 % - Accent3 5 2 2 2 2" xfId="10307"/>
    <cellStyle name="40 % - Accent3 5 2 2 2 2 2" xfId="28446"/>
    <cellStyle name="40 % - Accent3 5 2 2 2 3" xfId="18060"/>
    <cellStyle name="40 % - Accent3 5 2 2 2 4" xfId="23166"/>
    <cellStyle name="40 % - Accent3 5 2 2 3" xfId="7666"/>
    <cellStyle name="40 % - Accent3 5 2 2 3 2" xfId="25806"/>
    <cellStyle name="40 % - Accent3 5 2 2 4" xfId="12956"/>
    <cellStyle name="40 % - Accent3 5 2 2 5" xfId="15596"/>
    <cellStyle name="40 % - Accent3 5 2 2 6" xfId="20526"/>
    <cellStyle name="40 % - Accent3 5 2 3" xfId="3794"/>
    <cellStyle name="40 % - Accent3 5 2 3 2" xfId="9075"/>
    <cellStyle name="40 % - Accent3 5 2 3 2 2" xfId="27214"/>
    <cellStyle name="40 % - Accent3 5 2 3 3" xfId="16828"/>
    <cellStyle name="40 % - Accent3 5 2 3 4" xfId="21934"/>
    <cellStyle name="40 % - Accent3 5 2 4" xfId="6434"/>
    <cellStyle name="40 % - Accent3 5 2 4 2" xfId="24574"/>
    <cellStyle name="40 % - Accent3 5 2 5" xfId="11724"/>
    <cellStyle name="40 % - Accent3 5 2 6" xfId="14364"/>
    <cellStyle name="40 % - Accent3 5 2 7" xfId="19294"/>
    <cellStyle name="40 % - Accent3 5 3" xfId="1680"/>
    <cellStyle name="40 % - Accent3 5 3 2" xfId="4322"/>
    <cellStyle name="40 % - Accent3 5 3 2 2" xfId="9603"/>
    <cellStyle name="40 % - Accent3 5 3 2 2 2" xfId="27742"/>
    <cellStyle name="40 % - Accent3 5 3 2 3" xfId="17356"/>
    <cellStyle name="40 % - Accent3 5 3 2 4" xfId="22462"/>
    <cellStyle name="40 % - Accent3 5 3 3" xfId="6962"/>
    <cellStyle name="40 % - Accent3 5 3 3 2" xfId="25102"/>
    <cellStyle name="40 % - Accent3 5 3 4" xfId="12252"/>
    <cellStyle name="40 % - Accent3 5 3 5" xfId="14892"/>
    <cellStyle name="40 % - Accent3 5 3 6" xfId="19822"/>
    <cellStyle name="40 % - Accent3 5 4" xfId="3089"/>
    <cellStyle name="40 % - Accent3 5 4 2" xfId="8371"/>
    <cellStyle name="40 % - Accent3 5 4 2 2" xfId="26510"/>
    <cellStyle name="40 % - Accent3 5 4 3" xfId="16124"/>
    <cellStyle name="40 % - Accent3 5 4 4" xfId="21230"/>
    <cellStyle name="40 % - Accent3 5 5" xfId="5730"/>
    <cellStyle name="40 % - Accent3 5 5 2" xfId="23870"/>
    <cellStyle name="40 % - Accent3 5 6" xfId="11024"/>
    <cellStyle name="40 % - Accent3 5 7" xfId="13660"/>
    <cellStyle name="40 % - Accent3 5 8" xfId="18590"/>
    <cellStyle name="40 % - Accent3 6" xfId="800"/>
    <cellStyle name="40 % - Accent3 6 2" xfId="2032"/>
    <cellStyle name="40 % - Accent3 6 2 2" xfId="4674"/>
    <cellStyle name="40 % - Accent3 6 2 2 2" xfId="9955"/>
    <cellStyle name="40 % - Accent3 6 2 2 2 2" xfId="28094"/>
    <cellStyle name="40 % - Accent3 6 2 2 3" xfId="17708"/>
    <cellStyle name="40 % - Accent3 6 2 2 4" xfId="22814"/>
    <cellStyle name="40 % - Accent3 6 2 3" xfId="7314"/>
    <cellStyle name="40 % - Accent3 6 2 3 2" xfId="25454"/>
    <cellStyle name="40 % - Accent3 6 2 4" xfId="12604"/>
    <cellStyle name="40 % - Accent3 6 2 5" xfId="15244"/>
    <cellStyle name="40 % - Accent3 6 2 6" xfId="20174"/>
    <cellStyle name="40 % - Accent3 6 3" xfId="3442"/>
    <cellStyle name="40 % - Accent3 6 3 2" xfId="8723"/>
    <cellStyle name="40 % - Accent3 6 3 2 2" xfId="26862"/>
    <cellStyle name="40 % - Accent3 6 3 3" xfId="16476"/>
    <cellStyle name="40 % - Accent3 6 3 4" xfId="21582"/>
    <cellStyle name="40 % - Accent3 6 4" xfId="6082"/>
    <cellStyle name="40 % - Accent3 6 4 2" xfId="24222"/>
    <cellStyle name="40 % - Accent3 6 5" xfId="11372"/>
    <cellStyle name="40 % - Accent3 6 6" xfId="14012"/>
    <cellStyle name="40 % - Accent3 6 7" xfId="18942"/>
    <cellStyle name="40 % - Accent3 7" xfId="1331"/>
    <cellStyle name="40 % - Accent3 7 2" xfId="3973"/>
    <cellStyle name="40 % - Accent3 7 2 2" xfId="9254"/>
    <cellStyle name="40 % - Accent3 7 2 2 2" xfId="27393"/>
    <cellStyle name="40 % - Accent3 7 2 3" xfId="17007"/>
    <cellStyle name="40 % - Accent3 7 2 4" xfId="22113"/>
    <cellStyle name="40 % - Accent3 7 3" xfId="6613"/>
    <cellStyle name="40 % - Accent3 7 3 2" xfId="24753"/>
    <cellStyle name="40 % - Accent3 7 4" xfId="11903"/>
    <cellStyle name="40 % - Accent3 7 5" xfId="14543"/>
    <cellStyle name="40 % - Accent3 7 6" xfId="19473"/>
    <cellStyle name="40 % - Accent3 8" xfId="2560"/>
    <cellStyle name="40 % - Accent3 8 2" xfId="5202"/>
    <cellStyle name="40 % - Accent3 8 2 2" xfId="10483"/>
    <cellStyle name="40 % - Accent3 8 2 2 2" xfId="28622"/>
    <cellStyle name="40 % - Accent3 8 2 3" xfId="23342"/>
    <cellStyle name="40 % - Accent3 8 3" xfId="7842"/>
    <cellStyle name="40 % - Accent3 8 3 2" xfId="25982"/>
    <cellStyle name="40 % - Accent3 8 4" xfId="13132"/>
    <cellStyle name="40 % - Accent3 8 5" xfId="15775"/>
    <cellStyle name="40 % - Accent3 8 6" xfId="20702"/>
    <cellStyle name="40 % - Accent3 9" xfId="2736"/>
    <cellStyle name="40 % - Accent3 9 2" xfId="8018"/>
    <cellStyle name="40 % - Accent3 9 2 2" xfId="26158"/>
    <cellStyle name="40 % - Accent3 9 3" xfId="20878"/>
    <cellStyle name="40 % - Accent4" xfId="34" builtinId="43" customBuiltin="1"/>
    <cellStyle name="40 % - Accent4 10" xfId="5380"/>
    <cellStyle name="40 % - Accent4 10 2" xfId="23520"/>
    <cellStyle name="40 % - Accent4 11" xfId="10675"/>
    <cellStyle name="40 % - Accent4 12" xfId="13313"/>
    <cellStyle name="40 % - Accent4 13" xfId="18238"/>
    <cellStyle name="40 % - Accent4 2" xfId="125"/>
    <cellStyle name="40 % - Accent4 2 10" xfId="10699"/>
    <cellStyle name="40 % - Accent4 2 11" xfId="13376"/>
    <cellStyle name="40 % - Accent4 2 12" xfId="18305"/>
    <cellStyle name="40 % - Accent4 2 2" xfId="238"/>
    <cellStyle name="40 % - Accent4 2 2 10" xfId="13463"/>
    <cellStyle name="40 % - Accent4 2 2 11" xfId="18393"/>
    <cellStyle name="40 % - Accent4 2 2 2" xfId="430"/>
    <cellStyle name="40 % - Accent4 2 2 2 2" xfId="779"/>
    <cellStyle name="40 % - Accent4 2 2 2 2 2" xfId="2011"/>
    <cellStyle name="40 % - Accent4 2 2 2 2 2 2" xfId="4653"/>
    <cellStyle name="40 % - Accent4 2 2 2 2 2 2 2" xfId="9934"/>
    <cellStyle name="40 % - Accent4 2 2 2 2 2 2 2 2" xfId="28073"/>
    <cellStyle name="40 % - Accent4 2 2 2 2 2 2 3" xfId="17687"/>
    <cellStyle name="40 % - Accent4 2 2 2 2 2 2 4" xfId="22793"/>
    <cellStyle name="40 % - Accent4 2 2 2 2 2 3" xfId="7293"/>
    <cellStyle name="40 % - Accent4 2 2 2 2 2 3 2" xfId="25433"/>
    <cellStyle name="40 % - Accent4 2 2 2 2 2 4" xfId="12583"/>
    <cellStyle name="40 % - Accent4 2 2 2 2 2 5" xfId="15223"/>
    <cellStyle name="40 % - Accent4 2 2 2 2 2 6" xfId="20153"/>
    <cellStyle name="40 % - Accent4 2 2 2 2 3" xfId="3421"/>
    <cellStyle name="40 % - Accent4 2 2 2 2 3 2" xfId="8702"/>
    <cellStyle name="40 % - Accent4 2 2 2 2 3 2 2" xfId="26841"/>
    <cellStyle name="40 % - Accent4 2 2 2 2 3 3" xfId="16455"/>
    <cellStyle name="40 % - Accent4 2 2 2 2 3 4" xfId="21561"/>
    <cellStyle name="40 % - Accent4 2 2 2 2 4" xfId="6061"/>
    <cellStyle name="40 % - Accent4 2 2 2 2 4 2" xfId="24201"/>
    <cellStyle name="40 % - Accent4 2 2 2 2 5" xfId="11351"/>
    <cellStyle name="40 % - Accent4 2 2 2 2 6" xfId="13991"/>
    <cellStyle name="40 % - Accent4 2 2 2 2 7" xfId="18921"/>
    <cellStyle name="40 % - Accent4 2 2 2 3" xfId="1131"/>
    <cellStyle name="40 % - Accent4 2 2 2 3 2" xfId="2363"/>
    <cellStyle name="40 % - Accent4 2 2 2 3 2 2" xfId="5005"/>
    <cellStyle name="40 % - Accent4 2 2 2 3 2 2 2" xfId="10286"/>
    <cellStyle name="40 % - Accent4 2 2 2 3 2 2 2 2" xfId="28425"/>
    <cellStyle name="40 % - Accent4 2 2 2 3 2 2 3" xfId="18039"/>
    <cellStyle name="40 % - Accent4 2 2 2 3 2 2 4" xfId="23145"/>
    <cellStyle name="40 % - Accent4 2 2 2 3 2 3" xfId="7645"/>
    <cellStyle name="40 % - Accent4 2 2 2 3 2 3 2" xfId="25785"/>
    <cellStyle name="40 % - Accent4 2 2 2 3 2 4" xfId="12935"/>
    <cellStyle name="40 % - Accent4 2 2 2 3 2 5" xfId="15575"/>
    <cellStyle name="40 % - Accent4 2 2 2 3 2 6" xfId="20505"/>
    <cellStyle name="40 % - Accent4 2 2 2 3 3" xfId="3773"/>
    <cellStyle name="40 % - Accent4 2 2 2 3 3 2" xfId="9054"/>
    <cellStyle name="40 % - Accent4 2 2 2 3 3 2 2" xfId="27193"/>
    <cellStyle name="40 % - Accent4 2 2 2 3 3 3" xfId="16807"/>
    <cellStyle name="40 % - Accent4 2 2 2 3 3 4" xfId="21913"/>
    <cellStyle name="40 % - Accent4 2 2 2 3 4" xfId="6413"/>
    <cellStyle name="40 % - Accent4 2 2 2 3 4 2" xfId="24553"/>
    <cellStyle name="40 % - Accent4 2 2 2 3 5" xfId="11703"/>
    <cellStyle name="40 % - Accent4 2 2 2 3 6" xfId="14343"/>
    <cellStyle name="40 % - Accent4 2 2 2 3 7" xfId="19273"/>
    <cellStyle name="40 % - Accent4 2 2 2 4" xfId="1659"/>
    <cellStyle name="40 % - Accent4 2 2 2 4 2" xfId="4301"/>
    <cellStyle name="40 % - Accent4 2 2 2 4 2 2" xfId="9582"/>
    <cellStyle name="40 % - Accent4 2 2 2 4 2 2 2" xfId="27721"/>
    <cellStyle name="40 % - Accent4 2 2 2 4 2 3" xfId="17335"/>
    <cellStyle name="40 % - Accent4 2 2 2 4 2 4" xfId="22441"/>
    <cellStyle name="40 % - Accent4 2 2 2 4 3" xfId="6941"/>
    <cellStyle name="40 % - Accent4 2 2 2 4 3 2" xfId="25081"/>
    <cellStyle name="40 % - Accent4 2 2 2 4 4" xfId="12231"/>
    <cellStyle name="40 % - Accent4 2 2 2 4 5" xfId="14871"/>
    <cellStyle name="40 % - Accent4 2 2 2 4 6" xfId="19801"/>
    <cellStyle name="40 % - Accent4 2 2 2 5" xfId="3068"/>
    <cellStyle name="40 % - Accent4 2 2 2 5 2" xfId="8350"/>
    <cellStyle name="40 % - Accent4 2 2 2 5 2 2" xfId="26489"/>
    <cellStyle name="40 % - Accent4 2 2 2 5 3" xfId="16103"/>
    <cellStyle name="40 % - Accent4 2 2 2 5 4" xfId="21209"/>
    <cellStyle name="40 % - Accent4 2 2 2 6" xfId="5709"/>
    <cellStyle name="40 % - Accent4 2 2 2 6 2" xfId="23849"/>
    <cellStyle name="40 % - Accent4 2 2 2 7" xfId="11003"/>
    <cellStyle name="40 % - Accent4 2 2 2 8" xfId="13639"/>
    <cellStyle name="40 % - Accent4 2 2 2 9" xfId="18569"/>
    <cellStyle name="40 % - Accent4 2 2 3" xfId="602"/>
    <cellStyle name="40 % - Accent4 2 2 3 2" xfId="1307"/>
    <cellStyle name="40 % - Accent4 2 2 3 2 2" xfId="2539"/>
    <cellStyle name="40 % - Accent4 2 2 3 2 2 2" xfId="5181"/>
    <cellStyle name="40 % - Accent4 2 2 3 2 2 2 2" xfId="10462"/>
    <cellStyle name="40 % - Accent4 2 2 3 2 2 2 2 2" xfId="28601"/>
    <cellStyle name="40 % - Accent4 2 2 3 2 2 2 3" xfId="18215"/>
    <cellStyle name="40 % - Accent4 2 2 3 2 2 2 4" xfId="23321"/>
    <cellStyle name="40 % - Accent4 2 2 3 2 2 3" xfId="7821"/>
    <cellStyle name="40 % - Accent4 2 2 3 2 2 3 2" xfId="25961"/>
    <cellStyle name="40 % - Accent4 2 2 3 2 2 4" xfId="13111"/>
    <cellStyle name="40 % - Accent4 2 2 3 2 2 5" xfId="15751"/>
    <cellStyle name="40 % - Accent4 2 2 3 2 2 6" xfId="20681"/>
    <cellStyle name="40 % - Accent4 2 2 3 2 3" xfId="3949"/>
    <cellStyle name="40 % - Accent4 2 2 3 2 3 2" xfId="9230"/>
    <cellStyle name="40 % - Accent4 2 2 3 2 3 2 2" xfId="27369"/>
    <cellStyle name="40 % - Accent4 2 2 3 2 3 3" xfId="16983"/>
    <cellStyle name="40 % - Accent4 2 2 3 2 3 4" xfId="22089"/>
    <cellStyle name="40 % - Accent4 2 2 3 2 4" xfId="6589"/>
    <cellStyle name="40 % - Accent4 2 2 3 2 4 2" xfId="24729"/>
    <cellStyle name="40 % - Accent4 2 2 3 2 5" xfId="11879"/>
    <cellStyle name="40 % - Accent4 2 2 3 2 6" xfId="14519"/>
    <cellStyle name="40 % - Accent4 2 2 3 2 7" xfId="19449"/>
    <cellStyle name="40 % - Accent4 2 2 3 3" xfId="1835"/>
    <cellStyle name="40 % - Accent4 2 2 3 3 2" xfId="4477"/>
    <cellStyle name="40 % - Accent4 2 2 3 3 2 2" xfId="9758"/>
    <cellStyle name="40 % - Accent4 2 2 3 3 2 2 2" xfId="27897"/>
    <cellStyle name="40 % - Accent4 2 2 3 3 2 3" xfId="17511"/>
    <cellStyle name="40 % - Accent4 2 2 3 3 2 4" xfId="22617"/>
    <cellStyle name="40 % - Accent4 2 2 3 3 3" xfId="7117"/>
    <cellStyle name="40 % - Accent4 2 2 3 3 3 2" xfId="25257"/>
    <cellStyle name="40 % - Accent4 2 2 3 3 4" xfId="12407"/>
    <cellStyle name="40 % - Accent4 2 2 3 3 5" xfId="15047"/>
    <cellStyle name="40 % - Accent4 2 2 3 3 6" xfId="19977"/>
    <cellStyle name="40 % - Accent4 2 2 3 4" xfId="3244"/>
    <cellStyle name="40 % - Accent4 2 2 3 4 2" xfId="8526"/>
    <cellStyle name="40 % - Accent4 2 2 3 4 2 2" xfId="26665"/>
    <cellStyle name="40 % - Accent4 2 2 3 4 3" xfId="16279"/>
    <cellStyle name="40 % - Accent4 2 2 3 4 4" xfId="21385"/>
    <cellStyle name="40 % - Accent4 2 2 3 5" xfId="5885"/>
    <cellStyle name="40 % - Accent4 2 2 3 5 2" xfId="24025"/>
    <cellStyle name="40 % - Accent4 2 2 3 6" xfId="11175"/>
    <cellStyle name="40 % - Accent4 2 2 3 7" xfId="13815"/>
    <cellStyle name="40 % - Accent4 2 2 3 8" xfId="18745"/>
    <cellStyle name="40 % - Accent4 2 2 4" xfId="955"/>
    <cellStyle name="40 % - Accent4 2 2 4 2" xfId="2187"/>
    <cellStyle name="40 % - Accent4 2 2 4 2 2" xfId="4829"/>
    <cellStyle name="40 % - Accent4 2 2 4 2 2 2" xfId="10110"/>
    <cellStyle name="40 % - Accent4 2 2 4 2 2 2 2" xfId="28249"/>
    <cellStyle name="40 % - Accent4 2 2 4 2 2 3" xfId="17863"/>
    <cellStyle name="40 % - Accent4 2 2 4 2 2 4" xfId="22969"/>
    <cellStyle name="40 % - Accent4 2 2 4 2 3" xfId="7469"/>
    <cellStyle name="40 % - Accent4 2 2 4 2 3 2" xfId="25609"/>
    <cellStyle name="40 % - Accent4 2 2 4 2 4" xfId="12759"/>
    <cellStyle name="40 % - Accent4 2 2 4 2 5" xfId="15399"/>
    <cellStyle name="40 % - Accent4 2 2 4 2 6" xfId="20329"/>
    <cellStyle name="40 % - Accent4 2 2 4 3" xfId="3597"/>
    <cellStyle name="40 % - Accent4 2 2 4 3 2" xfId="8878"/>
    <cellStyle name="40 % - Accent4 2 2 4 3 2 2" xfId="27017"/>
    <cellStyle name="40 % - Accent4 2 2 4 3 3" xfId="16631"/>
    <cellStyle name="40 % - Accent4 2 2 4 3 4" xfId="21737"/>
    <cellStyle name="40 % - Accent4 2 2 4 4" xfId="6237"/>
    <cellStyle name="40 % - Accent4 2 2 4 4 2" xfId="24377"/>
    <cellStyle name="40 % - Accent4 2 2 4 5" xfId="11527"/>
    <cellStyle name="40 % - Accent4 2 2 4 6" xfId="14167"/>
    <cellStyle name="40 % - Accent4 2 2 4 7" xfId="19097"/>
    <cellStyle name="40 % - Accent4 2 2 5" xfId="1483"/>
    <cellStyle name="40 % - Accent4 2 2 5 2" xfId="4125"/>
    <cellStyle name="40 % - Accent4 2 2 5 2 2" xfId="9406"/>
    <cellStyle name="40 % - Accent4 2 2 5 2 2 2" xfId="27545"/>
    <cellStyle name="40 % - Accent4 2 2 5 2 3" xfId="17159"/>
    <cellStyle name="40 % - Accent4 2 2 5 2 4" xfId="22265"/>
    <cellStyle name="40 % - Accent4 2 2 5 3" xfId="6765"/>
    <cellStyle name="40 % - Accent4 2 2 5 3 2" xfId="24905"/>
    <cellStyle name="40 % - Accent4 2 2 5 4" xfId="12055"/>
    <cellStyle name="40 % - Accent4 2 2 5 5" xfId="14695"/>
    <cellStyle name="40 % - Accent4 2 2 5 6" xfId="19625"/>
    <cellStyle name="40 % - Accent4 2 2 6" xfId="2715"/>
    <cellStyle name="40 % - Accent4 2 2 6 2" xfId="5357"/>
    <cellStyle name="40 % - Accent4 2 2 6 2 2" xfId="10638"/>
    <cellStyle name="40 % - Accent4 2 2 6 2 2 2" xfId="28777"/>
    <cellStyle name="40 % - Accent4 2 2 6 2 3" xfId="23497"/>
    <cellStyle name="40 % - Accent4 2 2 6 3" xfId="7997"/>
    <cellStyle name="40 % - Accent4 2 2 6 3 2" xfId="26137"/>
    <cellStyle name="40 % - Accent4 2 2 6 4" xfId="13287"/>
    <cellStyle name="40 % - Accent4 2 2 6 5" xfId="15927"/>
    <cellStyle name="40 % - Accent4 2 2 6 6" xfId="20857"/>
    <cellStyle name="40 % - Accent4 2 2 7" xfId="2892"/>
    <cellStyle name="40 % - Accent4 2 2 7 2" xfId="8174"/>
    <cellStyle name="40 % - Accent4 2 2 7 2 2" xfId="26313"/>
    <cellStyle name="40 % - Accent4 2 2 7 3" xfId="21033"/>
    <cellStyle name="40 % - Accent4 2 2 8" xfId="5533"/>
    <cellStyle name="40 % - Accent4 2 2 8 2" xfId="23673"/>
    <cellStyle name="40 % - Accent4 2 2 9" xfId="10827"/>
    <cellStyle name="40 % - Accent4 2 3" xfId="343"/>
    <cellStyle name="40 % - Accent4 2 3 2" xfId="692"/>
    <cellStyle name="40 % - Accent4 2 3 2 2" xfId="1924"/>
    <cellStyle name="40 % - Accent4 2 3 2 2 2" xfId="4566"/>
    <cellStyle name="40 % - Accent4 2 3 2 2 2 2" xfId="9847"/>
    <cellStyle name="40 % - Accent4 2 3 2 2 2 2 2" xfId="27986"/>
    <cellStyle name="40 % - Accent4 2 3 2 2 2 3" xfId="17600"/>
    <cellStyle name="40 % - Accent4 2 3 2 2 2 4" xfId="22706"/>
    <cellStyle name="40 % - Accent4 2 3 2 2 3" xfId="7206"/>
    <cellStyle name="40 % - Accent4 2 3 2 2 3 2" xfId="25346"/>
    <cellStyle name="40 % - Accent4 2 3 2 2 4" xfId="12496"/>
    <cellStyle name="40 % - Accent4 2 3 2 2 5" xfId="15136"/>
    <cellStyle name="40 % - Accent4 2 3 2 2 6" xfId="20066"/>
    <cellStyle name="40 % - Accent4 2 3 2 3" xfId="3334"/>
    <cellStyle name="40 % - Accent4 2 3 2 3 2" xfId="8615"/>
    <cellStyle name="40 % - Accent4 2 3 2 3 2 2" xfId="26754"/>
    <cellStyle name="40 % - Accent4 2 3 2 3 3" xfId="16368"/>
    <cellStyle name="40 % - Accent4 2 3 2 3 4" xfId="21474"/>
    <cellStyle name="40 % - Accent4 2 3 2 4" xfId="5974"/>
    <cellStyle name="40 % - Accent4 2 3 2 4 2" xfId="24114"/>
    <cellStyle name="40 % - Accent4 2 3 2 5" xfId="11264"/>
    <cellStyle name="40 % - Accent4 2 3 2 6" xfId="13904"/>
    <cellStyle name="40 % - Accent4 2 3 2 7" xfId="18834"/>
    <cellStyle name="40 % - Accent4 2 3 3" xfId="1044"/>
    <cellStyle name="40 % - Accent4 2 3 3 2" xfId="2276"/>
    <cellStyle name="40 % - Accent4 2 3 3 2 2" xfId="4918"/>
    <cellStyle name="40 % - Accent4 2 3 3 2 2 2" xfId="10199"/>
    <cellStyle name="40 % - Accent4 2 3 3 2 2 2 2" xfId="28338"/>
    <cellStyle name="40 % - Accent4 2 3 3 2 2 3" xfId="17952"/>
    <cellStyle name="40 % - Accent4 2 3 3 2 2 4" xfId="23058"/>
    <cellStyle name="40 % - Accent4 2 3 3 2 3" xfId="7558"/>
    <cellStyle name="40 % - Accent4 2 3 3 2 3 2" xfId="25698"/>
    <cellStyle name="40 % - Accent4 2 3 3 2 4" xfId="12848"/>
    <cellStyle name="40 % - Accent4 2 3 3 2 5" xfId="15488"/>
    <cellStyle name="40 % - Accent4 2 3 3 2 6" xfId="20418"/>
    <cellStyle name="40 % - Accent4 2 3 3 3" xfId="3686"/>
    <cellStyle name="40 % - Accent4 2 3 3 3 2" xfId="8967"/>
    <cellStyle name="40 % - Accent4 2 3 3 3 2 2" xfId="27106"/>
    <cellStyle name="40 % - Accent4 2 3 3 3 3" xfId="16720"/>
    <cellStyle name="40 % - Accent4 2 3 3 3 4" xfId="21826"/>
    <cellStyle name="40 % - Accent4 2 3 3 4" xfId="6326"/>
    <cellStyle name="40 % - Accent4 2 3 3 4 2" xfId="24466"/>
    <cellStyle name="40 % - Accent4 2 3 3 5" xfId="11616"/>
    <cellStyle name="40 % - Accent4 2 3 3 6" xfId="14256"/>
    <cellStyle name="40 % - Accent4 2 3 3 7" xfId="19186"/>
    <cellStyle name="40 % - Accent4 2 3 4" xfId="1572"/>
    <cellStyle name="40 % - Accent4 2 3 4 2" xfId="4214"/>
    <cellStyle name="40 % - Accent4 2 3 4 2 2" xfId="9495"/>
    <cellStyle name="40 % - Accent4 2 3 4 2 2 2" xfId="27634"/>
    <cellStyle name="40 % - Accent4 2 3 4 2 3" xfId="17248"/>
    <cellStyle name="40 % - Accent4 2 3 4 2 4" xfId="22354"/>
    <cellStyle name="40 % - Accent4 2 3 4 3" xfId="6854"/>
    <cellStyle name="40 % - Accent4 2 3 4 3 2" xfId="24994"/>
    <cellStyle name="40 % - Accent4 2 3 4 4" xfId="12144"/>
    <cellStyle name="40 % - Accent4 2 3 4 5" xfId="14784"/>
    <cellStyle name="40 % - Accent4 2 3 4 6" xfId="19714"/>
    <cellStyle name="40 % - Accent4 2 3 5" xfId="2981"/>
    <cellStyle name="40 % - Accent4 2 3 5 2" xfId="8263"/>
    <cellStyle name="40 % - Accent4 2 3 5 2 2" xfId="26402"/>
    <cellStyle name="40 % - Accent4 2 3 5 3" xfId="16016"/>
    <cellStyle name="40 % - Accent4 2 3 5 4" xfId="21122"/>
    <cellStyle name="40 % - Accent4 2 3 6" xfId="5622"/>
    <cellStyle name="40 % - Accent4 2 3 6 2" xfId="23762"/>
    <cellStyle name="40 % - Accent4 2 3 7" xfId="10918"/>
    <cellStyle name="40 % - Accent4 2 3 8" xfId="13552"/>
    <cellStyle name="40 % - Accent4 2 3 9" xfId="18482"/>
    <cellStyle name="40 % - Accent4 2 4" xfId="517"/>
    <cellStyle name="40 % - Accent4 2 4 2" xfId="1220"/>
    <cellStyle name="40 % - Accent4 2 4 2 2" xfId="2452"/>
    <cellStyle name="40 % - Accent4 2 4 2 2 2" xfId="5094"/>
    <cellStyle name="40 % - Accent4 2 4 2 2 2 2" xfId="10375"/>
    <cellStyle name="40 % - Accent4 2 4 2 2 2 2 2" xfId="28514"/>
    <cellStyle name="40 % - Accent4 2 4 2 2 2 3" xfId="18128"/>
    <cellStyle name="40 % - Accent4 2 4 2 2 2 4" xfId="23234"/>
    <cellStyle name="40 % - Accent4 2 4 2 2 3" xfId="7734"/>
    <cellStyle name="40 % - Accent4 2 4 2 2 3 2" xfId="25874"/>
    <cellStyle name="40 % - Accent4 2 4 2 2 4" xfId="13024"/>
    <cellStyle name="40 % - Accent4 2 4 2 2 5" xfId="15664"/>
    <cellStyle name="40 % - Accent4 2 4 2 2 6" xfId="20594"/>
    <cellStyle name="40 % - Accent4 2 4 2 3" xfId="3862"/>
    <cellStyle name="40 % - Accent4 2 4 2 3 2" xfId="9143"/>
    <cellStyle name="40 % - Accent4 2 4 2 3 2 2" xfId="27282"/>
    <cellStyle name="40 % - Accent4 2 4 2 3 3" xfId="16896"/>
    <cellStyle name="40 % - Accent4 2 4 2 3 4" xfId="22002"/>
    <cellStyle name="40 % - Accent4 2 4 2 4" xfId="6502"/>
    <cellStyle name="40 % - Accent4 2 4 2 4 2" xfId="24642"/>
    <cellStyle name="40 % - Accent4 2 4 2 5" xfId="11792"/>
    <cellStyle name="40 % - Accent4 2 4 2 6" xfId="14432"/>
    <cellStyle name="40 % - Accent4 2 4 2 7" xfId="19362"/>
    <cellStyle name="40 % - Accent4 2 4 3" xfId="1748"/>
    <cellStyle name="40 % - Accent4 2 4 3 2" xfId="4390"/>
    <cellStyle name="40 % - Accent4 2 4 3 2 2" xfId="9671"/>
    <cellStyle name="40 % - Accent4 2 4 3 2 2 2" xfId="27810"/>
    <cellStyle name="40 % - Accent4 2 4 3 2 3" xfId="17424"/>
    <cellStyle name="40 % - Accent4 2 4 3 2 4" xfId="22530"/>
    <cellStyle name="40 % - Accent4 2 4 3 3" xfId="7030"/>
    <cellStyle name="40 % - Accent4 2 4 3 3 2" xfId="25170"/>
    <cellStyle name="40 % - Accent4 2 4 3 4" xfId="12320"/>
    <cellStyle name="40 % - Accent4 2 4 3 5" xfId="14960"/>
    <cellStyle name="40 % - Accent4 2 4 3 6" xfId="19890"/>
    <cellStyle name="40 % - Accent4 2 4 4" xfId="3157"/>
    <cellStyle name="40 % - Accent4 2 4 4 2" xfId="8439"/>
    <cellStyle name="40 % - Accent4 2 4 4 2 2" xfId="26578"/>
    <cellStyle name="40 % - Accent4 2 4 4 3" xfId="16192"/>
    <cellStyle name="40 % - Accent4 2 4 4 4" xfId="21298"/>
    <cellStyle name="40 % - Accent4 2 4 5" xfId="5798"/>
    <cellStyle name="40 % - Accent4 2 4 5 2" xfId="23938"/>
    <cellStyle name="40 % - Accent4 2 4 6" xfId="11090"/>
    <cellStyle name="40 % - Accent4 2 4 7" xfId="13728"/>
    <cellStyle name="40 % - Accent4 2 4 8" xfId="18658"/>
    <cellStyle name="40 % - Accent4 2 5" xfId="868"/>
    <cellStyle name="40 % - Accent4 2 5 2" xfId="2100"/>
    <cellStyle name="40 % - Accent4 2 5 2 2" xfId="4742"/>
    <cellStyle name="40 % - Accent4 2 5 2 2 2" xfId="10023"/>
    <cellStyle name="40 % - Accent4 2 5 2 2 2 2" xfId="28162"/>
    <cellStyle name="40 % - Accent4 2 5 2 2 3" xfId="17776"/>
    <cellStyle name="40 % - Accent4 2 5 2 2 4" xfId="22882"/>
    <cellStyle name="40 % - Accent4 2 5 2 3" xfId="7382"/>
    <cellStyle name="40 % - Accent4 2 5 2 3 2" xfId="25522"/>
    <cellStyle name="40 % - Accent4 2 5 2 4" xfId="12672"/>
    <cellStyle name="40 % - Accent4 2 5 2 5" xfId="15312"/>
    <cellStyle name="40 % - Accent4 2 5 2 6" xfId="20242"/>
    <cellStyle name="40 % - Accent4 2 5 3" xfId="3510"/>
    <cellStyle name="40 % - Accent4 2 5 3 2" xfId="8791"/>
    <cellStyle name="40 % - Accent4 2 5 3 2 2" xfId="26930"/>
    <cellStyle name="40 % - Accent4 2 5 3 3" xfId="16544"/>
    <cellStyle name="40 % - Accent4 2 5 3 4" xfId="21650"/>
    <cellStyle name="40 % - Accent4 2 5 4" xfId="6150"/>
    <cellStyle name="40 % - Accent4 2 5 4 2" xfId="24290"/>
    <cellStyle name="40 % - Accent4 2 5 5" xfId="11440"/>
    <cellStyle name="40 % - Accent4 2 5 6" xfId="14080"/>
    <cellStyle name="40 % - Accent4 2 5 7" xfId="19010"/>
    <cellStyle name="40 % - Accent4 2 6" xfId="1396"/>
    <cellStyle name="40 % - Accent4 2 6 2" xfId="4038"/>
    <cellStyle name="40 % - Accent4 2 6 2 2" xfId="9319"/>
    <cellStyle name="40 % - Accent4 2 6 2 2 2" xfId="27458"/>
    <cellStyle name="40 % - Accent4 2 6 2 3" xfId="17072"/>
    <cellStyle name="40 % - Accent4 2 6 2 4" xfId="22178"/>
    <cellStyle name="40 % - Accent4 2 6 3" xfId="6678"/>
    <cellStyle name="40 % - Accent4 2 6 3 2" xfId="24818"/>
    <cellStyle name="40 % - Accent4 2 6 4" xfId="11968"/>
    <cellStyle name="40 % - Accent4 2 6 5" xfId="14608"/>
    <cellStyle name="40 % - Accent4 2 6 6" xfId="19538"/>
    <cellStyle name="40 % - Accent4 2 7" xfId="2628"/>
    <cellStyle name="40 % - Accent4 2 7 2" xfId="5270"/>
    <cellStyle name="40 % - Accent4 2 7 2 2" xfId="10551"/>
    <cellStyle name="40 % - Accent4 2 7 2 2 2" xfId="28690"/>
    <cellStyle name="40 % - Accent4 2 7 2 3" xfId="23410"/>
    <cellStyle name="40 % - Accent4 2 7 3" xfId="7910"/>
    <cellStyle name="40 % - Accent4 2 7 3 2" xfId="26050"/>
    <cellStyle name="40 % - Accent4 2 7 4" xfId="13200"/>
    <cellStyle name="40 % - Accent4 2 7 5" xfId="15840"/>
    <cellStyle name="40 % - Accent4 2 7 6" xfId="20770"/>
    <cellStyle name="40 % - Accent4 2 8" xfId="2805"/>
    <cellStyle name="40 % - Accent4 2 8 2" xfId="8087"/>
    <cellStyle name="40 % - Accent4 2 8 2 2" xfId="26226"/>
    <cellStyle name="40 % - Accent4 2 8 3" xfId="20946"/>
    <cellStyle name="40 % - Accent4 2 9" xfId="5446"/>
    <cellStyle name="40 % - Accent4 2 9 2" xfId="23586"/>
    <cellStyle name="40 % - Accent4 3" xfId="176"/>
    <cellStyle name="40 % - Accent4 3 10" xfId="13402"/>
    <cellStyle name="40 % - Accent4 3 11" xfId="18332"/>
    <cellStyle name="40 % - Accent4 3 2" xfId="369"/>
    <cellStyle name="40 % - Accent4 3 2 2" xfId="718"/>
    <cellStyle name="40 % - Accent4 3 2 2 2" xfId="1950"/>
    <cellStyle name="40 % - Accent4 3 2 2 2 2" xfId="4592"/>
    <cellStyle name="40 % - Accent4 3 2 2 2 2 2" xfId="9873"/>
    <cellStyle name="40 % - Accent4 3 2 2 2 2 2 2" xfId="28012"/>
    <cellStyle name="40 % - Accent4 3 2 2 2 2 3" xfId="17626"/>
    <cellStyle name="40 % - Accent4 3 2 2 2 2 4" xfId="22732"/>
    <cellStyle name="40 % - Accent4 3 2 2 2 3" xfId="7232"/>
    <cellStyle name="40 % - Accent4 3 2 2 2 3 2" xfId="25372"/>
    <cellStyle name="40 % - Accent4 3 2 2 2 4" xfId="12522"/>
    <cellStyle name="40 % - Accent4 3 2 2 2 5" xfId="15162"/>
    <cellStyle name="40 % - Accent4 3 2 2 2 6" xfId="20092"/>
    <cellStyle name="40 % - Accent4 3 2 2 3" xfId="3360"/>
    <cellStyle name="40 % - Accent4 3 2 2 3 2" xfId="8641"/>
    <cellStyle name="40 % - Accent4 3 2 2 3 2 2" xfId="26780"/>
    <cellStyle name="40 % - Accent4 3 2 2 3 3" xfId="16394"/>
    <cellStyle name="40 % - Accent4 3 2 2 3 4" xfId="21500"/>
    <cellStyle name="40 % - Accent4 3 2 2 4" xfId="6000"/>
    <cellStyle name="40 % - Accent4 3 2 2 4 2" xfId="24140"/>
    <cellStyle name="40 % - Accent4 3 2 2 5" xfId="11290"/>
    <cellStyle name="40 % - Accent4 3 2 2 6" xfId="13930"/>
    <cellStyle name="40 % - Accent4 3 2 2 7" xfId="18860"/>
    <cellStyle name="40 % - Accent4 3 2 3" xfId="1070"/>
    <cellStyle name="40 % - Accent4 3 2 3 2" xfId="2302"/>
    <cellStyle name="40 % - Accent4 3 2 3 2 2" xfId="4944"/>
    <cellStyle name="40 % - Accent4 3 2 3 2 2 2" xfId="10225"/>
    <cellStyle name="40 % - Accent4 3 2 3 2 2 2 2" xfId="28364"/>
    <cellStyle name="40 % - Accent4 3 2 3 2 2 3" xfId="17978"/>
    <cellStyle name="40 % - Accent4 3 2 3 2 2 4" xfId="23084"/>
    <cellStyle name="40 % - Accent4 3 2 3 2 3" xfId="7584"/>
    <cellStyle name="40 % - Accent4 3 2 3 2 3 2" xfId="25724"/>
    <cellStyle name="40 % - Accent4 3 2 3 2 4" xfId="12874"/>
    <cellStyle name="40 % - Accent4 3 2 3 2 5" xfId="15514"/>
    <cellStyle name="40 % - Accent4 3 2 3 2 6" xfId="20444"/>
    <cellStyle name="40 % - Accent4 3 2 3 3" xfId="3712"/>
    <cellStyle name="40 % - Accent4 3 2 3 3 2" xfId="8993"/>
    <cellStyle name="40 % - Accent4 3 2 3 3 2 2" xfId="27132"/>
    <cellStyle name="40 % - Accent4 3 2 3 3 3" xfId="16746"/>
    <cellStyle name="40 % - Accent4 3 2 3 3 4" xfId="21852"/>
    <cellStyle name="40 % - Accent4 3 2 3 4" xfId="6352"/>
    <cellStyle name="40 % - Accent4 3 2 3 4 2" xfId="24492"/>
    <cellStyle name="40 % - Accent4 3 2 3 5" xfId="11642"/>
    <cellStyle name="40 % - Accent4 3 2 3 6" xfId="14282"/>
    <cellStyle name="40 % - Accent4 3 2 3 7" xfId="19212"/>
    <cellStyle name="40 % - Accent4 3 2 4" xfId="1598"/>
    <cellStyle name="40 % - Accent4 3 2 4 2" xfId="4240"/>
    <cellStyle name="40 % - Accent4 3 2 4 2 2" xfId="9521"/>
    <cellStyle name="40 % - Accent4 3 2 4 2 2 2" xfId="27660"/>
    <cellStyle name="40 % - Accent4 3 2 4 2 3" xfId="17274"/>
    <cellStyle name="40 % - Accent4 3 2 4 2 4" xfId="22380"/>
    <cellStyle name="40 % - Accent4 3 2 4 3" xfId="6880"/>
    <cellStyle name="40 % - Accent4 3 2 4 3 2" xfId="25020"/>
    <cellStyle name="40 % - Accent4 3 2 4 4" xfId="12170"/>
    <cellStyle name="40 % - Accent4 3 2 4 5" xfId="14810"/>
    <cellStyle name="40 % - Accent4 3 2 4 6" xfId="19740"/>
    <cellStyle name="40 % - Accent4 3 2 5" xfId="3007"/>
    <cellStyle name="40 % - Accent4 3 2 5 2" xfId="8289"/>
    <cellStyle name="40 % - Accent4 3 2 5 2 2" xfId="26428"/>
    <cellStyle name="40 % - Accent4 3 2 5 3" xfId="16042"/>
    <cellStyle name="40 % - Accent4 3 2 5 4" xfId="21148"/>
    <cellStyle name="40 % - Accent4 3 2 6" xfId="5648"/>
    <cellStyle name="40 % - Accent4 3 2 6 2" xfId="23788"/>
    <cellStyle name="40 % - Accent4 3 2 7" xfId="10944"/>
    <cellStyle name="40 % - Accent4 3 2 8" xfId="13578"/>
    <cellStyle name="40 % - Accent4 3 2 9" xfId="18508"/>
    <cellStyle name="40 % - Accent4 3 3" xfId="543"/>
    <cellStyle name="40 % - Accent4 3 3 2" xfId="1246"/>
    <cellStyle name="40 % - Accent4 3 3 2 2" xfId="2478"/>
    <cellStyle name="40 % - Accent4 3 3 2 2 2" xfId="5120"/>
    <cellStyle name="40 % - Accent4 3 3 2 2 2 2" xfId="10401"/>
    <cellStyle name="40 % - Accent4 3 3 2 2 2 2 2" xfId="28540"/>
    <cellStyle name="40 % - Accent4 3 3 2 2 2 3" xfId="18154"/>
    <cellStyle name="40 % - Accent4 3 3 2 2 2 4" xfId="23260"/>
    <cellStyle name="40 % - Accent4 3 3 2 2 3" xfId="7760"/>
    <cellStyle name="40 % - Accent4 3 3 2 2 3 2" xfId="25900"/>
    <cellStyle name="40 % - Accent4 3 3 2 2 4" xfId="13050"/>
    <cellStyle name="40 % - Accent4 3 3 2 2 5" xfId="15690"/>
    <cellStyle name="40 % - Accent4 3 3 2 2 6" xfId="20620"/>
    <cellStyle name="40 % - Accent4 3 3 2 3" xfId="3888"/>
    <cellStyle name="40 % - Accent4 3 3 2 3 2" xfId="9169"/>
    <cellStyle name="40 % - Accent4 3 3 2 3 2 2" xfId="27308"/>
    <cellStyle name="40 % - Accent4 3 3 2 3 3" xfId="16922"/>
    <cellStyle name="40 % - Accent4 3 3 2 3 4" xfId="22028"/>
    <cellStyle name="40 % - Accent4 3 3 2 4" xfId="6528"/>
    <cellStyle name="40 % - Accent4 3 3 2 4 2" xfId="24668"/>
    <cellStyle name="40 % - Accent4 3 3 2 5" xfId="11818"/>
    <cellStyle name="40 % - Accent4 3 3 2 6" xfId="14458"/>
    <cellStyle name="40 % - Accent4 3 3 2 7" xfId="19388"/>
    <cellStyle name="40 % - Accent4 3 3 3" xfId="1774"/>
    <cellStyle name="40 % - Accent4 3 3 3 2" xfId="4416"/>
    <cellStyle name="40 % - Accent4 3 3 3 2 2" xfId="9697"/>
    <cellStyle name="40 % - Accent4 3 3 3 2 2 2" xfId="27836"/>
    <cellStyle name="40 % - Accent4 3 3 3 2 3" xfId="17450"/>
    <cellStyle name="40 % - Accent4 3 3 3 2 4" xfId="22556"/>
    <cellStyle name="40 % - Accent4 3 3 3 3" xfId="7056"/>
    <cellStyle name="40 % - Accent4 3 3 3 3 2" xfId="25196"/>
    <cellStyle name="40 % - Accent4 3 3 3 4" xfId="12346"/>
    <cellStyle name="40 % - Accent4 3 3 3 5" xfId="14986"/>
    <cellStyle name="40 % - Accent4 3 3 3 6" xfId="19916"/>
    <cellStyle name="40 % - Accent4 3 3 4" xfId="3183"/>
    <cellStyle name="40 % - Accent4 3 3 4 2" xfId="8465"/>
    <cellStyle name="40 % - Accent4 3 3 4 2 2" xfId="26604"/>
    <cellStyle name="40 % - Accent4 3 3 4 3" xfId="16218"/>
    <cellStyle name="40 % - Accent4 3 3 4 4" xfId="21324"/>
    <cellStyle name="40 % - Accent4 3 3 5" xfId="5824"/>
    <cellStyle name="40 % - Accent4 3 3 5 2" xfId="23964"/>
    <cellStyle name="40 % - Accent4 3 3 6" xfId="11116"/>
    <cellStyle name="40 % - Accent4 3 3 7" xfId="13754"/>
    <cellStyle name="40 % - Accent4 3 3 8" xfId="18684"/>
    <cellStyle name="40 % - Accent4 3 4" xfId="894"/>
    <cellStyle name="40 % - Accent4 3 4 2" xfId="2126"/>
    <cellStyle name="40 % - Accent4 3 4 2 2" xfId="4768"/>
    <cellStyle name="40 % - Accent4 3 4 2 2 2" xfId="10049"/>
    <cellStyle name="40 % - Accent4 3 4 2 2 2 2" xfId="28188"/>
    <cellStyle name="40 % - Accent4 3 4 2 2 3" xfId="17802"/>
    <cellStyle name="40 % - Accent4 3 4 2 2 4" xfId="22908"/>
    <cellStyle name="40 % - Accent4 3 4 2 3" xfId="7408"/>
    <cellStyle name="40 % - Accent4 3 4 2 3 2" xfId="25548"/>
    <cellStyle name="40 % - Accent4 3 4 2 4" xfId="12698"/>
    <cellStyle name="40 % - Accent4 3 4 2 5" xfId="15338"/>
    <cellStyle name="40 % - Accent4 3 4 2 6" xfId="20268"/>
    <cellStyle name="40 % - Accent4 3 4 3" xfId="3536"/>
    <cellStyle name="40 % - Accent4 3 4 3 2" xfId="8817"/>
    <cellStyle name="40 % - Accent4 3 4 3 2 2" xfId="26956"/>
    <cellStyle name="40 % - Accent4 3 4 3 3" xfId="16570"/>
    <cellStyle name="40 % - Accent4 3 4 3 4" xfId="21676"/>
    <cellStyle name="40 % - Accent4 3 4 4" xfId="6176"/>
    <cellStyle name="40 % - Accent4 3 4 4 2" xfId="24316"/>
    <cellStyle name="40 % - Accent4 3 4 5" xfId="11466"/>
    <cellStyle name="40 % - Accent4 3 4 6" xfId="14106"/>
    <cellStyle name="40 % - Accent4 3 4 7" xfId="19036"/>
    <cellStyle name="40 % - Accent4 3 5" xfId="1422"/>
    <cellStyle name="40 % - Accent4 3 5 2" xfId="4064"/>
    <cellStyle name="40 % - Accent4 3 5 2 2" xfId="9345"/>
    <cellStyle name="40 % - Accent4 3 5 2 2 2" xfId="27484"/>
    <cellStyle name="40 % - Accent4 3 5 2 3" xfId="17098"/>
    <cellStyle name="40 % - Accent4 3 5 2 4" xfId="22204"/>
    <cellStyle name="40 % - Accent4 3 5 3" xfId="6704"/>
    <cellStyle name="40 % - Accent4 3 5 3 2" xfId="24844"/>
    <cellStyle name="40 % - Accent4 3 5 4" xfId="11994"/>
    <cellStyle name="40 % - Accent4 3 5 5" xfId="14634"/>
    <cellStyle name="40 % - Accent4 3 5 6" xfId="19564"/>
    <cellStyle name="40 % - Accent4 3 6" xfId="2654"/>
    <cellStyle name="40 % - Accent4 3 6 2" xfId="5296"/>
    <cellStyle name="40 % - Accent4 3 6 2 2" xfId="10577"/>
    <cellStyle name="40 % - Accent4 3 6 2 2 2" xfId="28716"/>
    <cellStyle name="40 % - Accent4 3 6 2 3" xfId="23436"/>
    <cellStyle name="40 % - Accent4 3 6 3" xfId="7936"/>
    <cellStyle name="40 % - Accent4 3 6 3 2" xfId="26076"/>
    <cellStyle name="40 % - Accent4 3 6 4" xfId="13226"/>
    <cellStyle name="40 % - Accent4 3 6 5" xfId="15866"/>
    <cellStyle name="40 % - Accent4 3 6 6" xfId="20796"/>
    <cellStyle name="40 % - Accent4 3 7" xfId="2831"/>
    <cellStyle name="40 % - Accent4 3 7 2" xfId="8113"/>
    <cellStyle name="40 % - Accent4 3 7 2 2" xfId="26252"/>
    <cellStyle name="40 % - Accent4 3 7 3" xfId="20972"/>
    <cellStyle name="40 % - Accent4 3 8" xfId="5472"/>
    <cellStyle name="40 % - Accent4 3 8 2" xfId="23612"/>
    <cellStyle name="40 % - Accent4 3 9" xfId="10766"/>
    <cellStyle name="40 % - Accent4 4" xfId="281"/>
    <cellStyle name="40 % - Accent4 4 2" xfId="629"/>
    <cellStyle name="40 % - Accent4 4 2 2" xfId="1861"/>
    <cellStyle name="40 % - Accent4 4 2 2 2" xfId="4503"/>
    <cellStyle name="40 % - Accent4 4 2 2 2 2" xfId="9784"/>
    <cellStyle name="40 % - Accent4 4 2 2 2 2 2" xfId="27923"/>
    <cellStyle name="40 % - Accent4 4 2 2 2 3" xfId="17537"/>
    <cellStyle name="40 % - Accent4 4 2 2 2 4" xfId="22643"/>
    <cellStyle name="40 % - Accent4 4 2 2 3" xfId="7143"/>
    <cellStyle name="40 % - Accent4 4 2 2 3 2" xfId="25283"/>
    <cellStyle name="40 % - Accent4 4 2 2 4" xfId="12433"/>
    <cellStyle name="40 % - Accent4 4 2 2 5" xfId="15073"/>
    <cellStyle name="40 % - Accent4 4 2 2 6" xfId="20003"/>
    <cellStyle name="40 % - Accent4 4 2 3" xfId="3271"/>
    <cellStyle name="40 % - Accent4 4 2 3 2" xfId="8552"/>
    <cellStyle name="40 % - Accent4 4 2 3 2 2" xfId="26691"/>
    <cellStyle name="40 % - Accent4 4 2 3 3" xfId="16305"/>
    <cellStyle name="40 % - Accent4 4 2 3 4" xfId="21411"/>
    <cellStyle name="40 % - Accent4 4 2 4" xfId="5911"/>
    <cellStyle name="40 % - Accent4 4 2 4 2" xfId="24051"/>
    <cellStyle name="40 % - Accent4 4 2 5" xfId="11201"/>
    <cellStyle name="40 % - Accent4 4 2 6" xfId="13841"/>
    <cellStyle name="40 % - Accent4 4 2 7" xfId="18771"/>
    <cellStyle name="40 % - Accent4 4 3" xfId="981"/>
    <cellStyle name="40 % - Accent4 4 3 2" xfId="2213"/>
    <cellStyle name="40 % - Accent4 4 3 2 2" xfId="4855"/>
    <cellStyle name="40 % - Accent4 4 3 2 2 2" xfId="10136"/>
    <cellStyle name="40 % - Accent4 4 3 2 2 2 2" xfId="28275"/>
    <cellStyle name="40 % - Accent4 4 3 2 2 3" xfId="17889"/>
    <cellStyle name="40 % - Accent4 4 3 2 2 4" xfId="22995"/>
    <cellStyle name="40 % - Accent4 4 3 2 3" xfId="7495"/>
    <cellStyle name="40 % - Accent4 4 3 2 3 2" xfId="25635"/>
    <cellStyle name="40 % - Accent4 4 3 2 4" xfId="12785"/>
    <cellStyle name="40 % - Accent4 4 3 2 5" xfId="15425"/>
    <cellStyle name="40 % - Accent4 4 3 2 6" xfId="20355"/>
    <cellStyle name="40 % - Accent4 4 3 3" xfId="3623"/>
    <cellStyle name="40 % - Accent4 4 3 3 2" xfId="8904"/>
    <cellStyle name="40 % - Accent4 4 3 3 2 2" xfId="27043"/>
    <cellStyle name="40 % - Accent4 4 3 3 3" xfId="16657"/>
    <cellStyle name="40 % - Accent4 4 3 3 4" xfId="21763"/>
    <cellStyle name="40 % - Accent4 4 3 4" xfId="6263"/>
    <cellStyle name="40 % - Accent4 4 3 4 2" xfId="24403"/>
    <cellStyle name="40 % - Accent4 4 3 5" xfId="11553"/>
    <cellStyle name="40 % - Accent4 4 3 6" xfId="14193"/>
    <cellStyle name="40 % - Accent4 4 3 7" xfId="19123"/>
    <cellStyle name="40 % - Accent4 4 4" xfId="1509"/>
    <cellStyle name="40 % - Accent4 4 4 2" xfId="4151"/>
    <cellStyle name="40 % - Accent4 4 4 2 2" xfId="9432"/>
    <cellStyle name="40 % - Accent4 4 4 2 2 2" xfId="27571"/>
    <cellStyle name="40 % - Accent4 4 4 2 3" xfId="17185"/>
    <cellStyle name="40 % - Accent4 4 4 2 4" xfId="22291"/>
    <cellStyle name="40 % - Accent4 4 4 3" xfId="6791"/>
    <cellStyle name="40 % - Accent4 4 4 3 2" xfId="24931"/>
    <cellStyle name="40 % - Accent4 4 4 4" xfId="12081"/>
    <cellStyle name="40 % - Accent4 4 4 5" xfId="14721"/>
    <cellStyle name="40 % - Accent4 4 4 6" xfId="19651"/>
    <cellStyle name="40 % - Accent4 4 5" xfId="2918"/>
    <cellStyle name="40 % - Accent4 4 5 2" xfId="8200"/>
    <cellStyle name="40 % - Accent4 4 5 2 2" xfId="26339"/>
    <cellStyle name="40 % - Accent4 4 5 3" xfId="15953"/>
    <cellStyle name="40 % - Accent4 4 5 4" xfId="21059"/>
    <cellStyle name="40 % - Accent4 4 6" xfId="5559"/>
    <cellStyle name="40 % - Accent4 4 6 2" xfId="23699"/>
    <cellStyle name="40 % - Accent4 4 7" xfId="10858"/>
    <cellStyle name="40 % - Accent4 4 8" xfId="13489"/>
    <cellStyle name="40 % - Accent4 4 9" xfId="18420"/>
    <cellStyle name="40 % - Accent4 5" xfId="453"/>
    <cellStyle name="40 % - Accent4 5 2" xfId="1154"/>
    <cellStyle name="40 % - Accent4 5 2 2" xfId="2386"/>
    <cellStyle name="40 % - Accent4 5 2 2 2" xfId="5028"/>
    <cellStyle name="40 % - Accent4 5 2 2 2 2" xfId="10309"/>
    <cellStyle name="40 % - Accent4 5 2 2 2 2 2" xfId="28448"/>
    <cellStyle name="40 % - Accent4 5 2 2 2 3" xfId="18062"/>
    <cellStyle name="40 % - Accent4 5 2 2 2 4" xfId="23168"/>
    <cellStyle name="40 % - Accent4 5 2 2 3" xfId="7668"/>
    <cellStyle name="40 % - Accent4 5 2 2 3 2" xfId="25808"/>
    <cellStyle name="40 % - Accent4 5 2 2 4" xfId="12958"/>
    <cellStyle name="40 % - Accent4 5 2 2 5" xfId="15598"/>
    <cellStyle name="40 % - Accent4 5 2 2 6" xfId="20528"/>
    <cellStyle name="40 % - Accent4 5 2 3" xfId="3796"/>
    <cellStyle name="40 % - Accent4 5 2 3 2" xfId="9077"/>
    <cellStyle name="40 % - Accent4 5 2 3 2 2" xfId="27216"/>
    <cellStyle name="40 % - Accent4 5 2 3 3" xfId="16830"/>
    <cellStyle name="40 % - Accent4 5 2 3 4" xfId="21936"/>
    <cellStyle name="40 % - Accent4 5 2 4" xfId="6436"/>
    <cellStyle name="40 % - Accent4 5 2 4 2" xfId="24576"/>
    <cellStyle name="40 % - Accent4 5 2 5" xfId="11726"/>
    <cellStyle name="40 % - Accent4 5 2 6" xfId="14366"/>
    <cellStyle name="40 % - Accent4 5 2 7" xfId="19296"/>
    <cellStyle name="40 % - Accent4 5 3" xfId="1682"/>
    <cellStyle name="40 % - Accent4 5 3 2" xfId="4324"/>
    <cellStyle name="40 % - Accent4 5 3 2 2" xfId="9605"/>
    <cellStyle name="40 % - Accent4 5 3 2 2 2" xfId="27744"/>
    <cellStyle name="40 % - Accent4 5 3 2 3" xfId="17358"/>
    <cellStyle name="40 % - Accent4 5 3 2 4" xfId="22464"/>
    <cellStyle name="40 % - Accent4 5 3 3" xfId="6964"/>
    <cellStyle name="40 % - Accent4 5 3 3 2" xfId="25104"/>
    <cellStyle name="40 % - Accent4 5 3 4" xfId="12254"/>
    <cellStyle name="40 % - Accent4 5 3 5" xfId="14894"/>
    <cellStyle name="40 % - Accent4 5 3 6" xfId="19824"/>
    <cellStyle name="40 % - Accent4 5 4" xfId="3091"/>
    <cellStyle name="40 % - Accent4 5 4 2" xfId="8373"/>
    <cellStyle name="40 % - Accent4 5 4 2 2" xfId="26512"/>
    <cellStyle name="40 % - Accent4 5 4 3" xfId="16126"/>
    <cellStyle name="40 % - Accent4 5 4 4" xfId="21232"/>
    <cellStyle name="40 % - Accent4 5 5" xfId="5732"/>
    <cellStyle name="40 % - Accent4 5 5 2" xfId="23872"/>
    <cellStyle name="40 % - Accent4 5 6" xfId="11026"/>
    <cellStyle name="40 % - Accent4 5 7" xfId="13662"/>
    <cellStyle name="40 % - Accent4 5 8" xfId="18592"/>
    <cellStyle name="40 % - Accent4 6" xfId="802"/>
    <cellStyle name="40 % - Accent4 6 2" xfId="2034"/>
    <cellStyle name="40 % - Accent4 6 2 2" xfId="4676"/>
    <cellStyle name="40 % - Accent4 6 2 2 2" xfId="9957"/>
    <cellStyle name="40 % - Accent4 6 2 2 2 2" xfId="28096"/>
    <cellStyle name="40 % - Accent4 6 2 2 3" xfId="17710"/>
    <cellStyle name="40 % - Accent4 6 2 2 4" xfId="22816"/>
    <cellStyle name="40 % - Accent4 6 2 3" xfId="7316"/>
    <cellStyle name="40 % - Accent4 6 2 3 2" xfId="25456"/>
    <cellStyle name="40 % - Accent4 6 2 4" xfId="12606"/>
    <cellStyle name="40 % - Accent4 6 2 5" xfId="15246"/>
    <cellStyle name="40 % - Accent4 6 2 6" xfId="20176"/>
    <cellStyle name="40 % - Accent4 6 3" xfId="3444"/>
    <cellStyle name="40 % - Accent4 6 3 2" xfId="8725"/>
    <cellStyle name="40 % - Accent4 6 3 2 2" xfId="26864"/>
    <cellStyle name="40 % - Accent4 6 3 3" xfId="16478"/>
    <cellStyle name="40 % - Accent4 6 3 4" xfId="21584"/>
    <cellStyle name="40 % - Accent4 6 4" xfId="6084"/>
    <cellStyle name="40 % - Accent4 6 4 2" xfId="24224"/>
    <cellStyle name="40 % - Accent4 6 5" xfId="11374"/>
    <cellStyle name="40 % - Accent4 6 6" xfId="14014"/>
    <cellStyle name="40 % - Accent4 6 7" xfId="18944"/>
    <cellStyle name="40 % - Accent4 7" xfId="1333"/>
    <cellStyle name="40 % - Accent4 7 2" xfId="3975"/>
    <cellStyle name="40 % - Accent4 7 2 2" xfId="9256"/>
    <cellStyle name="40 % - Accent4 7 2 2 2" xfId="27395"/>
    <cellStyle name="40 % - Accent4 7 2 3" xfId="17009"/>
    <cellStyle name="40 % - Accent4 7 2 4" xfId="22115"/>
    <cellStyle name="40 % - Accent4 7 3" xfId="6615"/>
    <cellStyle name="40 % - Accent4 7 3 2" xfId="24755"/>
    <cellStyle name="40 % - Accent4 7 4" xfId="11905"/>
    <cellStyle name="40 % - Accent4 7 5" xfId="14545"/>
    <cellStyle name="40 % - Accent4 7 6" xfId="19475"/>
    <cellStyle name="40 % - Accent4 8" xfId="2562"/>
    <cellStyle name="40 % - Accent4 8 2" xfId="5204"/>
    <cellStyle name="40 % - Accent4 8 2 2" xfId="10485"/>
    <cellStyle name="40 % - Accent4 8 2 2 2" xfId="28624"/>
    <cellStyle name="40 % - Accent4 8 2 3" xfId="23344"/>
    <cellStyle name="40 % - Accent4 8 3" xfId="7844"/>
    <cellStyle name="40 % - Accent4 8 3 2" xfId="25984"/>
    <cellStyle name="40 % - Accent4 8 4" xfId="13134"/>
    <cellStyle name="40 % - Accent4 8 5" xfId="15777"/>
    <cellStyle name="40 % - Accent4 8 6" xfId="20704"/>
    <cellStyle name="40 % - Accent4 9" xfId="2738"/>
    <cellStyle name="40 % - Accent4 9 2" xfId="8020"/>
    <cellStyle name="40 % - Accent4 9 2 2" xfId="26160"/>
    <cellStyle name="40 % - Accent4 9 3" xfId="20880"/>
    <cellStyle name="40 % - Accent5" xfId="38" builtinId="47" customBuiltin="1"/>
    <cellStyle name="40 % - Accent5 10" xfId="5382"/>
    <cellStyle name="40 % - Accent5 10 2" xfId="23522"/>
    <cellStyle name="40 % - Accent5 11" xfId="10677"/>
    <cellStyle name="40 % - Accent5 12" xfId="13315"/>
    <cellStyle name="40 % - Accent5 13" xfId="18240"/>
    <cellStyle name="40 % - Accent5 2" xfId="121"/>
    <cellStyle name="40 % - Accent5 2 10" xfId="10701"/>
    <cellStyle name="40 % - Accent5 2 11" xfId="13374"/>
    <cellStyle name="40 % - Accent5 2 12" xfId="18303"/>
    <cellStyle name="40 % - Accent5 2 2" xfId="236"/>
    <cellStyle name="40 % - Accent5 2 2 10" xfId="13461"/>
    <cellStyle name="40 % - Accent5 2 2 11" xfId="18391"/>
    <cellStyle name="40 % - Accent5 2 2 2" xfId="428"/>
    <cellStyle name="40 % - Accent5 2 2 2 2" xfId="777"/>
    <cellStyle name="40 % - Accent5 2 2 2 2 2" xfId="2009"/>
    <cellStyle name="40 % - Accent5 2 2 2 2 2 2" xfId="4651"/>
    <cellStyle name="40 % - Accent5 2 2 2 2 2 2 2" xfId="9932"/>
    <cellStyle name="40 % - Accent5 2 2 2 2 2 2 2 2" xfId="28071"/>
    <cellStyle name="40 % - Accent5 2 2 2 2 2 2 3" xfId="17685"/>
    <cellStyle name="40 % - Accent5 2 2 2 2 2 2 4" xfId="22791"/>
    <cellStyle name="40 % - Accent5 2 2 2 2 2 3" xfId="7291"/>
    <cellStyle name="40 % - Accent5 2 2 2 2 2 3 2" xfId="25431"/>
    <cellStyle name="40 % - Accent5 2 2 2 2 2 4" xfId="12581"/>
    <cellStyle name="40 % - Accent5 2 2 2 2 2 5" xfId="15221"/>
    <cellStyle name="40 % - Accent5 2 2 2 2 2 6" xfId="20151"/>
    <cellStyle name="40 % - Accent5 2 2 2 2 3" xfId="3419"/>
    <cellStyle name="40 % - Accent5 2 2 2 2 3 2" xfId="8700"/>
    <cellStyle name="40 % - Accent5 2 2 2 2 3 2 2" xfId="26839"/>
    <cellStyle name="40 % - Accent5 2 2 2 2 3 3" xfId="16453"/>
    <cellStyle name="40 % - Accent5 2 2 2 2 3 4" xfId="21559"/>
    <cellStyle name="40 % - Accent5 2 2 2 2 4" xfId="6059"/>
    <cellStyle name="40 % - Accent5 2 2 2 2 4 2" xfId="24199"/>
    <cellStyle name="40 % - Accent5 2 2 2 2 5" xfId="11349"/>
    <cellStyle name="40 % - Accent5 2 2 2 2 6" xfId="13989"/>
    <cellStyle name="40 % - Accent5 2 2 2 2 7" xfId="18919"/>
    <cellStyle name="40 % - Accent5 2 2 2 3" xfId="1129"/>
    <cellStyle name="40 % - Accent5 2 2 2 3 2" xfId="2361"/>
    <cellStyle name="40 % - Accent5 2 2 2 3 2 2" xfId="5003"/>
    <cellStyle name="40 % - Accent5 2 2 2 3 2 2 2" xfId="10284"/>
    <cellStyle name="40 % - Accent5 2 2 2 3 2 2 2 2" xfId="28423"/>
    <cellStyle name="40 % - Accent5 2 2 2 3 2 2 3" xfId="18037"/>
    <cellStyle name="40 % - Accent5 2 2 2 3 2 2 4" xfId="23143"/>
    <cellStyle name="40 % - Accent5 2 2 2 3 2 3" xfId="7643"/>
    <cellStyle name="40 % - Accent5 2 2 2 3 2 3 2" xfId="25783"/>
    <cellStyle name="40 % - Accent5 2 2 2 3 2 4" xfId="12933"/>
    <cellStyle name="40 % - Accent5 2 2 2 3 2 5" xfId="15573"/>
    <cellStyle name="40 % - Accent5 2 2 2 3 2 6" xfId="20503"/>
    <cellStyle name="40 % - Accent5 2 2 2 3 3" xfId="3771"/>
    <cellStyle name="40 % - Accent5 2 2 2 3 3 2" xfId="9052"/>
    <cellStyle name="40 % - Accent5 2 2 2 3 3 2 2" xfId="27191"/>
    <cellStyle name="40 % - Accent5 2 2 2 3 3 3" xfId="16805"/>
    <cellStyle name="40 % - Accent5 2 2 2 3 3 4" xfId="21911"/>
    <cellStyle name="40 % - Accent5 2 2 2 3 4" xfId="6411"/>
    <cellStyle name="40 % - Accent5 2 2 2 3 4 2" xfId="24551"/>
    <cellStyle name="40 % - Accent5 2 2 2 3 5" xfId="11701"/>
    <cellStyle name="40 % - Accent5 2 2 2 3 6" xfId="14341"/>
    <cellStyle name="40 % - Accent5 2 2 2 3 7" xfId="19271"/>
    <cellStyle name="40 % - Accent5 2 2 2 4" xfId="1657"/>
    <cellStyle name="40 % - Accent5 2 2 2 4 2" xfId="4299"/>
    <cellStyle name="40 % - Accent5 2 2 2 4 2 2" xfId="9580"/>
    <cellStyle name="40 % - Accent5 2 2 2 4 2 2 2" xfId="27719"/>
    <cellStyle name="40 % - Accent5 2 2 2 4 2 3" xfId="17333"/>
    <cellStyle name="40 % - Accent5 2 2 2 4 2 4" xfId="22439"/>
    <cellStyle name="40 % - Accent5 2 2 2 4 3" xfId="6939"/>
    <cellStyle name="40 % - Accent5 2 2 2 4 3 2" xfId="25079"/>
    <cellStyle name="40 % - Accent5 2 2 2 4 4" xfId="12229"/>
    <cellStyle name="40 % - Accent5 2 2 2 4 5" xfId="14869"/>
    <cellStyle name="40 % - Accent5 2 2 2 4 6" xfId="19799"/>
    <cellStyle name="40 % - Accent5 2 2 2 5" xfId="3066"/>
    <cellStyle name="40 % - Accent5 2 2 2 5 2" xfId="8348"/>
    <cellStyle name="40 % - Accent5 2 2 2 5 2 2" xfId="26487"/>
    <cellStyle name="40 % - Accent5 2 2 2 5 3" xfId="16101"/>
    <cellStyle name="40 % - Accent5 2 2 2 5 4" xfId="21207"/>
    <cellStyle name="40 % - Accent5 2 2 2 6" xfId="5707"/>
    <cellStyle name="40 % - Accent5 2 2 2 6 2" xfId="23847"/>
    <cellStyle name="40 % - Accent5 2 2 2 7" xfId="11001"/>
    <cellStyle name="40 % - Accent5 2 2 2 8" xfId="13637"/>
    <cellStyle name="40 % - Accent5 2 2 2 9" xfId="18567"/>
    <cellStyle name="40 % - Accent5 2 2 3" xfId="600"/>
    <cellStyle name="40 % - Accent5 2 2 3 2" xfId="1305"/>
    <cellStyle name="40 % - Accent5 2 2 3 2 2" xfId="2537"/>
    <cellStyle name="40 % - Accent5 2 2 3 2 2 2" xfId="5179"/>
    <cellStyle name="40 % - Accent5 2 2 3 2 2 2 2" xfId="10460"/>
    <cellStyle name="40 % - Accent5 2 2 3 2 2 2 2 2" xfId="28599"/>
    <cellStyle name="40 % - Accent5 2 2 3 2 2 2 3" xfId="18213"/>
    <cellStyle name="40 % - Accent5 2 2 3 2 2 2 4" xfId="23319"/>
    <cellStyle name="40 % - Accent5 2 2 3 2 2 3" xfId="7819"/>
    <cellStyle name="40 % - Accent5 2 2 3 2 2 3 2" xfId="25959"/>
    <cellStyle name="40 % - Accent5 2 2 3 2 2 4" xfId="13109"/>
    <cellStyle name="40 % - Accent5 2 2 3 2 2 5" xfId="15749"/>
    <cellStyle name="40 % - Accent5 2 2 3 2 2 6" xfId="20679"/>
    <cellStyle name="40 % - Accent5 2 2 3 2 3" xfId="3947"/>
    <cellStyle name="40 % - Accent5 2 2 3 2 3 2" xfId="9228"/>
    <cellStyle name="40 % - Accent5 2 2 3 2 3 2 2" xfId="27367"/>
    <cellStyle name="40 % - Accent5 2 2 3 2 3 3" xfId="16981"/>
    <cellStyle name="40 % - Accent5 2 2 3 2 3 4" xfId="22087"/>
    <cellStyle name="40 % - Accent5 2 2 3 2 4" xfId="6587"/>
    <cellStyle name="40 % - Accent5 2 2 3 2 4 2" xfId="24727"/>
    <cellStyle name="40 % - Accent5 2 2 3 2 5" xfId="11877"/>
    <cellStyle name="40 % - Accent5 2 2 3 2 6" xfId="14517"/>
    <cellStyle name="40 % - Accent5 2 2 3 2 7" xfId="19447"/>
    <cellStyle name="40 % - Accent5 2 2 3 3" xfId="1833"/>
    <cellStyle name="40 % - Accent5 2 2 3 3 2" xfId="4475"/>
    <cellStyle name="40 % - Accent5 2 2 3 3 2 2" xfId="9756"/>
    <cellStyle name="40 % - Accent5 2 2 3 3 2 2 2" xfId="27895"/>
    <cellStyle name="40 % - Accent5 2 2 3 3 2 3" xfId="17509"/>
    <cellStyle name="40 % - Accent5 2 2 3 3 2 4" xfId="22615"/>
    <cellStyle name="40 % - Accent5 2 2 3 3 3" xfId="7115"/>
    <cellStyle name="40 % - Accent5 2 2 3 3 3 2" xfId="25255"/>
    <cellStyle name="40 % - Accent5 2 2 3 3 4" xfId="12405"/>
    <cellStyle name="40 % - Accent5 2 2 3 3 5" xfId="15045"/>
    <cellStyle name="40 % - Accent5 2 2 3 3 6" xfId="19975"/>
    <cellStyle name="40 % - Accent5 2 2 3 4" xfId="3242"/>
    <cellStyle name="40 % - Accent5 2 2 3 4 2" xfId="8524"/>
    <cellStyle name="40 % - Accent5 2 2 3 4 2 2" xfId="26663"/>
    <cellStyle name="40 % - Accent5 2 2 3 4 3" xfId="16277"/>
    <cellStyle name="40 % - Accent5 2 2 3 4 4" xfId="21383"/>
    <cellStyle name="40 % - Accent5 2 2 3 5" xfId="5883"/>
    <cellStyle name="40 % - Accent5 2 2 3 5 2" xfId="24023"/>
    <cellStyle name="40 % - Accent5 2 2 3 6" xfId="11173"/>
    <cellStyle name="40 % - Accent5 2 2 3 7" xfId="13813"/>
    <cellStyle name="40 % - Accent5 2 2 3 8" xfId="18743"/>
    <cellStyle name="40 % - Accent5 2 2 4" xfId="953"/>
    <cellStyle name="40 % - Accent5 2 2 4 2" xfId="2185"/>
    <cellStyle name="40 % - Accent5 2 2 4 2 2" xfId="4827"/>
    <cellStyle name="40 % - Accent5 2 2 4 2 2 2" xfId="10108"/>
    <cellStyle name="40 % - Accent5 2 2 4 2 2 2 2" xfId="28247"/>
    <cellStyle name="40 % - Accent5 2 2 4 2 2 3" xfId="17861"/>
    <cellStyle name="40 % - Accent5 2 2 4 2 2 4" xfId="22967"/>
    <cellStyle name="40 % - Accent5 2 2 4 2 3" xfId="7467"/>
    <cellStyle name="40 % - Accent5 2 2 4 2 3 2" xfId="25607"/>
    <cellStyle name="40 % - Accent5 2 2 4 2 4" xfId="12757"/>
    <cellStyle name="40 % - Accent5 2 2 4 2 5" xfId="15397"/>
    <cellStyle name="40 % - Accent5 2 2 4 2 6" xfId="20327"/>
    <cellStyle name="40 % - Accent5 2 2 4 3" xfId="3595"/>
    <cellStyle name="40 % - Accent5 2 2 4 3 2" xfId="8876"/>
    <cellStyle name="40 % - Accent5 2 2 4 3 2 2" xfId="27015"/>
    <cellStyle name="40 % - Accent5 2 2 4 3 3" xfId="16629"/>
    <cellStyle name="40 % - Accent5 2 2 4 3 4" xfId="21735"/>
    <cellStyle name="40 % - Accent5 2 2 4 4" xfId="6235"/>
    <cellStyle name="40 % - Accent5 2 2 4 4 2" xfId="24375"/>
    <cellStyle name="40 % - Accent5 2 2 4 5" xfId="11525"/>
    <cellStyle name="40 % - Accent5 2 2 4 6" xfId="14165"/>
    <cellStyle name="40 % - Accent5 2 2 4 7" xfId="19095"/>
    <cellStyle name="40 % - Accent5 2 2 5" xfId="1481"/>
    <cellStyle name="40 % - Accent5 2 2 5 2" xfId="4123"/>
    <cellStyle name="40 % - Accent5 2 2 5 2 2" xfId="9404"/>
    <cellStyle name="40 % - Accent5 2 2 5 2 2 2" xfId="27543"/>
    <cellStyle name="40 % - Accent5 2 2 5 2 3" xfId="17157"/>
    <cellStyle name="40 % - Accent5 2 2 5 2 4" xfId="22263"/>
    <cellStyle name="40 % - Accent5 2 2 5 3" xfId="6763"/>
    <cellStyle name="40 % - Accent5 2 2 5 3 2" xfId="24903"/>
    <cellStyle name="40 % - Accent5 2 2 5 4" xfId="12053"/>
    <cellStyle name="40 % - Accent5 2 2 5 5" xfId="14693"/>
    <cellStyle name="40 % - Accent5 2 2 5 6" xfId="19623"/>
    <cellStyle name="40 % - Accent5 2 2 6" xfId="2713"/>
    <cellStyle name="40 % - Accent5 2 2 6 2" xfId="5355"/>
    <cellStyle name="40 % - Accent5 2 2 6 2 2" xfId="10636"/>
    <cellStyle name="40 % - Accent5 2 2 6 2 2 2" xfId="28775"/>
    <cellStyle name="40 % - Accent5 2 2 6 2 3" xfId="23495"/>
    <cellStyle name="40 % - Accent5 2 2 6 3" xfId="7995"/>
    <cellStyle name="40 % - Accent5 2 2 6 3 2" xfId="26135"/>
    <cellStyle name="40 % - Accent5 2 2 6 4" xfId="13285"/>
    <cellStyle name="40 % - Accent5 2 2 6 5" xfId="15925"/>
    <cellStyle name="40 % - Accent5 2 2 6 6" xfId="20855"/>
    <cellStyle name="40 % - Accent5 2 2 7" xfId="2890"/>
    <cellStyle name="40 % - Accent5 2 2 7 2" xfId="8172"/>
    <cellStyle name="40 % - Accent5 2 2 7 2 2" xfId="26311"/>
    <cellStyle name="40 % - Accent5 2 2 7 3" xfId="21031"/>
    <cellStyle name="40 % - Accent5 2 2 8" xfId="5531"/>
    <cellStyle name="40 % - Accent5 2 2 8 2" xfId="23671"/>
    <cellStyle name="40 % - Accent5 2 2 9" xfId="10825"/>
    <cellStyle name="40 % - Accent5 2 3" xfId="341"/>
    <cellStyle name="40 % - Accent5 2 3 2" xfId="690"/>
    <cellStyle name="40 % - Accent5 2 3 2 2" xfId="1922"/>
    <cellStyle name="40 % - Accent5 2 3 2 2 2" xfId="4564"/>
    <cellStyle name="40 % - Accent5 2 3 2 2 2 2" xfId="9845"/>
    <cellStyle name="40 % - Accent5 2 3 2 2 2 2 2" xfId="27984"/>
    <cellStyle name="40 % - Accent5 2 3 2 2 2 3" xfId="17598"/>
    <cellStyle name="40 % - Accent5 2 3 2 2 2 4" xfId="22704"/>
    <cellStyle name="40 % - Accent5 2 3 2 2 3" xfId="7204"/>
    <cellStyle name="40 % - Accent5 2 3 2 2 3 2" xfId="25344"/>
    <cellStyle name="40 % - Accent5 2 3 2 2 4" xfId="12494"/>
    <cellStyle name="40 % - Accent5 2 3 2 2 5" xfId="15134"/>
    <cellStyle name="40 % - Accent5 2 3 2 2 6" xfId="20064"/>
    <cellStyle name="40 % - Accent5 2 3 2 3" xfId="3332"/>
    <cellStyle name="40 % - Accent5 2 3 2 3 2" xfId="8613"/>
    <cellStyle name="40 % - Accent5 2 3 2 3 2 2" xfId="26752"/>
    <cellStyle name="40 % - Accent5 2 3 2 3 3" xfId="16366"/>
    <cellStyle name="40 % - Accent5 2 3 2 3 4" xfId="21472"/>
    <cellStyle name="40 % - Accent5 2 3 2 4" xfId="5972"/>
    <cellStyle name="40 % - Accent5 2 3 2 4 2" xfId="24112"/>
    <cellStyle name="40 % - Accent5 2 3 2 5" xfId="11262"/>
    <cellStyle name="40 % - Accent5 2 3 2 6" xfId="13902"/>
    <cellStyle name="40 % - Accent5 2 3 2 7" xfId="18832"/>
    <cellStyle name="40 % - Accent5 2 3 3" xfId="1042"/>
    <cellStyle name="40 % - Accent5 2 3 3 2" xfId="2274"/>
    <cellStyle name="40 % - Accent5 2 3 3 2 2" xfId="4916"/>
    <cellStyle name="40 % - Accent5 2 3 3 2 2 2" xfId="10197"/>
    <cellStyle name="40 % - Accent5 2 3 3 2 2 2 2" xfId="28336"/>
    <cellStyle name="40 % - Accent5 2 3 3 2 2 3" xfId="17950"/>
    <cellStyle name="40 % - Accent5 2 3 3 2 2 4" xfId="23056"/>
    <cellStyle name="40 % - Accent5 2 3 3 2 3" xfId="7556"/>
    <cellStyle name="40 % - Accent5 2 3 3 2 3 2" xfId="25696"/>
    <cellStyle name="40 % - Accent5 2 3 3 2 4" xfId="12846"/>
    <cellStyle name="40 % - Accent5 2 3 3 2 5" xfId="15486"/>
    <cellStyle name="40 % - Accent5 2 3 3 2 6" xfId="20416"/>
    <cellStyle name="40 % - Accent5 2 3 3 3" xfId="3684"/>
    <cellStyle name="40 % - Accent5 2 3 3 3 2" xfId="8965"/>
    <cellStyle name="40 % - Accent5 2 3 3 3 2 2" xfId="27104"/>
    <cellStyle name="40 % - Accent5 2 3 3 3 3" xfId="16718"/>
    <cellStyle name="40 % - Accent5 2 3 3 3 4" xfId="21824"/>
    <cellStyle name="40 % - Accent5 2 3 3 4" xfId="6324"/>
    <cellStyle name="40 % - Accent5 2 3 3 4 2" xfId="24464"/>
    <cellStyle name="40 % - Accent5 2 3 3 5" xfId="11614"/>
    <cellStyle name="40 % - Accent5 2 3 3 6" xfId="14254"/>
    <cellStyle name="40 % - Accent5 2 3 3 7" xfId="19184"/>
    <cellStyle name="40 % - Accent5 2 3 4" xfId="1570"/>
    <cellStyle name="40 % - Accent5 2 3 4 2" xfId="4212"/>
    <cellStyle name="40 % - Accent5 2 3 4 2 2" xfId="9493"/>
    <cellStyle name="40 % - Accent5 2 3 4 2 2 2" xfId="27632"/>
    <cellStyle name="40 % - Accent5 2 3 4 2 3" xfId="17246"/>
    <cellStyle name="40 % - Accent5 2 3 4 2 4" xfId="22352"/>
    <cellStyle name="40 % - Accent5 2 3 4 3" xfId="6852"/>
    <cellStyle name="40 % - Accent5 2 3 4 3 2" xfId="24992"/>
    <cellStyle name="40 % - Accent5 2 3 4 4" xfId="12142"/>
    <cellStyle name="40 % - Accent5 2 3 4 5" xfId="14782"/>
    <cellStyle name="40 % - Accent5 2 3 4 6" xfId="19712"/>
    <cellStyle name="40 % - Accent5 2 3 5" xfId="2979"/>
    <cellStyle name="40 % - Accent5 2 3 5 2" xfId="8261"/>
    <cellStyle name="40 % - Accent5 2 3 5 2 2" xfId="26400"/>
    <cellStyle name="40 % - Accent5 2 3 5 3" xfId="16014"/>
    <cellStyle name="40 % - Accent5 2 3 5 4" xfId="21120"/>
    <cellStyle name="40 % - Accent5 2 3 6" xfId="5620"/>
    <cellStyle name="40 % - Accent5 2 3 6 2" xfId="23760"/>
    <cellStyle name="40 % - Accent5 2 3 7" xfId="10916"/>
    <cellStyle name="40 % - Accent5 2 3 8" xfId="13550"/>
    <cellStyle name="40 % - Accent5 2 3 9" xfId="18480"/>
    <cellStyle name="40 % - Accent5 2 4" xfId="515"/>
    <cellStyle name="40 % - Accent5 2 4 2" xfId="1218"/>
    <cellStyle name="40 % - Accent5 2 4 2 2" xfId="2450"/>
    <cellStyle name="40 % - Accent5 2 4 2 2 2" xfId="5092"/>
    <cellStyle name="40 % - Accent5 2 4 2 2 2 2" xfId="10373"/>
    <cellStyle name="40 % - Accent5 2 4 2 2 2 2 2" xfId="28512"/>
    <cellStyle name="40 % - Accent5 2 4 2 2 2 3" xfId="18126"/>
    <cellStyle name="40 % - Accent5 2 4 2 2 2 4" xfId="23232"/>
    <cellStyle name="40 % - Accent5 2 4 2 2 3" xfId="7732"/>
    <cellStyle name="40 % - Accent5 2 4 2 2 3 2" xfId="25872"/>
    <cellStyle name="40 % - Accent5 2 4 2 2 4" xfId="13022"/>
    <cellStyle name="40 % - Accent5 2 4 2 2 5" xfId="15662"/>
    <cellStyle name="40 % - Accent5 2 4 2 2 6" xfId="20592"/>
    <cellStyle name="40 % - Accent5 2 4 2 3" xfId="3860"/>
    <cellStyle name="40 % - Accent5 2 4 2 3 2" xfId="9141"/>
    <cellStyle name="40 % - Accent5 2 4 2 3 2 2" xfId="27280"/>
    <cellStyle name="40 % - Accent5 2 4 2 3 3" xfId="16894"/>
    <cellStyle name="40 % - Accent5 2 4 2 3 4" xfId="22000"/>
    <cellStyle name="40 % - Accent5 2 4 2 4" xfId="6500"/>
    <cellStyle name="40 % - Accent5 2 4 2 4 2" xfId="24640"/>
    <cellStyle name="40 % - Accent5 2 4 2 5" xfId="11790"/>
    <cellStyle name="40 % - Accent5 2 4 2 6" xfId="14430"/>
    <cellStyle name="40 % - Accent5 2 4 2 7" xfId="19360"/>
    <cellStyle name="40 % - Accent5 2 4 3" xfId="1746"/>
    <cellStyle name="40 % - Accent5 2 4 3 2" xfId="4388"/>
    <cellStyle name="40 % - Accent5 2 4 3 2 2" xfId="9669"/>
    <cellStyle name="40 % - Accent5 2 4 3 2 2 2" xfId="27808"/>
    <cellStyle name="40 % - Accent5 2 4 3 2 3" xfId="17422"/>
    <cellStyle name="40 % - Accent5 2 4 3 2 4" xfId="22528"/>
    <cellStyle name="40 % - Accent5 2 4 3 3" xfId="7028"/>
    <cellStyle name="40 % - Accent5 2 4 3 3 2" xfId="25168"/>
    <cellStyle name="40 % - Accent5 2 4 3 4" xfId="12318"/>
    <cellStyle name="40 % - Accent5 2 4 3 5" xfId="14958"/>
    <cellStyle name="40 % - Accent5 2 4 3 6" xfId="19888"/>
    <cellStyle name="40 % - Accent5 2 4 4" xfId="3155"/>
    <cellStyle name="40 % - Accent5 2 4 4 2" xfId="8437"/>
    <cellStyle name="40 % - Accent5 2 4 4 2 2" xfId="26576"/>
    <cellStyle name="40 % - Accent5 2 4 4 3" xfId="16190"/>
    <cellStyle name="40 % - Accent5 2 4 4 4" xfId="21296"/>
    <cellStyle name="40 % - Accent5 2 4 5" xfId="5796"/>
    <cellStyle name="40 % - Accent5 2 4 5 2" xfId="23936"/>
    <cellStyle name="40 % - Accent5 2 4 6" xfId="11088"/>
    <cellStyle name="40 % - Accent5 2 4 7" xfId="13726"/>
    <cellStyle name="40 % - Accent5 2 4 8" xfId="18656"/>
    <cellStyle name="40 % - Accent5 2 5" xfId="866"/>
    <cellStyle name="40 % - Accent5 2 5 2" xfId="2098"/>
    <cellStyle name="40 % - Accent5 2 5 2 2" xfId="4740"/>
    <cellStyle name="40 % - Accent5 2 5 2 2 2" xfId="10021"/>
    <cellStyle name="40 % - Accent5 2 5 2 2 2 2" xfId="28160"/>
    <cellStyle name="40 % - Accent5 2 5 2 2 3" xfId="17774"/>
    <cellStyle name="40 % - Accent5 2 5 2 2 4" xfId="22880"/>
    <cellStyle name="40 % - Accent5 2 5 2 3" xfId="7380"/>
    <cellStyle name="40 % - Accent5 2 5 2 3 2" xfId="25520"/>
    <cellStyle name="40 % - Accent5 2 5 2 4" xfId="12670"/>
    <cellStyle name="40 % - Accent5 2 5 2 5" xfId="15310"/>
    <cellStyle name="40 % - Accent5 2 5 2 6" xfId="20240"/>
    <cellStyle name="40 % - Accent5 2 5 3" xfId="3508"/>
    <cellStyle name="40 % - Accent5 2 5 3 2" xfId="8789"/>
    <cellStyle name="40 % - Accent5 2 5 3 2 2" xfId="26928"/>
    <cellStyle name="40 % - Accent5 2 5 3 3" xfId="16542"/>
    <cellStyle name="40 % - Accent5 2 5 3 4" xfId="21648"/>
    <cellStyle name="40 % - Accent5 2 5 4" xfId="6148"/>
    <cellStyle name="40 % - Accent5 2 5 4 2" xfId="24288"/>
    <cellStyle name="40 % - Accent5 2 5 5" xfId="11438"/>
    <cellStyle name="40 % - Accent5 2 5 6" xfId="14078"/>
    <cellStyle name="40 % - Accent5 2 5 7" xfId="19008"/>
    <cellStyle name="40 % - Accent5 2 6" xfId="1394"/>
    <cellStyle name="40 % - Accent5 2 6 2" xfId="4036"/>
    <cellStyle name="40 % - Accent5 2 6 2 2" xfId="9317"/>
    <cellStyle name="40 % - Accent5 2 6 2 2 2" xfId="27456"/>
    <cellStyle name="40 % - Accent5 2 6 2 3" xfId="17070"/>
    <cellStyle name="40 % - Accent5 2 6 2 4" xfId="22176"/>
    <cellStyle name="40 % - Accent5 2 6 3" xfId="6676"/>
    <cellStyle name="40 % - Accent5 2 6 3 2" xfId="24816"/>
    <cellStyle name="40 % - Accent5 2 6 4" xfId="11966"/>
    <cellStyle name="40 % - Accent5 2 6 5" xfId="14606"/>
    <cellStyle name="40 % - Accent5 2 6 6" xfId="19536"/>
    <cellStyle name="40 % - Accent5 2 7" xfId="2626"/>
    <cellStyle name="40 % - Accent5 2 7 2" xfId="5268"/>
    <cellStyle name="40 % - Accent5 2 7 2 2" xfId="10549"/>
    <cellStyle name="40 % - Accent5 2 7 2 2 2" xfId="28688"/>
    <cellStyle name="40 % - Accent5 2 7 2 3" xfId="23408"/>
    <cellStyle name="40 % - Accent5 2 7 3" xfId="7908"/>
    <cellStyle name="40 % - Accent5 2 7 3 2" xfId="26048"/>
    <cellStyle name="40 % - Accent5 2 7 4" xfId="13198"/>
    <cellStyle name="40 % - Accent5 2 7 5" xfId="15838"/>
    <cellStyle name="40 % - Accent5 2 7 6" xfId="20768"/>
    <cellStyle name="40 % - Accent5 2 8" xfId="2803"/>
    <cellStyle name="40 % - Accent5 2 8 2" xfId="8085"/>
    <cellStyle name="40 % - Accent5 2 8 2 2" xfId="26224"/>
    <cellStyle name="40 % - Accent5 2 8 3" xfId="20944"/>
    <cellStyle name="40 % - Accent5 2 9" xfId="5444"/>
    <cellStyle name="40 % - Accent5 2 9 2" xfId="23584"/>
    <cellStyle name="40 % - Accent5 3" xfId="178"/>
    <cellStyle name="40 % - Accent5 3 10" xfId="13404"/>
    <cellStyle name="40 % - Accent5 3 11" xfId="18334"/>
    <cellStyle name="40 % - Accent5 3 2" xfId="371"/>
    <cellStyle name="40 % - Accent5 3 2 2" xfId="720"/>
    <cellStyle name="40 % - Accent5 3 2 2 2" xfId="1952"/>
    <cellStyle name="40 % - Accent5 3 2 2 2 2" xfId="4594"/>
    <cellStyle name="40 % - Accent5 3 2 2 2 2 2" xfId="9875"/>
    <cellStyle name="40 % - Accent5 3 2 2 2 2 2 2" xfId="28014"/>
    <cellStyle name="40 % - Accent5 3 2 2 2 2 3" xfId="17628"/>
    <cellStyle name="40 % - Accent5 3 2 2 2 2 4" xfId="22734"/>
    <cellStyle name="40 % - Accent5 3 2 2 2 3" xfId="7234"/>
    <cellStyle name="40 % - Accent5 3 2 2 2 3 2" xfId="25374"/>
    <cellStyle name="40 % - Accent5 3 2 2 2 4" xfId="12524"/>
    <cellStyle name="40 % - Accent5 3 2 2 2 5" xfId="15164"/>
    <cellStyle name="40 % - Accent5 3 2 2 2 6" xfId="20094"/>
    <cellStyle name="40 % - Accent5 3 2 2 3" xfId="3362"/>
    <cellStyle name="40 % - Accent5 3 2 2 3 2" xfId="8643"/>
    <cellStyle name="40 % - Accent5 3 2 2 3 2 2" xfId="26782"/>
    <cellStyle name="40 % - Accent5 3 2 2 3 3" xfId="16396"/>
    <cellStyle name="40 % - Accent5 3 2 2 3 4" xfId="21502"/>
    <cellStyle name="40 % - Accent5 3 2 2 4" xfId="6002"/>
    <cellStyle name="40 % - Accent5 3 2 2 4 2" xfId="24142"/>
    <cellStyle name="40 % - Accent5 3 2 2 5" xfId="11292"/>
    <cellStyle name="40 % - Accent5 3 2 2 6" xfId="13932"/>
    <cellStyle name="40 % - Accent5 3 2 2 7" xfId="18862"/>
    <cellStyle name="40 % - Accent5 3 2 3" xfId="1072"/>
    <cellStyle name="40 % - Accent5 3 2 3 2" xfId="2304"/>
    <cellStyle name="40 % - Accent5 3 2 3 2 2" xfId="4946"/>
    <cellStyle name="40 % - Accent5 3 2 3 2 2 2" xfId="10227"/>
    <cellStyle name="40 % - Accent5 3 2 3 2 2 2 2" xfId="28366"/>
    <cellStyle name="40 % - Accent5 3 2 3 2 2 3" xfId="17980"/>
    <cellStyle name="40 % - Accent5 3 2 3 2 2 4" xfId="23086"/>
    <cellStyle name="40 % - Accent5 3 2 3 2 3" xfId="7586"/>
    <cellStyle name="40 % - Accent5 3 2 3 2 3 2" xfId="25726"/>
    <cellStyle name="40 % - Accent5 3 2 3 2 4" xfId="12876"/>
    <cellStyle name="40 % - Accent5 3 2 3 2 5" xfId="15516"/>
    <cellStyle name="40 % - Accent5 3 2 3 2 6" xfId="20446"/>
    <cellStyle name="40 % - Accent5 3 2 3 3" xfId="3714"/>
    <cellStyle name="40 % - Accent5 3 2 3 3 2" xfId="8995"/>
    <cellStyle name="40 % - Accent5 3 2 3 3 2 2" xfId="27134"/>
    <cellStyle name="40 % - Accent5 3 2 3 3 3" xfId="16748"/>
    <cellStyle name="40 % - Accent5 3 2 3 3 4" xfId="21854"/>
    <cellStyle name="40 % - Accent5 3 2 3 4" xfId="6354"/>
    <cellStyle name="40 % - Accent5 3 2 3 4 2" xfId="24494"/>
    <cellStyle name="40 % - Accent5 3 2 3 5" xfId="11644"/>
    <cellStyle name="40 % - Accent5 3 2 3 6" xfId="14284"/>
    <cellStyle name="40 % - Accent5 3 2 3 7" xfId="19214"/>
    <cellStyle name="40 % - Accent5 3 2 4" xfId="1600"/>
    <cellStyle name="40 % - Accent5 3 2 4 2" xfId="4242"/>
    <cellStyle name="40 % - Accent5 3 2 4 2 2" xfId="9523"/>
    <cellStyle name="40 % - Accent5 3 2 4 2 2 2" xfId="27662"/>
    <cellStyle name="40 % - Accent5 3 2 4 2 3" xfId="17276"/>
    <cellStyle name="40 % - Accent5 3 2 4 2 4" xfId="22382"/>
    <cellStyle name="40 % - Accent5 3 2 4 3" xfId="6882"/>
    <cellStyle name="40 % - Accent5 3 2 4 3 2" xfId="25022"/>
    <cellStyle name="40 % - Accent5 3 2 4 4" xfId="12172"/>
    <cellStyle name="40 % - Accent5 3 2 4 5" xfId="14812"/>
    <cellStyle name="40 % - Accent5 3 2 4 6" xfId="19742"/>
    <cellStyle name="40 % - Accent5 3 2 5" xfId="3009"/>
    <cellStyle name="40 % - Accent5 3 2 5 2" xfId="8291"/>
    <cellStyle name="40 % - Accent5 3 2 5 2 2" xfId="26430"/>
    <cellStyle name="40 % - Accent5 3 2 5 3" xfId="16044"/>
    <cellStyle name="40 % - Accent5 3 2 5 4" xfId="21150"/>
    <cellStyle name="40 % - Accent5 3 2 6" xfId="5650"/>
    <cellStyle name="40 % - Accent5 3 2 6 2" xfId="23790"/>
    <cellStyle name="40 % - Accent5 3 2 7" xfId="10946"/>
    <cellStyle name="40 % - Accent5 3 2 8" xfId="13580"/>
    <cellStyle name="40 % - Accent5 3 2 9" xfId="18510"/>
    <cellStyle name="40 % - Accent5 3 3" xfId="545"/>
    <cellStyle name="40 % - Accent5 3 3 2" xfId="1248"/>
    <cellStyle name="40 % - Accent5 3 3 2 2" xfId="2480"/>
    <cellStyle name="40 % - Accent5 3 3 2 2 2" xfId="5122"/>
    <cellStyle name="40 % - Accent5 3 3 2 2 2 2" xfId="10403"/>
    <cellStyle name="40 % - Accent5 3 3 2 2 2 2 2" xfId="28542"/>
    <cellStyle name="40 % - Accent5 3 3 2 2 2 3" xfId="18156"/>
    <cellStyle name="40 % - Accent5 3 3 2 2 2 4" xfId="23262"/>
    <cellStyle name="40 % - Accent5 3 3 2 2 3" xfId="7762"/>
    <cellStyle name="40 % - Accent5 3 3 2 2 3 2" xfId="25902"/>
    <cellStyle name="40 % - Accent5 3 3 2 2 4" xfId="13052"/>
    <cellStyle name="40 % - Accent5 3 3 2 2 5" xfId="15692"/>
    <cellStyle name="40 % - Accent5 3 3 2 2 6" xfId="20622"/>
    <cellStyle name="40 % - Accent5 3 3 2 3" xfId="3890"/>
    <cellStyle name="40 % - Accent5 3 3 2 3 2" xfId="9171"/>
    <cellStyle name="40 % - Accent5 3 3 2 3 2 2" xfId="27310"/>
    <cellStyle name="40 % - Accent5 3 3 2 3 3" xfId="16924"/>
    <cellStyle name="40 % - Accent5 3 3 2 3 4" xfId="22030"/>
    <cellStyle name="40 % - Accent5 3 3 2 4" xfId="6530"/>
    <cellStyle name="40 % - Accent5 3 3 2 4 2" xfId="24670"/>
    <cellStyle name="40 % - Accent5 3 3 2 5" xfId="11820"/>
    <cellStyle name="40 % - Accent5 3 3 2 6" xfId="14460"/>
    <cellStyle name="40 % - Accent5 3 3 2 7" xfId="19390"/>
    <cellStyle name="40 % - Accent5 3 3 3" xfId="1776"/>
    <cellStyle name="40 % - Accent5 3 3 3 2" xfId="4418"/>
    <cellStyle name="40 % - Accent5 3 3 3 2 2" xfId="9699"/>
    <cellStyle name="40 % - Accent5 3 3 3 2 2 2" xfId="27838"/>
    <cellStyle name="40 % - Accent5 3 3 3 2 3" xfId="17452"/>
    <cellStyle name="40 % - Accent5 3 3 3 2 4" xfId="22558"/>
    <cellStyle name="40 % - Accent5 3 3 3 3" xfId="7058"/>
    <cellStyle name="40 % - Accent5 3 3 3 3 2" xfId="25198"/>
    <cellStyle name="40 % - Accent5 3 3 3 4" xfId="12348"/>
    <cellStyle name="40 % - Accent5 3 3 3 5" xfId="14988"/>
    <cellStyle name="40 % - Accent5 3 3 3 6" xfId="19918"/>
    <cellStyle name="40 % - Accent5 3 3 4" xfId="3185"/>
    <cellStyle name="40 % - Accent5 3 3 4 2" xfId="8467"/>
    <cellStyle name="40 % - Accent5 3 3 4 2 2" xfId="26606"/>
    <cellStyle name="40 % - Accent5 3 3 4 3" xfId="16220"/>
    <cellStyle name="40 % - Accent5 3 3 4 4" xfId="21326"/>
    <cellStyle name="40 % - Accent5 3 3 5" xfId="5826"/>
    <cellStyle name="40 % - Accent5 3 3 5 2" xfId="23966"/>
    <cellStyle name="40 % - Accent5 3 3 6" xfId="11118"/>
    <cellStyle name="40 % - Accent5 3 3 7" xfId="13756"/>
    <cellStyle name="40 % - Accent5 3 3 8" xfId="18686"/>
    <cellStyle name="40 % - Accent5 3 4" xfId="896"/>
    <cellStyle name="40 % - Accent5 3 4 2" xfId="2128"/>
    <cellStyle name="40 % - Accent5 3 4 2 2" xfId="4770"/>
    <cellStyle name="40 % - Accent5 3 4 2 2 2" xfId="10051"/>
    <cellStyle name="40 % - Accent5 3 4 2 2 2 2" xfId="28190"/>
    <cellStyle name="40 % - Accent5 3 4 2 2 3" xfId="17804"/>
    <cellStyle name="40 % - Accent5 3 4 2 2 4" xfId="22910"/>
    <cellStyle name="40 % - Accent5 3 4 2 3" xfId="7410"/>
    <cellStyle name="40 % - Accent5 3 4 2 3 2" xfId="25550"/>
    <cellStyle name="40 % - Accent5 3 4 2 4" xfId="12700"/>
    <cellStyle name="40 % - Accent5 3 4 2 5" xfId="15340"/>
    <cellStyle name="40 % - Accent5 3 4 2 6" xfId="20270"/>
    <cellStyle name="40 % - Accent5 3 4 3" xfId="3538"/>
    <cellStyle name="40 % - Accent5 3 4 3 2" xfId="8819"/>
    <cellStyle name="40 % - Accent5 3 4 3 2 2" xfId="26958"/>
    <cellStyle name="40 % - Accent5 3 4 3 3" xfId="16572"/>
    <cellStyle name="40 % - Accent5 3 4 3 4" xfId="21678"/>
    <cellStyle name="40 % - Accent5 3 4 4" xfId="6178"/>
    <cellStyle name="40 % - Accent5 3 4 4 2" xfId="24318"/>
    <cellStyle name="40 % - Accent5 3 4 5" xfId="11468"/>
    <cellStyle name="40 % - Accent5 3 4 6" xfId="14108"/>
    <cellStyle name="40 % - Accent5 3 4 7" xfId="19038"/>
    <cellStyle name="40 % - Accent5 3 5" xfId="1424"/>
    <cellStyle name="40 % - Accent5 3 5 2" xfId="4066"/>
    <cellStyle name="40 % - Accent5 3 5 2 2" xfId="9347"/>
    <cellStyle name="40 % - Accent5 3 5 2 2 2" xfId="27486"/>
    <cellStyle name="40 % - Accent5 3 5 2 3" xfId="17100"/>
    <cellStyle name="40 % - Accent5 3 5 2 4" xfId="22206"/>
    <cellStyle name="40 % - Accent5 3 5 3" xfId="6706"/>
    <cellStyle name="40 % - Accent5 3 5 3 2" xfId="24846"/>
    <cellStyle name="40 % - Accent5 3 5 4" xfId="11996"/>
    <cellStyle name="40 % - Accent5 3 5 5" xfId="14636"/>
    <cellStyle name="40 % - Accent5 3 5 6" xfId="19566"/>
    <cellStyle name="40 % - Accent5 3 6" xfId="2656"/>
    <cellStyle name="40 % - Accent5 3 6 2" xfId="5298"/>
    <cellStyle name="40 % - Accent5 3 6 2 2" xfId="10579"/>
    <cellStyle name="40 % - Accent5 3 6 2 2 2" xfId="28718"/>
    <cellStyle name="40 % - Accent5 3 6 2 3" xfId="23438"/>
    <cellStyle name="40 % - Accent5 3 6 3" xfId="7938"/>
    <cellStyle name="40 % - Accent5 3 6 3 2" xfId="26078"/>
    <cellStyle name="40 % - Accent5 3 6 4" xfId="13228"/>
    <cellStyle name="40 % - Accent5 3 6 5" xfId="15868"/>
    <cellStyle name="40 % - Accent5 3 6 6" xfId="20798"/>
    <cellStyle name="40 % - Accent5 3 7" xfId="2833"/>
    <cellStyle name="40 % - Accent5 3 7 2" xfId="8115"/>
    <cellStyle name="40 % - Accent5 3 7 2 2" xfId="26254"/>
    <cellStyle name="40 % - Accent5 3 7 3" xfId="20974"/>
    <cellStyle name="40 % - Accent5 3 8" xfId="5474"/>
    <cellStyle name="40 % - Accent5 3 8 2" xfId="23614"/>
    <cellStyle name="40 % - Accent5 3 9" xfId="10768"/>
    <cellStyle name="40 % - Accent5 4" xfId="283"/>
    <cellStyle name="40 % - Accent5 4 2" xfId="631"/>
    <cellStyle name="40 % - Accent5 4 2 2" xfId="1863"/>
    <cellStyle name="40 % - Accent5 4 2 2 2" xfId="4505"/>
    <cellStyle name="40 % - Accent5 4 2 2 2 2" xfId="9786"/>
    <cellStyle name="40 % - Accent5 4 2 2 2 2 2" xfId="27925"/>
    <cellStyle name="40 % - Accent5 4 2 2 2 3" xfId="17539"/>
    <cellStyle name="40 % - Accent5 4 2 2 2 4" xfId="22645"/>
    <cellStyle name="40 % - Accent5 4 2 2 3" xfId="7145"/>
    <cellStyle name="40 % - Accent5 4 2 2 3 2" xfId="25285"/>
    <cellStyle name="40 % - Accent5 4 2 2 4" xfId="12435"/>
    <cellStyle name="40 % - Accent5 4 2 2 5" xfId="15075"/>
    <cellStyle name="40 % - Accent5 4 2 2 6" xfId="20005"/>
    <cellStyle name="40 % - Accent5 4 2 3" xfId="3273"/>
    <cellStyle name="40 % - Accent5 4 2 3 2" xfId="8554"/>
    <cellStyle name="40 % - Accent5 4 2 3 2 2" xfId="26693"/>
    <cellStyle name="40 % - Accent5 4 2 3 3" xfId="16307"/>
    <cellStyle name="40 % - Accent5 4 2 3 4" xfId="21413"/>
    <cellStyle name="40 % - Accent5 4 2 4" xfId="5913"/>
    <cellStyle name="40 % - Accent5 4 2 4 2" xfId="24053"/>
    <cellStyle name="40 % - Accent5 4 2 5" xfId="11203"/>
    <cellStyle name="40 % - Accent5 4 2 6" xfId="13843"/>
    <cellStyle name="40 % - Accent5 4 2 7" xfId="18773"/>
    <cellStyle name="40 % - Accent5 4 3" xfId="983"/>
    <cellStyle name="40 % - Accent5 4 3 2" xfId="2215"/>
    <cellStyle name="40 % - Accent5 4 3 2 2" xfId="4857"/>
    <cellStyle name="40 % - Accent5 4 3 2 2 2" xfId="10138"/>
    <cellStyle name="40 % - Accent5 4 3 2 2 2 2" xfId="28277"/>
    <cellStyle name="40 % - Accent5 4 3 2 2 3" xfId="17891"/>
    <cellStyle name="40 % - Accent5 4 3 2 2 4" xfId="22997"/>
    <cellStyle name="40 % - Accent5 4 3 2 3" xfId="7497"/>
    <cellStyle name="40 % - Accent5 4 3 2 3 2" xfId="25637"/>
    <cellStyle name="40 % - Accent5 4 3 2 4" xfId="12787"/>
    <cellStyle name="40 % - Accent5 4 3 2 5" xfId="15427"/>
    <cellStyle name="40 % - Accent5 4 3 2 6" xfId="20357"/>
    <cellStyle name="40 % - Accent5 4 3 3" xfId="3625"/>
    <cellStyle name="40 % - Accent5 4 3 3 2" xfId="8906"/>
    <cellStyle name="40 % - Accent5 4 3 3 2 2" xfId="27045"/>
    <cellStyle name="40 % - Accent5 4 3 3 3" xfId="16659"/>
    <cellStyle name="40 % - Accent5 4 3 3 4" xfId="21765"/>
    <cellStyle name="40 % - Accent5 4 3 4" xfId="6265"/>
    <cellStyle name="40 % - Accent5 4 3 4 2" xfId="24405"/>
    <cellStyle name="40 % - Accent5 4 3 5" xfId="11555"/>
    <cellStyle name="40 % - Accent5 4 3 6" xfId="14195"/>
    <cellStyle name="40 % - Accent5 4 3 7" xfId="19125"/>
    <cellStyle name="40 % - Accent5 4 4" xfId="1511"/>
    <cellStyle name="40 % - Accent5 4 4 2" xfId="4153"/>
    <cellStyle name="40 % - Accent5 4 4 2 2" xfId="9434"/>
    <cellStyle name="40 % - Accent5 4 4 2 2 2" xfId="27573"/>
    <cellStyle name="40 % - Accent5 4 4 2 3" xfId="17187"/>
    <cellStyle name="40 % - Accent5 4 4 2 4" xfId="22293"/>
    <cellStyle name="40 % - Accent5 4 4 3" xfId="6793"/>
    <cellStyle name="40 % - Accent5 4 4 3 2" xfId="24933"/>
    <cellStyle name="40 % - Accent5 4 4 4" xfId="12083"/>
    <cellStyle name="40 % - Accent5 4 4 5" xfId="14723"/>
    <cellStyle name="40 % - Accent5 4 4 6" xfId="19653"/>
    <cellStyle name="40 % - Accent5 4 5" xfId="2920"/>
    <cellStyle name="40 % - Accent5 4 5 2" xfId="8202"/>
    <cellStyle name="40 % - Accent5 4 5 2 2" xfId="26341"/>
    <cellStyle name="40 % - Accent5 4 5 3" xfId="15955"/>
    <cellStyle name="40 % - Accent5 4 5 4" xfId="21061"/>
    <cellStyle name="40 % - Accent5 4 6" xfId="5561"/>
    <cellStyle name="40 % - Accent5 4 6 2" xfId="23701"/>
    <cellStyle name="40 % - Accent5 4 7" xfId="10860"/>
    <cellStyle name="40 % - Accent5 4 8" xfId="13491"/>
    <cellStyle name="40 % - Accent5 4 9" xfId="18422"/>
    <cellStyle name="40 % - Accent5 5" xfId="455"/>
    <cellStyle name="40 % - Accent5 5 2" xfId="1156"/>
    <cellStyle name="40 % - Accent5 5 2 2" xfId="2388"/>
    <cellStyle name="40 % - Accent5 5 2 2 2" xfId="5030"/>
    <cellStyle name="40 % - Accent5 5 2 2 2 2" xfId="10311"/>
    <cellStyle name="40 % - Accent5 5 2 2 2 2 2" xfId="28450"/>
    <cellStyle name="40 % - Accent5 5 2 2 2 3" xfId="18064"/>
    <cellStyle name="40 % - Accent5 5 2 2 2 4" xfId="23170"/>
    <cellStyle name="40 % - Accent5 5 2 2 3" xfId="7670"/>
    <cellStyle name="40 % - Accent5 5 2 2 3 2" xfId="25810"/>
    <cellStyle name="40 % - Accent5 5 2 2 4" xfId="12960"/>
    <cellStyle name="40 % - Accent5 5 2 2 5" xfId="15600"/>
    <cellStyle name="40 % - Accent5 5 2 2 6" xfId="20530"/>
    <cellStyle name="40 % - Accent5 5 2 3" xfId="3798"/>
    <cellStyle name="40 % - Accent5 5 2 3 2" xfId="9079"/>
    <cellStyle name="40 % - Accent5 5 2 3 2 2" xfId="27218"/>
    <cellStyle name="40 % - Accent5 5 2 3 3" xfId="16832"/>
    <cellStyle name="40 % - Accent5 5 2 3 4" xfId="21938"/>
    <cellStyle name="40 % - Accent5 5 2 4" xfId="6438"/>
    <cellStyle name="40 % - Accent5 5 2 4 2" xfId="24578"/>
    <cellStyle name="40 % - Accent5 5 2 5" xfId="11728"/>
    <cellStyle name="40 % - Accent5 5 2 6" xfId="14368"/>
    <cellStyle name="40 % - Accent5 5 2 7" xfId="19298"/>
    <cellStyle name="40 % - Accent5 5 3" xfId="1684"/>
    <cellStyle name="40 % - Accent5 5 3 2" xfId="4326"/>
    <cellStyle name="40 % - Accent5 5 3 2 2" xfId="9607"/>
    <cellStyle name="40 % - Accent5 5 3 2 2 2" xfId="27746"/>
    <cellStyle name="40 % - Accent5 5 3 2 3" xfId="17360"/>
    <cellStyle name="40 % - Accent5 5 3 2 4" xfId="22466"/>
    <cellStyle name="40 % - Accent5 5 3 3" xfId="6966"/>
    <cellStyle name="40 % - Accent5 5 3 3 2" xfId="25106"/>
    <cellStyle name="40 % - Accent5 5 3 4" xfId="12256"/>
    <cellStyle name="40 % - Accent5 5 3 5" xfId="14896"/>
    <cellStyle name="40 % - Accent5 5 3 6" xfId="19826"/>
    <cellStyle name="40 % - Accent5 5 4" xfId="3093"/>
    <cellStyle name="40 % - Accent5 5 4 2" xfId="8375"/>
    <cellStyle name="40 % - Accent5 5 4 2 2" xfId="26514"/>
    <cellStyle name="40 % - Accent5 5 4 3" xfId="16128"/>
    <cellStyle name="40 % - Accent5 5 4 4" xfId="21234"/>
    <cellStyle name="40 % - Accent5 5 5" xfId="5734"/>
    <cellStyle name="40 % - Accent5 5 5 2" xfId="23874"/>
    <cellStyle name="40 % - Accent5 5 6" xfId="11028"/>
    <cellStyle name="40 % - Accent5 5 7" xfId="13664"/>
    <cellStyle name="40 % - Accent5 5 8" xfId="18594"/>
    <cellStyle name="40 % - Accent5 6" xfId="804"/>
    <cellStyle name="40 % - Accent5 6 2" xfId="2036"/>
    <cellStyle name="40 % - Accent5 6 2 2" xfId="4678"/>
    <cellStyle name="40 % - Accent5 6 2 2 2" xfId="9959"/>
    <cellStyle name="40 % - Accent5 6 2 2 2 2" xfId="28098"/>
    <cellStyle name="40 % - Accent5 6 2 2 3" xfId="17712"/>
    <cellStyle name="40 % - Accent5 6 2 2 4" xfId="22818"/>
    <cellStyle name="40 % - Accent5 6 2 3" xfId="7318"/>
    <cellStyle name="40 % - Accent5 6 2 3 2" xfId="25458"/>
    <cellStyle name="40 % - Accent5 6 2 4" xfId="12608"/>
    <cellStyle name="40 % - Accent5 6 2 5" xfId="15248"/>
    <cellStyle name="40 % - Accent5 6 2 6" xfId="20178"/>
    <cellStyle name="40 % - Accent5 6 3" xfId="3446"/>
    <cellStyle name="40 % - Accent5 6 3 2" xfId="8727"/>
    <cellStyle name="40 % - Accent5 6 3 2 2" xfId="26866"/>
    <cellStyle name="40 % - Accent5 6 3 3" xfId="16480"/>
    <cellStyle name="40 % - Accent5 6 3 4" xfId="21586"/>
    <cellStyle name="40 % - Accent5 6 4" xfId="6086"/>
    <cellStyle name="40 % - Accent5 6 4 2" xfId="24226"/>
    <cellStyle name="40 % - Accent5 6 5" xfId="11376"/>
    <cellStyle name="40 % - Accent5 6 6" xfId="14016"/>
    <cellStyle name="40 % - Accent5 6 7" xfId="18946"/>
    <cellStyle name="40 % - Accent5 7" xfId="1335"/>
    <cellStyle name="40 % - Accent5 7 2" xfId="3977"/>
    <cellStyle name="40 % - Accent5 7 2 2" xfId="9258"/>
    <cellStyle name="40 % - Accent5 7 2 2 2" xfId="27397"/>
    <cellStyle name="40 % - Accent5 7 2 3" xfId="17011"/>
    <cellStyle name="40 % - Accent5 7 2 4" xfId="22117"/>
    <cellStyle name="40 % - Accent5 7 3" xfId="6617"/>
    <cellStyle name="40 % - Accent5 7 3 2" xfId="24757"/>
    <cellStyle name="40 % - Accent5 7 4" xfId="11907"/>
    <cellStyle name="40 % - Accent5 7 5" xfId="14547"/>
    <cellStyle name="40 % - Accent5 7 6" xfId="19477"/>
    <cellStyle name="40 % - Accent5 8" xfId="2564"/>
    <cellStyle name="40 % - Accent5 8 2" xfId="5206"/>
    <cellStyle name="40 % - Accent5 8 2 2" xfId="10487"/>
    <cellStyle name="40 % - Accent5 8 2 2 2" xfId="28626"/>
    <cellStyle name="40 % - Accent5 8 2 3" xfId="23346"/>
    <cellStyle name="40 % - Accent5 8 3" xfId="7846"/>
    <cellStyle name="40 % - Accent5 8 3 2" xfId="25986"/>
    <cellStyle name="40 % - Accent5 8 4" xfId="13136"/>
    <cellStyle name="40 % - Accent5 8 5" xfId="15779"/>
    <cellStyle name="40 % - Accent5 8 6" xfId="20706"/>
    <cellStyle name="40 % - Accent5 9" xfId="2740"/>
    <cellStyle name="40 % - Accent5 9 2" xfId="8022"/>
    <cellStyle name="40 % - Accent5 9 2 2" xfId="26162"/>
    <cellStyle name="40 % - Accent5 9 3" xfId="20882"/>
    <cellStyle name="40 % - Accent6" xfId="42" builtinId="51" customBuiltin="1"/>
    <cellStyle name="40 % - Accent6 10" xfId="5384"/>
    <cellStyle name="40 % - Accent6 10 2" xfId="23524"/>
    <cellStyle name="40 % - Accent6 11" xfId="10679"/>
    <cellStyle name="40 % - Accent6 12" xfId="13317"/>
    <cellStyle name="40 % - Accent6 13" xfId="18242"/>
    <cellStyle name="40 % - Accent6 2" xfId="117"/>
    <cellStyle name="40 % - Accent6 2 10" xfId="10703"/>
    <cellStyle name="40 % - Accent6 2 11" xfId="13372"/>
    <cellStyle name="40 % - Accent6 2 12" xfId="18301"/>
    <cellStyle name="40 % - Accent6 2 2" xfId="234"/>
    <cellStyle name="40 % - Accent6 2 2 10" xfId="13459"/>
    <cellStyle name="40 % - Accent6 2 2 11" xfId="18389"/>
    <cellStyle name="40 % - Accent6 2 2 2" xfId="426"/>
    <cellStyle name="40 % - Accent6 2 2 2 2" xfId="775"/>
    <cellStyle name="40 % - Accent6 2 2 2 2 2" xfId="2007"/>
    <cellStyle name="40 % - Accent6 2 2 2 2 2 2" xfId="4649"/>
    <cellStyle name="40 % - Accent6 2 2 2 2 2 2 2" xfId="9930"/>
    <cellStyle name="40 % - Accent6 2 2 2 2 2 2 2 2" xfId="28069"/>
    <cellStyle name="40 % - Accent6 2 2 2 2 2 2 3" xfId="17683"/>
    <cellStyle name="40 % - Accent6 2 2 2 2 2 2 4" xfId="22789"/>
    <cellStyle name="40 % - Accent6 2 2 2 2 2 3" xfId="7289"/>
    <cellStyle name="40 % - Accent6 2 2 2 2 2 3 2" xfId="25429"/>
    <cellStyle name="40 % - Accent6 2 2 2 2 2 4" xfId="12579"/>
    <cellStyle name="40 % - Accent6 2 2 2 2 2 5" xfId="15219"/>
    <cellStyle name="40 % - Accent6 2 2 2 2 2 6" xfId="20149"/>
    <cellStyle name="40 % - Accent6 2 2 2 2 3" xfId="3417"/>
    <cellStyle name="40 % - Accent6 2 2 2 2 3 2" xfId="8698"/>
    <cellStyle name="40 % - Accent6 2 2 2 2 3 2 2" xfId="26837"/>
    <cellStyle name="40 % - Accent6 2 2 2 2 3 3" xfId="16451"/>
    <cellStyle name="40 % - Accent6 2 2 2 2 3 4" xfId="21557"/>
    <cellStyle name="40 % - Accent6 2 2 2 2 4" xfId="6057"/>
    <cellStyle name="40 % - Accent6 2 2 2 2 4 2" xfId="24197"/>
    <cellStyle name="40 % - Accent6 2 2 2 2 5" xfId="11347"/>
    <cellStyle name="40 % - Accent6 2 2 2 2 6" xfId="13987"/>
    <cellStyle name="40 % - Accent6 2 2 2 2 7" xfId="18917"/>
    <cellStyle name="40 % - Accent6 2 2 2 3" xfId="1127"/>
    <cellStyle name="40 % - Accent6 2 2 2 3 2" xfId="2359"/>
    <cellStyle name="40 % - Accent6 2 2 2 3 2 2" xfId="5001"/>
    <cellStyle name="40 % - Accent6 2 2 2 3 2 2 2" xfId="10282"/>
    <cellStyle name="40 % - Accent6 2 2 2 3 2 2 2 2" xfId="28421"/>
    <cellStyle name="40 % - Accent6 2 2 2 3 2 2 3" xfId="18035"/>
    <cellStyle name="40 % - Accent6 2 2 2 3 2 2 4" xfId="23141"/>
    <cellStyle name="40 % - Accent6 2 2 2 3 2 3" xfId="7641"/>
    <cellStyle name="40 % - Accent6 2 2 2 3 2 3 2" xfId="25781"/>
    <cellStyle name="40 % - Accent6 2 2 2 3 2 4" xfId="12931"/>
    <cellStyle name="40 % - Accent6 2 2 2 3 2 5" xfId="15571"/>
    <cellStyle name="40 % - Accent6 2 2 2 3 2 6" xfId="20501"/>
    <cellStyle name="40 % - Accent6 2 2 2 3 3" xfId="3769"/>
    <cellStyle name="40 % - Accent6 2 2 2 3 3 2" xfId="9050"/>
    <cellStyle name="40 % - Accent6 2 2 2 3 3 2 2" xfId="27189"/>
    <cellStyle name="40 % - Accent6 2 2 2 3 3 3" xfId="16803"/>
    <cellStyle name="40 % - Accent6 2 2 2 3 3 4" xfId="21909"/>
    <cellStyle name="40 % - Accent6 2 2 2 3 4" xfId="6409"/>
    <cellStyle name="40 % - Accent6 2 2 2 3 4 2" xfId="24549"/>
    <cellStyle name="40 % - Accent6 2 2 2 3 5" xfId="11699"/>
    <cellStyle name="40 % - Accent6 2 2 2 3 6" xfId="14339"/>
    <cellStyle name="40 % - Accent6 2 2 2 3 7" xfId="19269"/>
    <cellStyle name="40 % - Accent6 2 2 2 4" xfId="1655"/>
    <cellStyle name="40 % - Accent6 2 2 2 4 2" xfId="4297"/>
    <cellStyle name="40 % - Accent6 2 2 2 4 2 2" xfId="9578"/>
    <cellStyle name="40 % - Accent6 2 2 2 4 2 2 2" xfId="27717"/>
    <cellStyle name="40 % - Accent6 2 2 2 4 2 3" xfId="17331"/>
    <cellStyle name="40 % - Accent6 2 2 2 4 2 4" xfId="22437"/>
    <cellStyle name="40 % - Accent6 2 2 2 4 3" xfId="6937"/>
    <cellStyle name="40 % - Accent6 2 2 2 4 3 2" xfId="25077"/>
    <cellStyle name="40 % - Accent6 2 2 2 4 4" xfId="12227"/>
    <cellStyle name="40 % - Accent6 2 2 2 4 5" xfId="14867"/>
    <cellStyle name="40 % - Accent6 2 2 2 4 6" xfId="19797"/>
    <cellStyle name="40 % - Accent6 2 2 2 5" xfId="3064"/>
    <cellStyle name="40 % - Accent6 2 2 2 5 2" xfId="8346"/>
    <cellStyle name="40 % - Accent6 2 2 2 5 2 2" xfId="26485"/>
    <cellStyle name="40 % - Accent6 2 2 2 5 3" xfId="16099"/>
    <cellStyle name="40 % - Accent6 2 2 2 5 4" xfId="21205"/>
    <cellStyle name="40 % - Accent6 2 2 2 6" xfId="5705"/>
    <cellStyle name="40 % - Accent6 2 2 2 6 2" xfId="23845"/>
    <cellStyle name="40 % - Accent6 2 2 2 7" xfId="10999"/>
    <cellStyle name="40 % - Accent6 2 2 2 8" xfId="13635"/>
    <cellStyle name="40 % - Accent6 2 2 2 9" xfId="18565"/>
    <cellStyle name="40 % - Accent6 2 2 3" xfId="598"/>
    <cellStyle name="40 % - Accent6 2 2 3 2" xfId="1303"/>
    <cellStyle name="40 % - Accent6 2 2 3 2 2" xfId="2535"/>
    <cellStyle name="40 % - Accent6 2 2 3 2 2 2" xfId="5177"/>
    <cellStyle name="40 % - Accent6 2 2 3 2 2 2 2" xfId="10458"/>
    <cellStyle name="40 % - Accent6 2 2 3 2 2 2 2 2" xfId="28597"/>
    <cellStyle name="40 % - Accent6 2 2 3 2 2 2 3" xfId="18211"/>
    <cellStyle name="40 % - Accent6 2 2 3 2 2 2 4" xfId="23317"/>
    <cellStyle name="40 % - Accent6 2 2 3 2 2 3" xfId="7817"/>
    <cellStyle name="40 % - Accent6 2 2 3 2 2 3 2" xfId="25957"/>
    <cellStyle name="40 % - Accent6 2 2 3 2 2 4" xfId="13107"/>
    <cellStyle name="40 % - Accent6 2 2 3 2 2 5" xfId="15747"/>
    <cellStyle name="40 % - Accent6 2 2 3 2 2 6" xfId="20677"/>
    <cellStyle name="40 % - Accent6 2 2 3 2 3" xfId="3945"/>
    <cellStyle name="40 % - Accent6 2 2 3 2 3 2" xfId="9226"/>
    <cellStyle name="40 % - Accent6 2 2 3 2 3 2 2" xfId="27365"/>
    <cellStyle name="40 % - Accent6 2 2 3 2 3 3" xfId="16979"/>
    <cellStyle name="40 % - Accent6 2 2 3 2 3 4" xfId="22085"/>
    <cellStyle name="40 % - Accent6 2 2 3 2 4" xfId="6585"/>
    <cellStyle name="40 % - Accent6 2 2 3 2 4 2" xfId="24725"/>
    <cellStyle name="40 % - Accent6 2 2 3 2 5" xfId="11875"/>
    <cellStyle name="40 % - Accent6 2 2 3 2 6" xfId="14515"/>
    <cellStyle name="40 % - Accent6 2 2 3 2 7" xfId="19445"/>
    <cellStyle name="40 % - Accent6 2 2 3 3" xfId="1831"/>
    <cellStyle name="40 % - Accent6 2 2 3 3 2" xfId="4473"/>
    <cellStyle name="40 % - Accent6 2 2 3 3 2 2" xfId="9754"/>
    <cellStyle name="40 % - Accent6 2 2 3 3 2 2 2" xfId="27893"/>
    <cellStyle name="40 % - Accent6 2 2 3 3 2 3" xfId="17507"/>
    <cellStyle name="40 % - Accent6 2 2 3 3 2 4" xfId="22613"/>
    <cellStyle name="40 % - Accent6 2 2 3 3 3" xfId="7113"/>
    <cellStyle name="40 % - Accent6 2 2 3 3 3 2" xfId="25253"/>
    <cellStyle name="40 % - Accent6 2 2 3 3 4" xfId="12403"/>
    <cellStyle name="40 % - Accent6 2 2 3 3 5" xfId="15043"/>
    <cellStyle name="40 % - Accent6 2 2 3 3 6" xfId="19973"/>
    <cellStyle name="40 % - Accent6 2 2 3 4" xfId="3240"/>
    <cellStyle name="40 % - Accent6 2 2 3 4 2" xfId="8522"/>
    <cellStyle name="40 % - Accent6 2 2 3 4 2 2" xfId="26661"/>
    <cellStyle name="40 % - Accent6 2 2 3 4 3" xfId="16275"/>
    <cellStyle name="40 % - Accent6 2 2 3 4 4" xfId="21381"/>
    <cellStyle name="40 % - Accent6 2 2 3 5" xfId="5881"/>
    <cellStyle name="40 % - Accent6 2 2 3 5 2" xfId="24021"/>
    <cellStyle name="40 % - Accent6 2 2 3 6" xfId="11171"/>
    <cellStyle name="40 % - Accent6 2 2 3 7" xfId="13811"/>
    <cellStyle name="40 % - Accent6 2 2 3 8" xfId="18741"/>
    <cellStyle name="40 % - Accent6 2 2 4" xfId="951"/>
    <cellStyle name="40 % - Accent6 2 2 4 2" xfId="2183"/>
    <cellStyle name="40 % - Accent6 2 2 4 2 2" xfId="4825"/>
    <cellStyle name="40 % - Accent6 2 2 4 2 2 2" xfId="10106"/>
    <cellStyle name="40 % - Accent6 2 2 4 2 2 2 2" xfId="28245"/>
    <cellStyle name="40 % - Accent6 2 2 4 2 2 3" xfId="17859"/>
    <cellStyle name="40 % - Accent6 2 2 4 2 2 4" xfId="22965"/>
    <cellStyle name="40 % - Accent6 2 2 4 2 3" xfId="7465"/>
    <cellStyle name="40 % - Accent6 2 2 4 2 3 2" xfId="25605"/>
    <cellStyle name="40 % - Accent6 2 2 4 2 4" xfId="12755"/>
    <cellStyle name="40 % - Accent6 2 2 4 2 5" xfId="15395"/>
    <cellStyle name="40 % - Accent6 2 2 4 2 6" xfId="20325"/>
    <cellStyle name="40 % - Accent6 2 2 4 3" xfId="3593"/>
    <cellStyle name="40 % - Accent6 2 2 4 3 2" xfId="8874"/>
    <cellStyle name="40 % - Accent6 2 2 4 3 2 2" xfId="27013"/>
    <cellStyle name="40 % - Accent6 2 2 4 3 3" xfId="16627"/>
    <cellStyle name="40 % - Accent6 2 2 4 3 4" xfId="21733"/>
    <cellStyle name="40 % - Accent6 2 2 4 4" xfId="6233"/>
    <cellStyle name="40 % - Accent6 2 2 4 4 2" xfId="24373"/>
    <cellStyle name="40 % - Accent6 2 2 4 5" xfId="11523"/>
    <cellStyle name="40 % - Accent6 2 2 4 6" xfId="14163"/>
    <cellStyle name="40 % - Accent6 2 2 4 7" xfId="19093"/>
    <cellStyle name="40 % - Accent6 2 2 5" xfId="1479"/>
    <cellStyle name="40 % - Accent6 2 2 5 2" xfId="4121"/>
    <cellStyle name="40 % - Accent6 2 2 5 2 2" xfId="9402"/>
    <cellStyle name="40 % - Accent6 2 2 5 2 2 2" xfId="27541"/>
    <cellStyle name="40 % - Accent6 2 2 5 2 3" xfId="17155"/>
    <cellStyle name="40 % - Accent6 2 2 5 2 4" xfId="22261"/>
    <cellStyle name="40 % - Accent6 2 2 5 3" xfId="6761"/>
    <cellStyle name="40 % - Accent6 2 2 5 3 2" xfId="24901"/>
    <cellStyle name="40 % - Accent6 2 2 5 4" xfId="12051"/>
    <cellStyle name="40 % - Accent6 2 2 5 5" xfId="14691"/>
    <cellStyle name="40 % - Accent6 2 2 5 6" xfId="19621"/>
    <cellStyle name="40 % - Accent6 2 2 6" xfId="2711"/>
    <cellStyle name="40 % - Accent6 2 2 6 2" xfId="5353"/>
    <cellStyle name="40 % - Accent6 2 2 6 2 2" xfId="10634"/>
    <cellStyle name="40 % - Accent6 2 2 6 2 2 2" xfId="28773"/>
    <cellStyle name="40 % - Accent6 2 2 6 2 3" xfId="23493"/>
    <cellStyle name="40 % - Accent6 2 2 6 3" xfId="7993"/>
    <cellStyle name="40 % - Accent6 2 2 6 3 2" xfId="26133"/>
    <cellStyle name="40 % - Accent6 2 2 6 4" xfId="13283"/>
    <cellStyle name="40 % - Accent6 2 2 6 5" xfId="15923"/>
    <cellStyle name="40 % - Accent6 2 2 6 6" xfId="20853"/>
    <cellStyle name="40 % - Accent6 2 2 7" xfId="2888"/>
    <cellStyle name="40 % - Accent6 2 2 7 2" xfId="8170"/>
    <cellStyle name="40 % - Accent6 2 2 7 2 2" xfId="26309"/>
    <cellStyle name="40 % - Accent6 2 2 7 3" xfId="21029"/>
    <cellStyle name="40 % - Accent6 2 2 8" xfId="5529"/>
    <cellStyle name="40 % - Accent6 2 2 8 2" xfId="23669"/>
    <cellStyle name="40 % - Accent6 2 2 9" xfId="10823"/>
    <cellStyle name="40 % - Accent6 2 3" xfId="339"/>
    <cellStyle name="40 % - Accent6 2 3 2" xfId="688"/>
    <cellStyle name="40 % - Accent6 2 3 2 2" xfId="1920"/>
    <cellStyle name="40 % - Accent6 2 3 2 2 2" xfId="4562"/>
    <cellStyle name="40 % - Accent6 2 3 2 2 2 2" xfId="9843"/>
    <cellStyle name="40 % - Accent6 2 3 2 2 2 2 2" xfId="27982"/>
    <cellStyle name="40 % - Accent6 2 3 2 2 2 3" xfId="17596"/>
    <cellStyle name="40 % - Accent6 2 3 2 2 2 4" xfId="22702"/>
    <cellStyle name="40 % - Accent6 2 3 2 2 3" xfId="7202"/>
    <cellStyle name="40 % - Accent6 2 3 2 2 3 2" xfId="25342"/>
    <cellStyle name="40 % - Accent6 2 3 2 2 4" xfId="12492"/>
    <cellStyle name="40 % - Accent6 2 3 2 2 5" xfId="15132"/>
    <cellStyle name="40 % - Accent6 2 3 2 2 6" xfId="20062"/>
    <cellStyle name="40 % - Accent6 2 3 2 3" xfId="3330"/>
    <cellStyle name="40 % - Accent6 2 3 2 3 2" xfId="8611"/>
    <cellStyle name="40 % - Accent6 2 3 2 3 2 2" xfId="26750"/>
    <cellStyle name="40 % - Accent6 2 3 2 3 3" xfId="16364"/>
    <cellStyle name="40 % - Accent6 2 3 2 3 4" xfId="21470"/>
    <cellStyle name="40 % - Accent6 2 3 2 4" xfId="5970"/>
    <cellStyle name="40 % - Accent6 2 3 2 4 2" xfId="24110"/>
    <cellStyle name="40 % - Accent6 2 3 2 5" xfId="11260"/>
    <cellStyle name="40 % - Accent6 2 3 2 6" xfId="13900"/>
    <cellStyle name="40 % - Accent6 2 3 2 7" xfId="18830"/>
    <cellStyle name="40 % - Accent6 2 3 3" xfId="1040"/>
    <cellStyle name="40 % - Accent6 2 3 3 2" xfId="2272"/>
    <cellStyle name="40 % - Accent6 2 3 3 2 2" xfId="4914"/>
    <cellStyle name="40 % - Accent6 2 3 3 2 2 2" xfId="10195"/>
    <cellStyle name="40 % - Accent6 2 3 3 2 2 2 2" xfId="28334"/>
    <cellStyle name="40 % - Accent6 2 3 3 2 2 3" xfId="17948"/>
    <cellStyle name="40 % - Accent6 2 3 3 2 2 4" xfId="23054"/>
    <cellStyle name="40 % - Accent6 2 3 3 2 3" xfId="7554"/>
    <cellStyle name="40 % - Accent6 2 3 3 2 3 2" xfId="25694"/>
    <cellStyle name="40 % - Accent6 2 3 3 2 4" xfId="12844"/>
    <cellStyle name="40 % - Accent6 2 3 3 2 5" xfId="15484"/>
    <cellStyle name="40 % - Accent6 2 3 3 2 6" xfId="20414"/>
    <cellStyle name="40 % - Accent6 2 3 3 3" xfId="3682"/>
    <cellStyle name="40 % - Accent6 2 3 3 3 2" xfId="8963"/>
    <cellStyle name="40 % - Accent6 2 3 3 3 2 2" xfId="27102"/>
    <cellStyle name="40 % - Accent6 2 3 3 3 3" xfId="16716"/>
    <cellStyle name="40 % - Accent6 2 3 3 3 4" xfId="21822"/>
    <cellStyle name="40 % - Accent6 2 3 3 4" xfId="6322"/>
    <cellStyle name="40 % - Accent6 2 3 3 4 2" xfId="24462"/>
    <cellStyle name="40 % - Accent6 2 3 3 5" xfId="11612"/>
    <cellStyle name="40 % - Accent6 2 3 3 6" xfId="14252"/>
    <cellStyle name="40 % - Accent6 2 3 3 7" xfId="19182"/>
    <cellStyle name="40 % - Accent6 2 3 4" xfId="1568"/>
    <cellStyle name="40 % - Accent6 2 3 4 2" xfId="4210"/>
    <cellStyle name="40 % - Accent6 2 3 4 2 2" xfId="9491"/>
    <cellStyle name="40 % - Accent6 2 3 4 2 2 2" xfId="27630"/>
    <cellStyle name="40 % - Accent6 2 3 4 2 3" xfId="17244"/>
    <cellStyle name="40 % - Accent6 2 3 4 2 4" xfId="22350"/>
    <cellStyle name="40 % - Accent6 2 3 4 3" xfId="6850"/>
    <cellStyle name="40 % - Accent6 2 3 4 3 2" xfId="24990"/>
    <cellStyle name="40 % - Accent6 2 3 4 4" xfId="12140"/>
    <cellStyle name="40 % - Accent6 2 3 4 5" xfId="14780"/>
    <cellStyle name="40 % - Accent6 2 3 4 6" xfId="19710"/>
    <cellStyle name="40 % - Accent6 2 3 5" xfId="2977"/>
    <cellStyle name="40 % - Accent6 2 3 5 2" xfId="8259"/>
    <cellStyle name="40 % - Accent6 2 3 5 2 2" xfId="26398"/>
    <cellStyle name="40 % - Accent6 2 3 5 3" xfId="16012"/>
    <cellStyle name="40 % - Accent6 2 3 5 4" xfId="21118"/>
    <cellStyle name="40 % - Accent6 2 3 6" xfId="5618"/>
    <cellStyle name="40 % - Accent6 2 3 6 2" xfId="23758"/>
    <cellStyle name="40 % - Accent6 2 3 7" xfId="10914"/>
    <cellStyle name="40 % - Accent6 2 3 8" xfId="13548"/>
    <cellStyle name="40 % - Accent6 2 3 9" xfId="18478"/>
    <cellStyle name="40 % - Accent6 2 4" xfId="513"/>
    <cellStyle name="40 % - Accent6 2 4 2" xfId="1216"/>
    <cellStyle name="40 % - Accent6 2 4 2 2" xfId="2448"/>
    <cellStyle name="40 % - Accent6 2 4 2 2 2" xfId="5090"/>
    <cellStyle name="40 % - Accent6 2 4 2 2 2 2" xfId="10371"/>
    <cellStyle name="40 % - Accent6 2 4 2 2 2 2 2" xfId="28510"/>
    <cellStyle name="40 % - Accent6 2 4 2 2 2 3" xfId="18124"/>
    <cellStyle name="40 % - Accent6 2 4 2 2 2 4" xfId="23230"/>
    <cellStyle name="40 % - Accent6 2 4 2 2 3" xfId="7730"/>
    <cellStyle name="40 % - Accent6 2 4 2 2 3 2" xfId="25870"/>
    <cellStyle name="40 % - Accent6 2 4 2 2 4" xfId="13020"/>
    <cellStyle name="40 % - Accent6 2 4 2 2 5" xfId="15660"/>
    <cellStyle name="40 % - Accent6 2 4 2 2 6" xfId="20590"/>
    <cellStyle name="40 % - Accent6 2 4 2 3" xfId="3858"/>
    <cellStyle name="40 % - Accent6 2 4 2 3 2" xfId="9139"/>
    <cellStyle name="40 % - Accent6 2 4 2 3 2 2" xfId="27278"/>
    <cellStyle name="40 % - Accent6 2 4 2 3 3" xfId="16892"/>
    <cellStyle name="40 % - Accent6 2 4 2 3 4" xfId="21998"/>
    <cellStyle name="40 % - Accent6 2 4 2 4" xfId="6498"/>
    <cellStyle name="40 % - Accent6 2 4 2 4 2" xfId="24638"/>
    <cellStyle name="40 % - Accent6 2 4 2 5" xfId="11788"/>
    <cellStyle name="40 % - Accent6 2 4 2 6" xfId="14428"/>
    <cellStyle name="40 % - Accent6 2 4 2 7" xfId="19358"/>
    <cellStyle name="40 % - Accent6 2 4 3" xfId="1744"/>
    <cellStyle name="40 % - Accent6 2 4 3 2" xfId="4386"/>
    <cellStyle name="40 % - Accent6 2 4 3 2 2" xfId="9667"/>
    <cellStyle name="40 % - Accent6 2 4 3 2 2 2" xfId="27806"/>
    <cellStyle name="40 % - Accent6 2 4 3 2 3" xfId="17420"/>
    <cellStyle name="40 % - Accent6 2 4 3 2 4" xfId="22526"/>
    <cellStyle name="40 % - Accent6 2 4 3 3" xfId="7026"/>
    <cellStyle name="40 % - Accent6 2 4 3 3 2" xfId="25166"/>
    <cellStyle name="40 % - Accent6 2 4 3 4" xfId="12316"/>
    <cellStyle name="40 % - Accent6 2 4 3 5" xfId="14956"/>
    <cellStyle name="40 % - Accent6 2 4 3 6" xfId="19886"/>
    <cellStyle name="40 % - Accent6 2 4 4" xfId="3153"/>
    <cellStyle name="40 % - Accent6 2 4 4 2" xfId="8435"/>
    <cellStyle name="40 % - Accent6 2 4 4 2 2" xfId="26574"/>
    <cellStyle name="40 % - Accent6 2 4 4 3" xfId="16188"/>
    <cellStyle name="40 % - Accent6 2 4 4 4" xfId="21294"/>
    <cellStyle name="40 % - Accent6 2 4 5" xfId="5794"/>
    <cellStyle name="40 % - Accent6 2 4 5 2" xfId="23934"/>
    <cellStyle name="40 % - Accent6 2 4 6" xfId="11086"/>
    <cellStyle name="40 % - Accent6 2 4 7" xfId="13724"/>
    <cellStyle name="40 % - Accent6 2 4 8" xfId="18654"/>
    <cellStyle name="40 % - Accent6 2 5" xfId="864"/>
    <cellStyle name="40 % - Accent6 2 5 2" xfId="2096"/>
    <cellStyle name="40 % - Accent6 2 5 2 2" xfId="4738"/>
    <cellStyle name="40 % - Accent6 2 5 2 2 2" xfId="10019"/>
    <cellStyle name="40 % - Accent6 2 5 2 2 2 2" xfId="28158"/>
    <cellStyle name="40 % - Accent6 2 5 2 2 3" xfId="17772"/>
    <cellStyle name="40 % - Accent6 2 5 2 2 4" xfId="22878"/>
    <cellStyle name="40 % - Accent6 2 5 2 3" xfId="7378"/>
    <cellStyle name="40 % - Accent6 2 5 2 3 2" xfId="25518"/>
    <cellStyle name="40 % - Accent6 2 5 2 4" xfId="12668"/>
    <cellStyle name="40 % - Accent6 2 5 2 5" xfId="15308"/>
    <cellStyle name="40 % - Accent6 2 5 2 6" xfId="20238"/>
    <cellStyle name="40 % - Accent6 2 5 3" xfId="3506"/>
    <cellStyle name="40 % - Accent6 2 5 3 2" xfId="8787"/>
    <cellStyle name="40 % - Accent6 2 5 3 2 2" xfId="26926"/>
    <cellStyle name="40 % - Accent6 2 5 3 3" xfId="16540"/>
    <cellStyle name="40 % - Accent6 2 5 3 4" xfId="21646"/>
    <cellStyle name="40 % - Accent6 2 5 4" xfId="6146"/>
    <cellStyle name="40 % - Accent6 2 5 4 2" xfId="24286"/>
    <cellStyle name="40 % - Accent6 2 5 5" xfId="11436"/>
    <cellStyle name="40 % - Accent6 2 5 6" xfId="14076"/>
    <cellStyle name="40 % - Accent6 2 5 7" xfId="19006"/>
    <cellStyle name="40 % - Accent6 2 6" xfId="1392"/>
    <cellStyle name="40 % - Accent6 2 6 2" xfId="4034"/>
    <cellStyle name="40 % - Accent6 2 6 2 2" xfId="9315"/>
    <cellStyle name="40 % - Accent6 2 6 2 2 2" xfId="27454"/>
    <cellStyle name="40 % - Accent6 2 6 2 3" xfId="17068"/>
    <cellStyle name="40 % - Accent6 2 6 2 4" xfId="22174"/>
    <cellStyle name="40 % - Accent6 2 6 3" xfId="6674"/>
    <cellStyle name="40 % - Accent6 2 6 3 2" xfId="24814"/>
    <cellStyle name="40 % - Accent6 2 6 4" xfId="11964"/>
    <cellStyle name="40 % - Accent6 2 6 5" xfId="14604"/>
    <cellStyle name="40 % - Accent6 2 6 6" xfId="19534"/>
    <cellStyle name="40 % - Accent6 2 7" xfId="2624"/>
    <cellStyle name="40 % - Accent6 2 7 2" xfId="5266"/>
    <cellStyle name="40 % - Accent6 2 7 2 2" xfId="10547"/>
    <cellStyle name="40 % - Accent6 2 7 2 2 2" xfId="28686"/>
    <cellStyle name="40 % - Accent6 2 7 2 3" xfId="23406"/>
    <cellStyle name="40 % - Accent6 2 7 3" xfId="7906"/>
    <cellStyle name="40 % - Accent6 2 7 3 2" xfId="26046"/>
    <cellStyle name="40 % - Accent6 2 7 4" xfId="13196"/>
    <cellStyle name="40 % - Accent6 2 7 5" xfId="15836"/>
    <cellStyle name="40 % - Accent6 2 7 6" xfId="20766"/>
    <cellStyle name="40 % - Accent6 2 8" xfId="2801"/>
    <cellStyle name="40 % - Accent6 2 8 2" xfId="8083"/>
    <cellStyle name="40 % - Accent6 2 8 2 2" xfId="26222"/>
    <cellStyle name="40 % - Accent6 2 8 3" xfId="20942"/>
    <cellStyle name="40 % - Accent6 2 9" xfId="5442"/>
    <cellStyle name="40 % - Accent6 2 9 2" xfId="23582"/>
    <cellStyle name="40 % - Accent6 3" xfId="180"/>
    <cellStyle name="40 % - Accent6 3 10" xfId="13406"/>
    <cellStyle name="40 % - Accent6 3 11" xfId="18336"/>
    <cellStyle name="40 % - Accent6 3 2" xfId="373"/>
    <cellStyle name="40 % - Accent6 3 2 2" xfId="722"/>
    <cellStyle name="40 % - Accent6 3 2 2 2" xfId="1954"/>
    <cellStyle name="40 % - Accent6 3 2 2 2 2" xfId="4596"/>
    <cellStyle name="40 % - Accent6 3 2 2 2 2 2" xfId="9877"/>
    <cellStyle name="40 % - Accent6 3 2 2 2 2 2 2" xfId="28016"/>
    <cellStyle name="40 % - Accent6 3 2 2 2 2 3" xfId="17630"/>
    <cellStyle name="40 % - Accent6 3 2 2 2 2 4" xfId="22736"/>
    <cellStyle name="40 % - Accent6 3 2 2 2 3" xfId="7236"/>
    <cellStyle name="40 % - Accent6 3 2 2 2 3 2" xfId="25376"/>
    <cellStyle name="40 % - Accent6 3 2 2 2 4" xfId="12526"/>
    <cellStyle name="40 % - Accent6 3 2 2 2 5" xfId="15166"/>
    <cellStyle name="40 % - Accent6 3 2 2 2 6" xfId="20096"/>
    <cellStyle name="40 % - Accent6 3 2 2 3" xfId="3364"/>
    <cellStyle name="40 % - Accent6 3 2 2 3 2" xfId="8645"/>
    <cellStyle name="40 % - Accent6 3 2 2 3 2 2" xfId="26784"/>
    <cellStyle name="40 % - Accent6 3 2 2 3 3" xfId="16398"/>
    <cellStyle name="40 % - Accent6 3 2 2 3 4" xfId="21504"/>
    <cellStyle name="40 % - Accent6 3 2 2 4" xfId="6004"/>
    <cellStyle name="40 % - Accent6 3 2 2 4 2" xfId="24144"/>
    <cellStyle name="40 % - Accent6 3 2 2 5" xfId="11294"/>
    <cellStyle name="40 % - Accent6 3 2 2 6" xfId="13934"/>
    <cellStyle name="40 % - Accent6 3 2 2 7" xfId="18864"/>
    <cellStyle name="40 % - Accent6 3 2 3" xfId="1074"/>
    <cellStyle name="40 % - Accent6 3 2 3 2" xfId="2306"/>
    <cellStyle name="40 % - Accent6 3 2 3 2 2" xfId="4948"/>
    <cellStyle name="40 % - Accent6 3 2 3 2 2 2" xfId="10229"/>
    <cellStyle name="40 % - Accent6 3 2 3 2 2 2 2" xfId="28368"/>
    <cellStyle name="40 % - Accent6 3 2 3 2 2 3" xfId="17982"/>
    <cellStyle name="40 % - Accent6 3 2 3 2 2 4" xfId="23088"/>
    <cellStyle name="40 % - Accent6 3 2 3 2 3" xfId="7588"/>
    <cellStyle name="40 % - Accent6 3 2 3 2 3 2" xfId="25728"/>
    <cellStyle name="40 % - Accent6 3 2 3 2 4" xfId="12878"/>
    <cellStyle name="40 % - Accent6 3 2 3 2 5" xfId="15518"/>
    <cellStyle name="40 % - Accent6 3 2 3 2 6" xfId="20448"/>
    <cellStyle name="40 % - Accent6 3 2 3 3" xfId="3716"/>
    <cellStyle name="40 % - Accent6 3 2 3 3 2" xfId="8997"/>
    <cellStyle name="40 % - Accent6 3 2 3 3 2 2" xfId="27136"/>
    <cellStyle name="40 % - Accent6 3 2 3 3 3" xfId="16750"/>
    <cellStyle name="40 % - Accent6 3 2 3 3 4" xfId="21856"/>
    <cellStyle name="40 % - Accent6 3 2 3 4" xfId="6356"/>
    <cellStyle name="40 % - Accent6 3 2 3 4 2" xfId="24496"/>
    <cellStyle name="40 % - Accent6 3 2 3 5" xfId="11646"/>
    <cellStyle name="40 % - Accent6 3 2 3 6" xfId="14286"/>
    <cellStyle name="40 % - Accent6 3 2 3 7" xfId="19216"/>
    <cellStyle name="40 % - Accent6 3 2 4" xfId="1602"/>
    <cellStyle name="40 % - Accent6 3 2 4 2" xfId="4244"/>
    <cellStyle name="40 % - Accent6 3 2 4 2 2" xfId="9525"/>
    <cellStyle name="40 % - Accent6 3 2 4 2 2 2" xfId="27664"/>
    <cellStyle name="40 % - Accent6 3 2 4 2 3" xfId="17278"/>
    <cellStyle name="40 % - Accent6 3 2 4 2 4" xfId="22384"/>
    <cellStyle name="40 % - Accent6 3 2 4 3" xfId="6884"/>
    <cellStyle name="40 % - Accent6 3 2 4 3 2" xfId="25024"/>
    <cellStyle name="40 % - Accent6 3 2 4 4" xfId="12174"/>
    <cellStyle name="40 % - Accent6 3 2 4 5" xfId="14814"/>
    <cellStyle name="40 % - Accent6 3 2 4 6" xfId="19744"/>
    <cellStyle name="40 % - Accent6 3 2 5" xfId="3011"/>
    <cellStyle name="40 % - Accent6 3 2 5 2" xfId="8293"/>
    <cellStyle name="40 % - Accent6 3 2 5 2 2" xfId="26432"/>
    <cellStyle name="40 % - Accent6 3 2 5 3" xfId="16046"/>
    <cellStyle name="40 % - Accent6 3 2 5 4" xfId="21152"/>
    <cellStyle name="40 % - Accent6 3 2 6" xfId="5652"/>
    <cellStyle name="40 % - Accent6 3 2 6 2" xfId="23792"/>
    <cellStyle name="40 % - Accent6 3 2 7" xfId="10948"/>
    <cellStyle name="40 % - Accent6 3 2 8" xfId="13582"/>
    <cellStyle name="40 % - Accent6 3 2 9" xfId="18512"/>
    <cellStyle name="40 % - Accent6 3 3" xfId="547"/>
    <cellStyle name="40 % - Accent6 3 3 2" xfId="1250"/>
    <cellStyle name="40 % - Accent6 3 3 2 2" xfId="2482"/>
    <cellStyle name="40 % - Accent6 3 3 2 2 2" xfId="5124"/>
    <cellStyle name="40 % - Accent6 3 3 2 2 2 2" xfId="10405"/>
    <cellStyle name="40 % - Accent6 3 3 2 2 2 2 2" xfId="28544"/>
    <cellStyle name="40 % - Accent6 3 3 2 2 2 3" xfId="18158"/>
    <cellStyle name="40 % - Accent6 3 3 2 2 2 4" xfId="23264"/>
    <cellStyle name="40 % - Accent6 3 3 2 2 3" xfId="7764"/>
    <cellStyle name="40 % - Accent6 3 3 2 2 3 2" xfId="25904"/>
    <cellStyle name="40 % - Accent6 3 3 2 2 4" xfId="13054"/>
    <cellStyle name="40 % - Accent6 3 3 2 2 5" xfId="15694"/>
    <cellStyle name="40 % - Accent6 3 3 2 2 6" xfId="20624"/>
    <cellStyle name="40 % - Accent6 3 3 2 3" xfId="3892"/>
    <cellStyle name="40 % - Accent6 3 3 2 3 2" xfId="9173"/>
    <cellStyle name="40 % - Accent6 3 3 2 3 2 2" xfId="27312"/>
    <cellStyle name="40 % - Accent6 3 3 2 3 3" xfId="16926"/>
    <cellStyle name="40 % - Accent6 3 3 2 3 4" xfId="22032"/>
    <cellStyle name="40 % - Accent6 3 3 2 4" xfId="6532"/>
    <cellStyle name="40 % - Accent6 3 3 2 4 2" xfId="24672"/>
    <cellStyle name="40 % - Accent6 3 3 2 5" xfId="11822"/>
    <cellStyle name="40 % - Accent6 3 3 2 6" xfId="14462"/>
    <cellStyle name="40 % - Accent6 3 3 2 7" xfId="19392"/>
    <cellStyle name="40 % - Accent6 3 3 3" xfId="1778"/>
    <cellStyle name="40 % - Accent6 3 3 3 2" xfId="4420"/>
    <cellStyle name="40 % - Accent6 3 3 3 2 2" xfId="9701"/>
    <cellStyle name="40 % - Accent6 3 3 3 2 2 2" xfId="27840"/>
    <cellStyle name="40 % - Accent6 3 3 3 2 3" xfId="17454"/>
    <cellStyle name="40 % - Accent6 3 3 3 2 4" xfId="22560"/>
    <cellStyle name="40 % - Accent6 3 3 3 3" xfId="7060"/>
    <cellStyle name="40 % - Accent6 3 3 3 3 2" xfId="25200"/>
    <cellStyle name="40 % - Accent6 3 3 3 4" xfId="12350"/>
    <cellStyle name="40 % - Accent6 3 3 3 5" xfId="14990"/>
    <cellStyle name="40 % - Accent6 3 3 3 6" xfId="19920"/>
    <cellStyle name="40 % - Accent6 3 3 4" xfId="3187"/>
    <cellStyle name="40 % - Accent6 3 3 4 2" xfId="8469"/>
    <cellStyle name="40 % - Accent6 3 3 4 2 2" xfId="26608"/>
    <cellStyle name="40 % - Accent6 3 3 4 3" xfId="16222"/>
    <cellStyle name="40 % - Accent6 3 3 4 4" xfId="21328"/>
    <cellStyle name="40 % - Accent6 3 3 5" xfId="5828"/>
    <cellStyle name="40 % - Accent6 3 3 5 2" xfId="23968"/>
    <cellStyle name="40 % - Accent6 3 3 6" xfId="11120"/>
    <cellStyle name="40 % - Accent6 3 3 7" xfId="13758"/>
    <cellStyle name="40 % - Accent6 3 3 8" xfId="18688"/>
    <cellStyle name="40 % - Accent6 3 4" xfId="898"/>
    <cellStyle name="40 % - Accent6 3 4 2" xfId="2130"/>
    <cellStyle name="40 % - Accent6 3 4 2 2" xfId="4772"/>
    <cellStyle name="40 % - Accent6 3 4 2 2 2" xfId="10053"/>
    <cellStyle name="40 % - Accent6 3 4 2 2 2 2" xfId="28192"/>
    <cellStyle name="40 % - Accent6 3 4 2 2 3" xfId="17806"/>
    <cellStyle name="40 % - Accent6 3 4 2 2 4" xfId="22912"/>
    <cellStyle name="40 % - Accent6 3 4 2 3" xfId="7412"/>
    <cellStyle name="40 % - Accent6 3 4 2 3 2" xfId="25552"/>
    <cellStyle name="40 % - Accent6 3 4 2 4" xfId="12702"/>
    <cellStyle name="40 % - Accent6 3 4 2 5" xfId="15342"/>
    <cellStyle name="40 % - Accent6 3 4 2 6" xfId="20272"/>
    <cellStyle name="40 % - Accent6 3 4 3" xfId="3540"/>
    <cellStyle name="40 % - Accent6 3 4 3 2" xfId="8821"/>
    <cellStyle name="40 % - Accent6 3 4 3 2 2" xfId="26960"/>
    <cellStyle name="40 % - Accent6 3 4 3 3" xfId="16574"/>
    <cellStyle name="40 % - Accent6 3 4 3 4" xfId="21680"/>
    <cellStyle name="40 % - Accent6 3 4 4" xfId="6180"/>
    <cellStyle name="40 % - Accent6 3 4 4 2" xfId="24320"/>
    <cellStyle name="40 % - Accent6 3 4 5" xfId="11470"/>
    <cellStyle name="40 % - Accent6 3 4 6" xfId="14110"/>
    <cellStyle name="40 % - Accent6 3 4 7" xfId="19040"/>
    <cellStyle name="40 % - Accent6 3 5" xfId="1426"/>
    <cellStyle name="40 % - Accent6 3 5 2" xfId="4068"/>
    <cellStyle name="40 % - Accent6 3 5 2 2" xfId="9349"/>
    <cellStyle name="40 % - Accent6 3 5 2 2 2" xfId="27488"/>
    <cellStyle name="40 % - Accent6 3 5 2 3" xfId="17102"/>
    <cellStyle name="40 % - Accent6 3 5 2 4" xfId="22208"/>
    <cellStyle name="40 % - Accent6 3 5 3" xfId="6708"/>
    <cellStyle name="40 % - Accent6 3 5 3 2" xfId="24848"/>
    <cellStyle name="40 % - Accent6 3 5 4" xfId="11998"/>
    <cellStyle name="40 % - Accent6 3 5 5" xfId="14638"/>
    <cellStyle name="40 % - Accent6 3 5 6" xfId="19568"/>
    <cellStyle name="40 % - Accent6 3 6" xfId="2658"/>
    <cellStyle name="40 % - Accent6 3 6 2" xfId="5300"/>
    <cellStyle name="40 % - Accent6 3 6 2 2" xfId="10581"/>
    <cellStyle name="40 % - Accent6 3 6 2 2 2" xfId="28720"/>
    <cellStyle name="40 % - Accent6 3 6 2 3" xfId="23440"/>
    <cellStyle name="40 % - Accent6 3 6 3" xfId="7940"/>
    <cellStyle name="40 % - Accent6 3 6 3 2" xfId="26080"/>
    <cellStyle name="40 % - Accent6 3 6 4" xfId="13230"/>
    <cellStyle name="40 % - Accent6 3 6 5" xfId="15870"/>
    <cellStyle name="40 % - Accent6 3 6 6" xfId="20800"/>
    <cellStyle name="40 % - Accent6 3 7" xfId="2835"/>
    <cellStyle name="40 % - Accent6 3 7 2" xfId="8117"/>
    <cellStyle name="40 % - Accent6 3 7 2 2" xfId="26256"/>
    <cellStyle name="40 % - Accent6 3 7 3" xfId="20976"/>
    <cellStyle name="40 % - Accent6 3 8" xfId="5476"/>
    <cellStyle name="40 % - Accent6 3 8 2" xfId="23616"/>
    <cellStyle name="40 % - Accent6 3 9" xfId="10770"/>
    <cellStyle name="40 % - Accent6 4" xfId="285"/>
    <cellStyle name="40 % - Accent6 4 2" xfId="633"/>
    <cellStyle name="40 % - Accent6 4 2 2" xfId="1865"/>
    <cellStyle name="40 % - Accent6 4 2 2 2" xfId="4507"/>
    <cellStyle name="40 % - Accent6 4 2 2 2 2" xfId="9788"/>
    <cellStyle name="40 % - Accent6 4 2 2 2 2 2" xfId="27927"/>
    <cellStyle name="40 % - Accent6 4 2 2 2 3" xfId="17541"/>
    <cellStyle name="40 % - Accent6 4 2 2 2 4" xfId="22647"/>
    <cellStyle name="40 % - Accent6 4 2 2 3" xfId="7147"/>
    <cellStyle name="40 % - Accent6 4 2 2 3 2" xfId="25287"/>
    <cellStyle name="40 % - Accent6 4 2 2 4" xfId="12437"/>
    <cellStyle name="40 % - Accent6 4 2 2 5" xfId="15077"/>
    <cellStyle name="40 % - Accent6 4 2 2 6" xfId="20007"/>
    <cellStyle name="40 % - Accent6 4 2 3" xfId="3275"/>
    <cellStyle name="40 % - Accent6 4 2 3 2" xfId="8556"/>
    <cellStyle name="40 % - Accent6 4 2 3 2 2" xfId="26695"/>
    <cellStyle name="40 % - Accent6 4 2 3 3" xfId="16309"/>
    <cellStyle name="40 % - Accent6 4 2 3 4" xfId="21415"/>
    <cellStyle name="40 % - Accent6 4 2 4" xfId="5915"/>
    <cellStyle name="40 % - Accent6 4 2 4 2" xfId="24055"/>
    <cellStyle name="40 % - Accent6 4 2 5" xfId="11205"/>
    <cellStyle name="40 % - Accent6 4 2 6" xfId="13845"/>
    <cellStyle name="40 % - Accent6 4 2 7" xfId="18775"/>
    <cellStyle name="40 % - Accent6 4 3" xfId="985"/>
    <cellStyle name="40 % - Accent6 4 3 2" xfId="2217"/>
    <cellStyle name="40 % - Accent6 4 3 2 2" xfId="4859"/>
    <cellStyle name="40 % - Accent6 4 3 2 2 2" xfId="10140"/>
    <cellStyle name="40 % - Accent6 4 3 2 2 2 2" xfId="28279"/>
    <cellStyle name="40 % - Accent6 4 3 2 2 3" xfId="17893"/>
    <cellStyle name="40 % - Accent6 4 3 2 2 4" xfId="22999"/>
    <cellStyle name="40 % - Accent6 4 3 2 3" xfId="7499"/>
    <cellStyle name="40 % - Accent6 4 3 2 3 2" xfId="25639"/>
    <cellStyle name="40 % - Accent6 4 3 2 4" xfId="12789"/>
    <cellStyle name="40 % - Accent6 4 3 2 5" xfId="15429"/>
    <cellStyle name="40 % - Accent6 4 3 2 6" xfId="20359"/>
    <cellStyle name="40 % - Accent6 4 3 3" xfId="3627"/>
    <cellStyle name="40 % - Accent6 4 3 3 2" xfId="8908"/>
    <cellStyle name="40 % - Accent6 4 3 3 2 2" xfId="27047"/>
    <cellStyle name="40 % - Accent6 4 3 3 3" xfId="16661"/>
    <cellStyle name="40 % - Accent6 4 3 3 4" xfId="21767"/>
    <cellStyle name="40 % - Accent6 4 3 4" xfId="6267"/>
    <cellStyle name="40 % - Accent6 4 3 4 2" xfId="24407"/>
    <cellStyle name="40 % - Accent6 4 3 5" xfId="11557"/>
    <cellStyle name="40 % - Accent6 4 3 6" xfId="14197"/>
    <cellStyle name="40 % - Accent6 4 3 7" xfId="19127"/>
    <cellStyle name="40 % - Accent6 4 4" xfId="1513"/>
    <cellStyle name="40 % - Accent6 4 4 2" xfId="4155"/>
    <cellStyle name="40 % - Accent6 4 4 2 2" xfId="9436"/>
    <cellStyle name="40 % - Accent6 4 4 2 2 2" xfId="27575"/>
    <cellStyle name="40 % - Accent6 4 4 2 3" xfId="17189"/>
    <cellStyle name="40 % - Accent6 4 4 2 4" xfId="22295"/>
    <cellStyle name="40 % - Accent6 4 4 3" xfId="6795"/>
    <cellStyle name="40 % - Accent6 4 4 3 2" xfId="24935"/>
    <cellStyle name="40 % - Accent6 4 4 4" xfId="12085"/>
    <cellStyle name="40 % - Accent6 4 4 5" xfId="14725"/>
    <cellStyle name="40 % - Accent6 4 4 6" xfId="19655"/>
    <cellStyle name="40 % - Accent6 4 5" xfId="2922"/>
    <cellStyle name="40 % - Accent6 4 5 2" xfId="8204"/>
    <cellStyle name="40 % - Accent6 4 5 2 2" xfId="26343"/>
    <cellStyle name="40 % - Accent6 4 5 3" xfId="15957"/>
    <cellStyle name="40 % - Accent6 4 5 4" xfId="21063"/>
    <cellStyle name="40 % - Accent6 4 6" xfId="5563"/>
    <cellStyle name="40 % - Accent6 4 6 2" xfId="23703"/>
    <cellStyle name="40 % - Accent6 4 7" xfId="10862"/>
    <cellStyle name="40 % - Accent6 4 8" xfId="13493"/>
    <cellStyle name="40 % - Accent6 4 9" xfId="18424"/>
    <cellStyle name="40 % - Accent6 5" xfId="457"/>
    <cellStyle name="40 % - Accent6 5 2" xfId="1158"/>
    <cellStyle name="40 % - Accent6 5 2 2" xfId="2390"/>
    <cellStyle name="40 % - Accent6 5 2 2 2" xfId="5032"/>
    <cellStyle name="40 % - Accent6 5 2 2 2 2" xfId="10313"/>
    <cellStyle name="40 % - Accent6 5 2 2 2 2 2" xfId="28452"/>
    <cellStyle name="40 % - Accent6 5 2 2 2 3" xfId="18066"/>
    <cellStyle name="40 % - Accent6 5 2 2 2 4" xfId="23172"/>
    <cellStyle name="40 % - Accent6 5 2 2 3" xfId="7672"/>
    <cellStyle name="40 % - Accent6 5 2 2 3 2" xfId="25812"/>
    <cellStyle name="40 % - Accent6 5 2 2 4" xfId="12962"/>
    <cellStyle name="40 % - Accent6 5 2 2 5" xfId="15602"/>
    <cellStyle name="40 % - Accent6 5 2 2 6" xfId="20532"/>
    <cellStyle name="40 % - Accent6 5 2 3" xfId="3800"/>
    <cellStyle name="40 % - Accent6 5 2 3 2" xfId="9081"/>
    <cellStyle name="40 % - Accent6 5 2 3 2 2" xfId="27220"/>
    <cellStyle name="40 % - Accent6 5 2 3 3" xfId="16834"/>
    <cellStyle name="40 % - Accent6 5 2 3 4" xfId="21940"/>
    <cellStyle name="40 % - Accent6 5 2 4" xfId="6440"/>
    <cellStyle name="40 % - Accent6 5 2 4 2" xfId="24580"/>
    <cellStyle name="40 % - Accent6 5 2 5" xfId="11730"/>
    <cellStyle name="40 % - Accent6 5 2 6" xfId="14370"/>
    <cellStyle name="40 % - Accent6 5 2 7" xfId="19300"/>
    <cellStyle name="40 % - Accent6 5 3" xfId="1686"/>
    <cellStyle name="40 % - Accent6 5 3 2" xfId="4328"/>
    <cellStyle name="40 % - Accent6 5 3 2 2" xfId="9609"/>
    <cellStyle name="40 % - Accent6 5 3 2 2 2" xfId="27748"/>
    <cellStyle name="40 % - Accent6 5 3 2 3" xfId="17362"/>
    <cellStyle name="40 % - Accent6 5 3 2 4" xfId="22468"/>
    <cellStyle name="40 % - Accent6 5 3 3" xfId="6968"/>
    <cellStyle name="40 % - Accent6 5 3 3 2" xfId="25108"/>
    <cellStyle name="40 % - Accent6 5 3 4" xfId="12258"/>
    <cellStyle name="40 % - Accent6 5 3 5" xfId="14898"/>
    <cellStyle name="40 % - Accent6 5 3 6" xfId="19828"/>
    <cellStyle name="40 % - Accent6 5 4" xfId="3095"/>
    <cellStyle name="40 % - Accent6 5 4 2" xfId="8377"/>
    <cellStyle name="40 % - Accent6 5 4 2 2" xfId="26516"/>
    <cellStyle name="40 % - Accent6 5 4 3" xfId="16130"/>
    <cellStyle name="40 % - Accent6 5 4 4" xfId="21236"/>
    <cellStyle name="40 % - Accent6 5 5" xfId="5736"/>
    <cellStyle name="40 % - Accent6 5 5 2" xfId="23876"/>
    <cellStyle name="40 % - Accent6 5 6" xfId="11030"/>
    <cellStyle name="40 % - Accent6 5 7" xfId="13666"/>
    <cellStyle name="40 % - Accent6 5 8" xfId="18596"/>
    <cellStyle name="40 % - Accent6 6" xfId="806"/>
    <cellStyle name="40 % - Accent6 6 2" xfId="2038"/>
    <cellStyle name="40 % - Accent6 6 2 2" xfId="4680"/>
    <cellStyle name="40 % - Accent6 6 2 2 2" xfId="9961"/>
    <cellStyle name="40 % - Accent6 6 2 2 2 2" xfId="28100"/>
    <cellStyle name="40 % - Accent6 6 2 2 3" xfId="17714"/>
    <cellStyle name="40 % - Accent6 6 2 2 4" xfId="22820"/>
    <cellStyle name="40 % - Accent6 6 2 3" xfId="7320"/>
    <cellStyle name="40 % - Accent6 6 2 3 2" xfId="25460"/>
    <cellStyle name="40 % - Accent6 6 2 4" xfId="12610"/>
    <cellStyle name="40 % - Accent6 6 2 5" xfId="15250"/>
    <cellStyle name="40 % - Accent6 6 2 6" xfId="20180"/>
    <cellStyle name="40 % - Accent6 6 3" xfId="3448"/>
    <cellStyle name="40 % - Accent6 6 3 2" xfId="8729"/>
    <cellStyle name="40 % - Accent6 6 3 2 2" xfId="26868"/>
    <cellStyle name="40 % - Accent6 6 3 3" xfId="16482"/>
    <cellStyle name="40 % - Accent6 6 3 4" xfId="21588"/>
    <cellStyle name="40 % - Accent6 6 4" xfId="6088"/>
    <cellStyle name="40 % - Accent6 6 4 2" xfId="24228"/>
    <cellStyle name="40 % - Accent6 6 5" xfId="11378"/>
    <cellStyle name="40 % - Accent6 6 6" xfId="14018"/>
    <cellStyle name="40 % - Accent6 6 7" xfId="18948"/>
    <cellStyle name="40 % - Accent6 7" xfId="1337"/>
    <cellStyle name="40 % - Accent6 7 2" xfId="3979"/>
    <cellStyle name="40 % - Accent6 7 2 2" xfId="9260"/>
    <cellStyle name="40 % - Accent6 7 2 2 2" xfId="27399"/>
    <cellStyle name="40 % - Accent6 7 2 3" xfId="17013"/>
    <cellStyle name="40 % - Accent6 7 2 4" xfId="22119"/>
    <cellStyle name="40 % - Accent6 7 3" xfId="6619"/>
    <cellStyle name="40 % - Accent6 7 3 2" xfId="24759"/>
    <cellStyle name="40 % - Accent6 7 4" xfId="11909"/>
    <cellStyle name="40 % - Accent6 7 5" xfId="14549"/>
    <cellStyle name="40 % - Accent6 7 6" xfId="19479"/>
    <cellStyle name="40 % - Accent6 8" xfId="2566"/>
    <cellStyle name="40 % - Accent6 8 2" xfId="5208"/>
    <cellStyle name="40 % - Accent6 8 2 2" xfId="10489"/>
    <cellStyle name="40 % - Accent6 8 2 2 2" xfId="28628"/>
    <cellStyle name="40 % - Accent6 8 2 3" xfId="23348"/>
    <cellStyle name="40 % - Accent6 8 3" xfId="7848"/>
    <cellStyle name="40 % - Accent6 8 3 2" xfId="25988"/>
    <cellStyle name="40 % - Accent6 8 4" xfId="13138"/>
    <cellStyle name="40 % - Accent6 8 5" xfId="15781"/>
    <cellStyle name="40 % - Accent6 8 6" xfId="20708"/>
    <cellStyle name="40 % - Accent6 9" xfId="2742"/>
    <cellStyle name="40 % - Accent6 9 2" xfId="8024"/>
    <cellStyle name="40 % - Accent6 9 2 2" xfId="26164"/>
    <cellStyle name="40 % - Accent6 9 3" xfId="20884"/>
    <cellStyle name="60 % - Accent1" xfId="23" builtinId="32" customBuiltin="1"/>
    <cellStyle name="60 % - Accent1 2" xfId="136"/>
    <cellStyle name="60 % - Accent2" xfId="27" builtinId="36" customBuiltin="1"/>
    <cellStyle name="60 % - Accent2 2" xfId="132"/>
    <cellStyle name="60 % - Accent3" xfId="31" builtinId="40" customBuiltin="1"/>
    <cellStyle name="60 % - Accent3 2" xfId="128"/>
    <cellStyle name="60 % - Accent4" xfId="35" builtinId="44" customBuiltin="1"/>
    <cellStyle name="60 % - Accent4 2" xfId="124"/>
    <cellStyle name="60 % - Accent5" xfId="39" builtinId="48" customBuiltin="1"/>
    <cellStyle name="60 % - Accent5 2" xfId="120"/>
    <cellStyle name="60 % - Accent6" xfId="43" builtinId="52" customBuiltin="1"/>
    <cellStyle name="60 % - Accent6 2" xfId="116"/>
    <cellStyle name="Accent1" xfId="20" builtinId="29" customBuiltin="1"/>
    <cellStyle name="Accent1 2" xfId="139"/>
    <cellStyle name="Accent2" xfId="24" builtinId="33" customBuiltin="1"/>
    <cellStyle name="Accent2 2" xfId="135"/>
    <cellStyle name="Accent3" xfId="28" builtinId="37" customBuiltin="1"/>
    <cellStyle name="Accent3 2" xfId="131"/>
    <cellStyle name="Accent4" xfId="32" builtinId="41" customBuiltin="1"/>
    <cellStyle name="Accent4 2" xfId="127"/>
    <cellStyle name="Accent5" xfId="36" builtinId="45" customBuiltin="1"/>
    <cellStyle name="Accent5 2" xfId="123"/>
    <cellStyle name="Accent6" xfId="40" builtinId="49" customBuiltin="1"/>
    <cellStyle name="Accent6 2" xfId="119"/>
    <cellStyle name="Avertissement" xfId="16" builtinId="11" customBuiltin="1"/>
    <cellStyle name="Avertissement 2" xfId="141"/>
    <cellStyle name="Calcul" xfId="13" builtinId="22" customBuiltin="1"/>
    <cellStyle name="Cellule liée" xfId="14" builtinId="24" customBuiltin="1"/>
    <cellStyle name="Commentaire 10" xfId="5372"/>
    <cellStyle name="Commentaire 10 2" xfId="23512"/>
    <cellStyle name="Commentaire 11" xfId="10667"/>
    <cellStyle name="Commentaire 12" xfId="13305"/>
    <cellStyle name="Commentaire 13" xfId="18230"/>
    <cellStyle name="Commentaire 2" xfId="106"/>
    <cellStyle name="Commentaire 2 10" xfId="10691"/>
    <cellStyle name="Commentaire 2 11" xfId="13365"/>
    <cellStyle name="Commentaire 2 12" xfId="18294"/>
    <cellStyle name="Commentaire 2 2" xfId="227"/>
    <cellStyle name="Commentaire 2 2 10" xfId="13452"/>
    <cellStyle name="Commentaire 2 2 11" xfId="18382"/>
    <cellStyle name="Commentaire 2 2 2" xfId="419"/>
    <cellStyle name="Commentaire 2 2 2 2" xfId="768"/>
    <cellStyle name="Commentaire 2 2 2 2 2" xfId="2000"/>
    <cellStyle name="Commentaire 2 2 2 2 2 2" xfId="4642"/>
    <cellStyle name="Commentaire 2 2 2 2 2 2 2" xfId="9923"/>
    <cellStyle name="Commentaire 2 2 2 2 2 2 2 2" xfId="28062"/>
    <cellStyle name="Commentaire 2 2 2 2 2 2 3" xfId="17676"/>
    <cellStyle name="Commentaire 2 2 2 2 2 2 4" xfId="22782"/>
    <cellStyle name="Commentaire 2 2 2 2 2 3" xfId="7282"/>
    <cellStyle name="Commentaire 2 2 2 2 2 3 2" xfId="25422"/>
    <cellStyle name="Commentaire 2 2 2 2 2 4" xfId="12572"/>
    <cellStyle name="Commentaire 2 2 2 2 2 5" xfId="15212"/>
    <cellStyle name="Commentaire 2 2 2 2 2 6" xfId="20142"/>
    <cellStyle name="Commentaire 2 2 2 2 3" xfId="3410"/>
    <cellStyle name="Commentaire 2 2 2 2 3 2" xfId="8691"/>
    <cellStyle name="Commentaire 2 2 2 2 3 2 2" xfId="26830"/>
    <cellStyle name="Commentaire 2 2 2 2 3 3" xfId="16444"/>
    <cellStyle name="Commentaire 2 2 2 2 3 4" xfId="21550"/>
    <cellStyle name="Commentaire 2 2 2 2 4" xfId="6050"/>
    <cellStyle name="Commentaire 2 2 2 2 4 2" xfId="24190"/>
    <cellStyle name="Commentaire 2 2 2 2 5" xfId="11340"/>
    <cellStyle name="Commentaire 2 2 2 2 6" xfId="13980"/>
    <cellStyle name="Commentaire 2 2 2 2 7" xfId="18910"/>
    <cellStyle name="Commentaire 2 2 2 3" xfId="1120"/>
    <cellStyle name="Commentaire 2 2 2 3 2" xfId="2352"/>
    <cellStyle name="Commentaire 2 2 2 3 2 2" xfId="4994"/>
    <cellStyle name="Commentaire 2 2 2 3 2 2 2" xfId="10275"/>
    <cellStyle name="Commentaire 2 2 2 3 2 2 2 2" xfId="28414"/>
    <cellStyle name="Commentaire 2 2 2 3 2 2 3" xfId="18028"/>
    <cellStyle name="Commentaire 2 2 2 3 2 2 4" xfId="23134"/>
    <cellStyle name="Commentaire 2 2 2 3 2 3" xfId="7634"/>
    <cellStyle name="Commentaire 2 2 2 3 2 3 2" xfId="25774"/>
    <cellStyle name="Commentaire 2 2 2 3 2 4" xfId="12924"/>
    <cellStyle name="Commentaire 2 2 2 3 2 5" xfId="15564"/>
    <cellStyle name="Commentaire 2 2 2 3 2 6" xfId="20494"/>
    <cellStyle name="Commentaire 2 2 2 3 3" xfId="3762"/>
    <cellStyle name="Commentaire 2 2 2 3 3 2" xfId="9043"/>
    <cellStyle name="Commentaire 2 2 2 3 3 2 2" xfId="27182"/>
    <cellStyle name="Commentaire 2 2 2 3 3 3" xfId="16796"/>
    <cellStyle name="Commentaire 2 2 2 3 3 4" xfId="21902"/>
    <cellStyle name="Commentaire 2 2 2 3 4" xfId="6402"/>
    <cellStyle name="Commentaire 2 2 2 3 4 2" xfId="24542"/>
    <cellStyle name="Commentaire 2 2 2 3 5" xfId="11692"/>
    <cellStyle name="Commentaire 2 2 2 3 6" xfId="14332"/>
    <cellStyle name="Commentaire 2 2 2 3 7" xfId="19262"/>
    <cellStyle name="Commentaire 2 2 2 4" xfId="1648"/>
    <cellStyle name="Commentaire 2 2 2 4 2" xfId="4290"/>
    <cellStyle name="Commentaire 2 2 2 4 2 2" xfId="9571"/>
    <cellStyle name="Commentaire 2 2 2 4 2 2 2" xfId="27710"/>
    <cellStyle name="Commentaire 2 2 2 4 2 3" xfId="17324"/>
    <cellStyle name="Commentaire 2 2 2 4 2 4" xfId="22430"/>
    <cellStyle name="Commentaire 2 2 2 4 3" xfId="6930"/>
    <cellStyle name="Commentaire 2 2 2 4 3 2" xfId="25070"/>
    <cellStyle name="Commentaire 2 2 2 4 4" xfId="12220"/>
    <cellStyle name="Commentaire 2 2 2 4 5" xfId="14860"/>
    <cellStyle name="Commentaire 2 2 2 4 6" xfId="19790"/>
    <cellStyle name="Commentaire 2 2 2 5" xfId="3057"/>
    <cellStyle name="Commentaire 2 2 2 5 2" xfId="8339"/>
    <cellStyle name="Commentaire 2 2 2 5 2 2" xfId="26478"/>
    <cellStyle name="Commentaire 2 2 2 5 3" xfId="16092"/>
    <cellStyle name="Commentaire 2 2 2 5 4" xfId="21198"/>
    <cellStyle name="Commentaire 2 2 2 6" xfId="5698"/>
    <cellStyle name="Commentaire 2 2 2 6 2" xfId="23838"/>
    <cellStyle name="Commentaire 2 2 2 7" xfId="10992"/>
    <cellStyle name="Commentaire 2 2 2 8" xfId="13628"/>
    <cellStyle name="Commentaire 2 2 2 9" xfId="18558"/>
    <cellStyle name="Commentaire 2 2 3" xfId="591"/>
    <cellStyle name="Commentaire 2 2 3 2" xfId="1296"/>
    <cellStyle name="Commentaire 2 2 3 2 2" xfId="2528"/>
    <cellStyle name="Commentaire 2 2 3 2 2 2" xfId="5170"/>
    <cellStyle name="Commentaire 2 2 3 2 2 2 2" xfId="10451"/>
    <cellStyle name="Commentaire 2 2 3 2 2 2 2 2" xfId="28590"/>
    <cellStyle name="Commentaire 2 2 3 2 2 2 3" xfId="18204"/>
    <cellStyle name="Commentaire 2 2 3 2 2 2 4" xfId="23310"/>
    <cellStyle name="Commentaire 2 2 3 2 2 3" xfId="7810"/>
    <cellStyle name="Commentaire 2 2 3 2 2 3 2" xfId="25950"/>
    <cellStyle name="Commentaire 2 2 3 2 2 4" xfId="13100"/>
    <cellStyle name="Commentaire 2 2 3 2 2 5" xfId="15740"/>
    <cellStyle name="Commentaire 2 2 3 2 2 6" xfId="20670"/>
    <cellStyle name="Commentaire 2 2 3 2 3" xfId="3938"/>
    <cellStyle name="Commentaire 2 2 3 2 3 2" xfId="9219"/>
    <cellStyle name="Commentaire 2 2 3 2 3 2 2" xfId="27358"/>
    <cellStyle name="Commentaire 2 2 3 2 3 3" xfId="16972"/>
    <cellStyle name="Commentaire 2 2 3 2 3 4" xfId="22078"/>
    <cellStyle name="Commentaire 2 2 3 2 4" xfId="6578"/>
    <cellStyle name="Commentaire 2 2 3 2 4 2" xfId="24718"/>
    <cellStyle name="Commentaire 2 2 3 2 5" xfId="11868"/>
    <cellStyle name="Commentaire 2 2 3 2 6" xfId="14508"/>
    <cellStyle name="Commentaire 2 2 3 2 7" xfId="19438"/>
    <cellStyle name="Commentaire 2 2 3 3" xfId="1824"/>
    <cellStyle name="Commentaire 2 2 3 3 2" xfId="4466"/>
    <cellStyle name="Commentaire 2 2 3 3 2 2" xfId="9747"/>
    <cellStyle name="Commentaire 2 2 3 3 2 2 2" xfId="27886"/>
    <cellStyle name="Commentaire 2 2 3 3 2 3" xfId="17500"/>
    <cellStyle name="Commentaire 2 2 3 3 2 4" xfId="22606"/>
    <cellStyle name="Commentaire 2 2 3 3 3" xfId="7106"/>
    <cellStyle name="Commentaire 2 2 3 3 3 2" xfId="25246"/>
    <cellStyle name="Commentaire 2 2 3 3 4" xfId="12396"/>
    <cellStyle name="Commentaire 2 2 3 3 5" xfId="15036"/>
    <cellStyle name="Commentaire 2 2 3 3 6" xfId="19966"/>
    <cellStyle name="Commentaire 2 2 3 4" xfId="3233"/>
    <cellStyle name="Commentaire 2 2 3 4 2" xfId="8515"/>
    <cellStyle name="Commentaire 2 2 3 4 2 2" xfId="26654"/>
    <cellStyle name="Commentaire 2 2 3 4 3" xfId="16268"/>
    <cellStyle name="Commentaire 2 2 3 4 4" xfId="21374"/>
    <cellStyle name="Commentaire 2 2 3 5" xfId="5874"/>
    <cellStyle name="Commentaire 2 2 3 5 2" xfId="24014"/>
    <cellStyle name="Commentaire 2 2 3 6" xfId="11164"/>
    <cellStyle name="Commentaire 2 2 3 7" xfId="13804"/>
    <cellStyle name="Commentaire 2 2 3 8" xfId="18734"/>
    <cellStyle name="Commentaire 2 2 4" xfId="944"/>
    <cellStyle name="Commentaire 2 2 4 2" xfId="2176"/>
    <cellStyle name="Commentaire 2 2 4 2 2" xfId="4818"/>
    <cellStyle name="Commentaire 2 2 4 2 2 2" xfId="10099"/>
    <cellStyle name="Commentaire 2 2 4 2 2 2 2" xfId="28238"/>
    <cellStyle name="Commentaire 2 2 4 2 2 3" xfId="17852"/>
    <cellStyle name="Commentaire 2 2 4 2 2 4" xfId="22958"/>
    <cellStyle name="Commentaire 2 2 4 2 3" xfId="7458"/>
    <cellStyle name="Commentaire 2 2 4 2 3 2" xfId="25598"/>
    <cellStyle name="Commentaire 2 2 4 2 4" xfId="12748"/>
    <cellStyle name="Commentaire 2 2 4 2 5" xfId="15388"/>
    <cellStyle name="Commentaire 2 2 4 2 6" xfId="20318"/>
    <cellStyle name="Commentaire 2 2 4 3" xfId="3586"/>
    <cellStyle name="Commentaire 2 2 4 3 2" xfId="8867"/>
    <cellStyle name="Commentaire 2 2 4 3 2 2" xfId="27006"/>
    <cellStyle name="Commentaire 2 2 4 3 3" xfId="16620"/>
    <cellStyle name="Commentaire 2 2 4 3 4" xfId="21726"/>
    <cellStyle name="Commentaire 2 2 4 4" xfId="6226"/>
    <cellStyle name="Commentaire 2 2 4 4 2" xfId="24366"/>
    <cellStyle name="Commentaire 2 2 4 5" xfId="11516"/>
    <cellStyle name="Commentaire 2 2 4 6" xfId="14156"/>
    <cellStyle name="Commentaire 2 2 4 7" xfId="19086"/>
    <cellStyle name="Commentaire 2 2 5" xfId="1472"/>
    <cellStyle name="Commentaire 2 2 5 2" xfId="4114"/>
    <cellStyle name="Commentaire 2 2 5 2 2" xfId="9395"/>
    <cellStyle name="Commentaire 2 2 5 2 2 2" xfId="27534"/>
    <cellStyle name="Commentaire 2 2 5 2 3" xfId="17148"/>
    <cellStyle name="Commentaire 2 2 5 2 4" xfId="22254"/>
    <cellStyle name="Commentaire 2 2 5 3" xfId="6754"/>
    <cellStyle name="Commentaire 2 2 5 3 2" xfId="24894"/>
    <cellStyle name="Commentaire 2 2 5 4" xfId="12044"/>
    <cellStyle name="Commentaire 2 2 5 5" xfId="14684"/>
    <cellStyle name="Commentaire 2 2 5 6" xfId="19614"/>
    <cellStyle name="Commentaire 2 2 6" xfId="2704"/>
    <cellStyle name="Commentaire 2 2 6 2" xfId="5346"/>
    <cellStyle name="Commentaire 2 2 6 2 2" xfId="10627"/>
    <cellStyle name="Commentaire 2 2 6 2 2 2" xfId="28766"/>
    <cellStyle name="Commentaire 2 2 6 2 3" xfId="23486"/>
    <cellStyle name="Commentaire 2 2 6 3" xfId="7986"/>
    <cellStyle name="Commentaire 2 2 6 3 2" xfId="26126"/>
    <cellStyle name="Commentaire 2 2 6 4" xfId="13276"/>
    <cellStyle name="Commentaire 2 2 6 5" xfId="15916"/>
    <cellStyle name="Commentaire 2 2 6 6" xfId="20846"/>
    <cellStyle name="Commentaire 2 2 7" xfId="2881"/>
    <cellStyle name="Commentaire 2 2 7 2" xfId="8163"/>
    <cellStyle name="Commentaire 2 2 7 2 2" xfId="26302"/>
    <cellStyle name="Commentaire 2 2 7 3" xfId="21022"/>
    <cellStyle name="Commentaire 2 2 8" xfId="5522"/>
    <cellStyle name="Commentaire 2 2 8 2" xfId="23662"/>
    <cellStyle name="Commentaire 2 2 9" xfId="10816"/>
    <cellStyle name="Commentaire 2 3" xfId="332"/>
    <cellStyle name="Commentaire 2 3 2" xfId="681"/>
    <cellStyle name="Commentaire 2 3 2 2" xfId="1913"/>
    <cellStyle name="Commentaire 2 3 2 2 2" xfId="4555"/>
    <cellStyle name="Commentaire 2 3 2 2 2 2" xfId="9836"/>
    <cellStyle name="Commentaire 2 3 2 2 2 2 2" xfId="27975"/>
    <cellStyle name="Commentaire 2 3 2 2 2 3" xfId="17589"/>
    <cellStyle name="Commentaire 2 3 2 2 2 4" xfId="22695"/>
    <cellStyle name="Commentaire 2 3 2 2 3" xfId="7195"/>
    <cellStyle name="Commentaire 2 3 2 2 3 2" xfId="25335"/>
    <cellStyle name="Commentaire 2 3 2 2 4" xfId="12485"/>
    <cellStyle name="Commentaire 2 3 2 2 5" xfId="15125"/>
    <cellStyle name="Commentaire 2 3 2 2 6" xfId="20055"/>
    <cellStyle name="Commentaire 2 3 2 3" xfId="3323"/>
    <cellStyle name="Commentaire 2 3 2 3 2" xfId="8604"/>
    <cellStyle name="Commentaire 2 3 2 3 2 2" xfId="26743"/>
    <cellStyle name="Commentaire 2 3 2 3 3" xfId="16357"/>
    <cellStyle name="Commentaire 2 3 2 3 4" xfId="21463"/>
    <cellStyle name="Commentaire 2 3 2 4" xfId="5963"/>
    <cellStyle name="Commentaire 2 3 2 4 2" xfId="24103"/>
    <cellStyle name="Commentaire 2 3 2 5" xfId="11253"/>
    <cellStyle name="Commentaire 2 3 2 6" xfId="13893"/>
    <cellStyle name="Commentaire 2 3 2 7" xfId="18823"/>
    <cellStyle name="Commentaire 2 3 3" xfId="1033"/>
    <cellStyle name="Commentaire 2 3 3 2" xfId="2265"/>
    <cellStyle name="Commentaire 2 3 3 2 2" xfId="4907"/>
    <cellStyle name="Commentaire 2 3 3 2 2 2" xfId="10188"/>
    <cellStyle name="Commentaire 2 3 3 2 2 2 2" xfId="28327"/>
    <cellStyle name="Commentaire 2 3 3 2 2 3" xfId="17941"/>
    <cellStyle name="Commentaire 2 3 3 2 2 4" xfId="23047"/>
    <cellStyle name="Commentaire 2 3 3 2 3" xfId="7547"/>
    <cellStyle name="Commentaire 2 3 3 2 3 2" xfId="25687"/>
    <cellStyle name="Commentaire 2 3 3 2 4" xfId="12837"/>
    <cellStyle name="Commentaire 2 3 3 2 5" xfId="15477"/>
    <cellStyle name="Commentaire 2 3 3 2 6" xfId="20407"/>
    <cellStyle name="Commentaire 2 3 3 3" xfId="3675"/>
    <cellStyle name="Commentaire 2 3 3 3 2" xfId="8956"/>
    <cellStyle name="Commentaire 2 3 3 3 2 2" xfId="27095"/>
    <cellStyle name="Commentaire 2 3 3 3 3" xfId="16709"/>
    <cellStyle name="Commentaire 2 3 3 3 4" xfId="21815"/>
    <cellStyle name="Commentaire 2 3 3 4" xfId="6315"/>
    <cellStyle name="Commentaire 2 3 3 4 2" xfId="24455"/>
    <cellStyle name="Commentaire 2 3 3 5" xfId="11605"/>
    <cellStyle name="Commentaire 2 3 3 6" xfId="14245"/>
    <cellStyle name="Commentaire 2 3 3 7" xfId="19175"/>
    <cellStyle name="Commentaire 2 3 4" xfId="1561"/>
    <cellStyle name="Commentaire 2 3 4 2" xfId="4203"/>
    <cellStyle name="Commentaire 2 3 4 2 2" xfId="9484"/>
    <cellStyle name="Commentaire 2 3 4 2 2 2" xfId="27623"/>
    <cellStyle name="Commentaire 2 3 4 2 3" xfId="17237"/>
    <cellStyle name="Commentaire 2 3 4 2 4" xfId="22343"/>
    <cellStyle name="Commentaire 2 3 4 3" xfId="6843"/>
    <cellStyle name="Commentaire 2 3 4 3 2" xfId="24983"/>
    <cellStyle name="Commentaire 2 3 4 4" xfId="12133"/>
    <cellStyle name="Commentaire 2 3 4 5" xfId="14773"/>
    <cellStyle name="Commentaire 2 3 4 6" xfId="19703"/>
    <cellStyle name="Commentaire 2 3 5" xfId="2970"/>
    <cellStyle name="Commentaire 2 3 5 2" xfId="8252"/>
    <cellStyle name="Commentaire 2 3 5 2 2" xfId="26391"/>
    <cellStyle name="Commentaire 2 3 5 3" xfId="16005"/>
    <cellStyle name="Commentaire 2 3 5 4" xfId="21111"/>
    <cellStyle name="Commentaire 2 3 6" xfId="5611"/>
    <cellStyle name="Commentaire 2 3 6 2" xfId="23751"/>
    <cellStyle name="Commentaire 2 3 7" xfId="10907"/>
    <cellStyle name="Commentaire 2 3 8" xfId="13541"/>
    <cellStyle name="Commentaire 2 3 9" xfId="18471"/>
    <cellStyle name="Commentaire 2 4" xfId="506"/>
    <cellStyle name="Commentaire 2 4 2" xfId="1209"/>
    <cellStyle name="Commentaire 2 4 2 2" xfId="2441"/>
    <cellStyle name="Commentaire 2 4 2 2 2" xfId="5083"/>
    <cellStyle name="Commentaire 2 4 2 2 2 2" xfId="10364"/>
    <cellStyle name="Commentaire 2 4 2 2 2 2 2" xfId="28503"/>
    <cellStyle name="Commentaire 2 4 2 2 2 3" xfId="18117"/>
    <cellStyle name="Commentaire 2 4 2 2 2 4" xfId="23223"/>
    <cellStyle name="Commentaire 2 4 2 2 3" xfId="7723"/>
    <cellStyle name="Commentaire 2 4 2 2 3 2" xfId="25863"/>
    <cellStyle name="Commentaire 2 4 2 2 4" xfId="13013"/>
    <cellStyle name="Commentaire 2 4 2 2 5" xfId="15653"/>
    <cellStyle name="Commentaire 2 4 2 2 6" xfId="20583"/>
    <cellStyle name="Commentaire 2 4 2 3" xfId="3851"/>
    <cellStyle name="Commentaire 2 4 2 3 2" xfId="9132"/>
    <cellStyle name="Commentaire 2 4 2 3 2 2" xfId="27271"/>
    <cellStyle name="Commentaire 2 4 2 3 3" xfId="16885"/>
    <cellStyle name="Commentaire 2 4 2 3 4" xfId="21991"/>
    <cellStyle name="Commentaire 2 4 2 4" xfId="6491"/>
    <cellStyle name="Commentaire 2 4 2 4 2" xfId="24631"/>
    <cellStyle name="Commentaire 2 4 2 5" xfId="11781"/>
    <cellStyle name="Commentaire 2 4 2 6" xfId="14421"/>
    <cellStyle name="Commentaire 2 4 2 7" xfId="19351"/>
    <cellStyle name="Commentaire 2 4 3" xfId="1737"/>
    <cellStyle name="Commentaire 2 4 3 2" xfId="4379"/>
    <cellStyle name="Commentaire 2 4 3 2 2" xfId="9660"/>
    <cellStyle name="Commentaire 2 4 3 2 2 2" xfId="27799"/>
    <cellStyle name="Commentaire 2 4 3 2 3" xfId="17413"/>
    <cellStyle name="Commentaire 2 4 3 2 4" xfId="22519"/>
    <cellStyle name="Commentaire 2 4 3 3" xfId="7019"/>
    <cellStyle name="Commentaire 2 4 3 3 2" xfId="25159"/>
    <cellStyle name="Commentaire 2 4 3 4" xfId="12309"/>
    <cellStyle name="Commentaire 2 4 3 5" xfId="14949"/>
    <cellStyle name="Commentaire 2 4 3 6" xfId="19879"/>
    <cellStyle name="Commentaire 2 4 4" xfId="3146"/>
    <cellStyle name="Commentaire 2 4 4 2" xfId="8428"/>
    <cellStyle name="Commentaire 2 4 4 2 2" xfId="26567"/>
    <cellStyle name="Commentaire 2 4 4 3" xfId="16181"/>
    <cellStyle name="Commentaire 2 4 4 4" xfId="21287"/>
    <cellStyle name="Commentaire 2 4 5" xfId="5787"/>
    <cellStyle name="Commentaire 2 4 5 2" xfId="23927"/>
    <cellStyle name="Commentaire 2 4 6" xfId="11079"/>
    <cellStyle name="Commentaire 2 4 7" xfId="13717"/>
    <cellStyle name="Commentaire 2 4 8" xfId="18647"/>
    <cellStyle name="Commentaire 2 5" xfId="857"/>
    <cellStyle name="Commentaire 2 5 2" xfId="2089"/>
    <cellStyle name="Commentaire 2 5 2 2" xfId="4731"/>
    <cellStyle name="Commentaire 2 5 2 2 2" xfId="10012"/>
    <cellStyle name="Commentaire 2 5 2 2 2 2" xfId="28151"/>
    <cellStyle name="Commentaire 2 5 2 2 3" xfId="17765"/>
    <cellStyle name="Commentaire 2 5 2 2 4" xfId="22871"/>
    <cellStyle name="Commentaire 2 5 2 3" xfId="7371"/>
    <cellStyle name="Commentaire 2 5 2 3 2" xfId="25511"/>
    <cellStyle name="Commentaire 2 5 2 4" xfId="12661"/>
    <cellStyle name="Commentaire 2 5 2 5" xfId="15301"/>
    <cellStyle name="Commentaire 2 5 2 6" xfId="20231"/>
    <cellStyle name="Commentaire 2 5 3" xfId="3499"/>
    <cellStyle name="Commentaire 2 5 3 2" xfId="8780"/>
    <cellStyle name="Commentaire 2 5 3 2 2" xfId="26919"/>
    <cellStyle name="Commentaire 2 5 3 3" xfId="16533"/>
    <cellStyle name="Commentaire 2 5 3 4" xfId="21639"/>
    <cellStyle name="Commentaire 2 5 4" xfId="6139"/>
    <cellStyle name="Commentaire 2 5 4 2" xfId="24279"/>
    <cellStyle name="Commentaire 2 5 5" xfId="11429"/>
    <cellStyle name="Commentaire 2 5 6" xfId="14069"/>
    <cellStyle name="Commentaire 2 5 7" xfId="18999"/>
    <cellStyle name="Commentaire 2 6" xfId="1385"/>
    <cellStyle name="Commentaire 2 6 2" xfId="4027"/>
    <cellStyle name="Commentaire 2 6 2 2" xfId="9308"/>
    <cellStyle name="Commentaire 2 6 2 2 2" xfId="27447"/>
    <cellStyle name="Commentaire 2 6 2 3" xfId="17061"/>
    <cellStyle name="Commentaire 2 6 2 4" xfId="22167"/>
    <cellStyle name="Commentaire 2 6 3" xfId="6667"/>
    <cellStyle name="Commentaire 2 6 3 2" xfId="24807"/>
    <cellStyle name="Commentaire 2 6 4" xfId="11957"/>
    <cellStyle name="Commentaire 2 6 5" xfId="14597"/>
    <cellStyle name="Commentaire 2 6 6" xfId="19527"/>
    <cellStyle name="Commentaire 2 7" xfId="2617"/>
    <cellStyle name="Commentaire 2 7 2" xfId="5259"/>
    <cellStyle name="Commentaire 2 7 2 2" xfId="10540"/>
    <cellStyle name="Commentaire 2 7 2 2 2" xfId="28679"/>
    <cellStyle name="Commentaire 2 7 2 3" xfId="23399"/>
    <cellStyle name="Commentaire 2 7 3" xfId="7899"/>
    <cellStyle name="Commentaire 2 7 3 2" xfId="26039"/>
    <cellStyle name="Commentaire 2 7 4" xfId="13189"/>
    <cellStyle name="Commentaire 2 7 5" xfId="15829"/>
    <cellStyle name="Commentaire 2 7 6" xfId="20759"/>
    <cellStyle name="Commentaire 2 8" xfId="2794"/>
    <cellStyle name="Commentaire 2 8 2" xfId="8076"/>
    <cellStyle name="Commentaire 2 8 2 2" xfId="26215"/>
    <cellStyle name="Commentaire 2 8 3" xfId="20935"/>
    <cellStyle name="Commentaire 2 9" xfId="5435"/>
    <cellStyle name="Commentaire 2 9 2" xfId="23575"/>
    <cellStyle name="Commentaire 3" xfId="168"/>
    <cellStyle name="Commentaire 3 10" xfId="13394"/>
    <cellStyle name="Commentaire 3 11" xfId="18324"/>
    <cellStyle name="Commentaire 3 2" xfId="361"/>
    <cellStyle name="Commentaire 3 2 2" xfId="710"/>
    <cellStyle name="Commentaire 3 2 2 2" xfId="1942"/>
    <cellStyle name="Commentaire 3 2 2 2 2" xfId="4584"/>
    <cellStyle name="Commentaire 3 2 2 2 2 2" xfId="9865"/>
    <cellStyle name="Commentaire 3 2 2 2 2 2 2" xfId="28004"/>
    <cellStyle name="Commentaire 3 2 2 2 2 3" xfId="17618"/>
    <cellStyle name="Commentaire 3 2 2 2 2 4" xfId="22724"/>
    <cellStyle name="Commentaire 3 2 2 2 3" xfId="7224"/>
    <cellStyle name="Commentaire 3 2 2 2 3 2" xfId="25364"/>
    <cellStyle name="Commentaire 3 2 2 2 4" xfId="12514"/>
    <cellStyle name="Commentaire 3 2 2 2 5" xfId="15154"/>
    <cellStyle name="Commentaire 3 2 2 2 6" xfId="20084"/>
    <cellStyle name="Commentaire 3 2 2 3" xfId="3352"/>
    <cellStyle name="Commentaire 3 2 2 3 2" xfId="8633"/>
    <cellStyle name="Commentaire 3 2 2 3 2 2" xfId="26772"/>
    <cellStyle name="Commentaire 3 2 2 3 3" xfId="16386"/>
    <cellStyle name="Commentaire 3 2 2 3 4" xfId="21492"/>
    <cellStyle name="Commentaire 3 2 2 4" xfId="5992"/>
    <cellStyle name="Commentaire 3 2 2 4 2" xfId="24132"/>
    <cellStyle name="Commentaire 3 2 2 5" xfId="11282"/>
    <cellStyle name="Commentaire 3 2 2 6" xfId="13922"/>
    <cellStyle name="Commentaire 3 2 2 7" xfId="18852"/>
    <cellStyle name="Commentaire 3 2 3" xfId="1062"/>
    <cellStyle name="Commentaire 3 2 3 2" xfId="2294"/>
    <cellStyle name="Commentaire 3 2 3 2 2" xfId="4936"/>
    <cellStyle name="Commentaire 3 2 3 2 2 2" xfId="10217"/>
    <cellStyle name="Commentaire 3 2 3 2 2 2 2" xfId="28356"/>
    <cellStyle name="Commentaire 3 2 3 2 2 3" xfId="17970"/>
    <cellStyle name="Commentaire 3 2 3 2 2 4" xfId="23076"/>
    <cellStyle name="Commentaire 3 2 3 2 3" xfId="7576"/>
    <cellStyle name="Commentaire 3 2 3 2 3 2" xfId="25716"/>
    <cellStyle name="Commentaire 3 2 3 2 4" xfId="12866"/>
    <cellStyle name="Commentaire 3 2 3 2 5" xfId="15506"/>
    <cellStyle name="Commentaire 3 2 3 2 6" xfId="20436"/>
    <cellStyle name="Commentaire 3 2 3 3" xfId="3704"/>
    <cellStyle name="Commentaire 3 2 3 3 2" xfId="8985"/>
    <cellStyle name="Commentaire 3 2 3 3 2 2" xfId="27124"/>
    <cellStyle name="Commentaire 3 2 3 3 3" xfId="16738"/>
    <cellStyle name="Commentaire 3 2 3 3 4" xfId="21844"/>
    <cellStyle name="Commentaire 3 2 3 4" xfId="6344"/>
    <cellStyle name="Commentaire 3 2 3 4 2" xfId="24484"/>
    <cellStyle name="Commentaire 3 2 3 5" xfId="11634"/>
    <cellStyle name="Commentaire 3 2 3 6" xfId="14274"/>
    <cellStyle name="Commentaire 3 2 3 7" xfId="19204"/>
    <cellStyle name="Commentaire 3 2 4" xfId="1590"/>
    <cellStyle name="Commentaire 3 2 4 2" xfId="4232"/>
    <cellStyle name="Commentaire 3 2 4 2 2" xfId="9513"/>
    <cellStyle name="Commentaire 3 2 4 2 2 2" xfId="27652"/>
    <cellStyle name="Commentaire 3 2 4 2 3" xfId="17266"/>
    <cellStyle name="Commentaire 3 2 4 2 4" xfId="22372"/>
    <cellStyle name="Commentaire 3 2 4 3" xfId="6872"/>
    <cellStyle name="Commentaire 3 2 4 3 2" xfId="25012"/>
    <cellStyle name="Commentaire 3 2 4 4" xfId="12162"/>
    <cellStyle name="Commentaire 3 2 4 5" xfId="14802"/>
    <cellStyle name="Commentaire 3 2 4 6" xfId="19732"/>
    <cellStyle name="Commentaire 3 2 5" xfId="2999"/>
    <cellStyle name="Commentaire 3 2 5 2" xfId="8281"/>
    <cellStyle name="Commentaire 3 2 5 2 2" xfId="26420"/>
    <cellStyle name="Commentaire 3 2 5 3" xfId="16034"/>
    <cellStyle name="Commentaire 3 2 5 4" xfId="21140"/>
    <cellStyle name="Commentaire 3 2 6" xfId="5640"/>
    <cellStyle name="Commentaire 3 2 6 2" xfId="23780"/>
    <cellStyle name="Commentaire 3 2 7" xfId="10936"/>
    <cellStyle name="Commentaire 3 2 8" xfId="13570"/>
    <cellStyle name="Commentaire 3 2 9" xfId="18500"/>
    <cellStyle name="Commentaire 3 3" xfId="535"/>
    <cellStyle name="Commentaire 3 3 2" xfId="1238"/>
    <cellStyle name="Commentaire 3 3 2 2" xfId="2470"/>
    <cellStyle name="Commentaire 3 3 2 2 2" xfId="5112"/>
    <cellStyle name="Commentaire 3 3 2 2 2 2" xfId="10393"/>
    <cellStyle name="Commentaire 3 3 2 2 2 2 2" xfId="28532"/>
    <cellStyle name="Commentaire 3 3 2 2 2 3" xfId="18146"/>
    <cellStyle name="Commentaire 3 3 2 2 2 4" xfId="23252"/>
    <cellStyle name="Commentaire 3 3 2 2 3" xfId="7752"/>
    <cellStyle name="Commentaire 3 3 2 2 3 2" xfId="25892"/>
    <cellStyle name="Commentaire 3 3 2 2 4" xfId="13042"/>
    <cellStyle name="Commentaire 3 3 2 2 5" xfId="15682"/>
    <cellStyle name="Commentaire 3 3 2 2 6" xfId="20612"/>
    <cellStyle name="Commentaire 3 3 2 3" xfId="3880"/>
    <cellStyle name="Commentaire 3 3 2 3 2" xfId="9161"/>
    <cellStyle name="Commentaire 3 3 2 3 2 2" xfId="27300"/>
    <cellStyle name="Commentaire 3 3 2 3 3" xfId="16914"/>
    <cellStyle name="Commentaire 3 3 2 3 4" xfId="22020"/>
    <cellStyle name="Commentaire 3 3 2 4" xfId="6520"/>
    <cellStyle name="Commentaire 3 3 2 4 2" xfId="24660"/>
    <cellStyle name="Commentaire 3 3 2 5" xfId="11810"/>
    <cellStyle name="Commentaire 3 3 2 6" xfId="14450"/>
    <cellStyle name="Commentaire 3 3 2 7" xfId="19380"/>
    <cellStyle name="Commentaire 3 3 3" xfId="1766"/>
    <cellStyle name="Commentaire 3 3 3 2" xfId="4408"/>
    <cellStyle name="Commentaire 3 3 3 2 2" xfId="9689"/>
    <cellStyle name="Commentaire 3 3 3 2 2 2" xfId="27828"/>
    <cellStyle name="Commentaire 3 3 3 2 3" xfId="17442"/>
    <cellStyle name="Commentaire 3 3 3 2 4" xfId="22548"/>
    <cellStyle name="Commentaire 3 3 3 3" xfId="7048"/>
    <cellStyle name="Commentaire 3 3 3 3 2" xfId="25188"/>
    <cellStyle name="Commentaire 3 3 3 4" xfId="12338"/>
    <cellStyle name="Commentaire 3 3 3 5" xfId="14978"/>
    <cellStyle name="Commentaire 3 3 3 6" xfId="19908"/>
    <cellStyle name="Commentaire 3 3 4" xfId="3175"/>
    <cellStyle name="Commentaire 3 3 4 2" xfId="8457"/>
    <cellStyle name="Commentaire 3 3 4 2 2" xfId="26596"/>
    <cellStyle name="Commentaire 3 3 4 3" xfId="16210"/>
    <cellStyle name="Commentaire 3 3 4 4" xfId="21316"/>
    <cellStyle name="Commentaire 3 3 5" xfId="5816"/>
    <cellStyle name="Commentaire 3 3 5 2" xfId="23956"/>
    <cellStyle name="Commentaire 3 3 6" xfId="11108"/>
    <cellStyle name="Commentaire 3 3 7" xfId="13746"/>
    <cellStyle name="Commentaire 3 3 8" xfId="18676"/>
    <cellStyle name="Commentaire 3 4" xfId="886"/>
    <cellStyle name="Commentaire 3 4 2" xfId="2118"/>
    <cellStyle name="Commentaire 3 4 2 2" xfId="4760"/>
    <cellStyle name="Commentaire 3 4 2 2 2" xfId="10041"/>
    <cellStyle name="Commentaire 3 4 2 2 2 2" xfId="28180"/>
    <cellStyle name="Commentaire 3 4 2 2 3" xfId="17794"/>
    <cellStyle name="Commentaire 3 4 2 2 4" xfId="22900"/>
    <cellStyle name="Commentaire 3 4 2 3" xfId="7400"/>
    <cellStyle name="Commentaire 3 4 2 3 2" xfId="25540"/>
    <cellStyle name="Commentaire 3 4 2 4" xfId="12690"/>
    <cellStyle name="Commentaire 3 4 2 5" xfId="15330"/>
    <cellStyle name="Commentaire 3 4 2 6" xfId="20260"/>
    <cellStyle name="Commentaire 3 4 3" xfId="3528"/>
    <cellStyle name="Commentaire 3 4 3 2" xfId="8809"/>
    <cellStyle name="Commentaire 3 4 3 2 2" xfId="26948"/>
    <cellStyle name="Commentaire 3 4 3 3" xfId="16562"/>
    <cellStyle name="Commentaire 3 4 3 4" xfId="21668"/>
    <cellStyle name="Commentaire 3 4 4" xfId="6168"/>
    <cellStyle name="Commentaire 3 4 4 2" xfId="24308"/>
    <cellStyle name="Commentaire 3 4 5" xfId="11458"/>
    <cellStyle name="Commentaire 3 4 6" xfId="14098"/>
    <cellStyle name="Commentaire 3 4 7" xfId="19028"/>
    <cellStyle name="Commentaire 3 5" xfId="1414"/>
    <cellStyle name="Commentaire 3 5 2" xfId="4056"/>
    <cellStyle name="Commentaire 3 5 2 2" xfId="9337"/>
    <cellStyle name="Commentaire 3 5 2 2 2" xfId="27476"/>
    <cellStyle name="Commentaire 3 5 2 3" xfId="17090"/>
    <cellStyle name="Commentaire 3 5 2 4" xfId="22196"/>
    <cellStyle name="Commentaire 3 5 3" xfId="6696"/>
    <cellStyle name="Commentaire 3 5 3 2" xfId="24836"/>
    <cellStyle name="Commentaire 3 5 4" xfId="11986"/>
    <cellStyle name="Commentaire 3 5 5" xfId="14626"/>
    <cellStyle name="Commentaire 3 5 6" xfId="19556"/>
    <cellStyle name="Commentaire 3 6" xfId="2646"/>
    <cellStyle name="Commentaire 3 6 2" xfId="5288"/>
    <cellStyle name="Commentaire 3 6 2 2" xfId="10569"/>
    <cellStyle name="Commentaire 3 6 2 2 2" xfId="28708"/>
    <cellStyle name="Commentaire 3 6 2 3" xfId="23428"/>
    <cellStyle name="Commentaire 3 6 3" xfId="7928"/>
    <cellStyle name="Commentaire 3 6 3 2" xfId="26068"/>
    <cellStyle name="Commentaire 3 6 4" xfId="13218"/>
    <cellStyle name="Commentaire 3 6 5" xfId="15858"/>
    <cellStyle name="Commentaire 3 6 6" xfId="20788"/>
    <cellStyle name="Commentaire 3 7" xfId="2823"/>
    <cellStyle name="Commentaire 3 7 2" xfId="8105"/>
    <cellStyle name="Commentaire 3 7 2 2" xfId="26244"/>
    <cellStyle name="Commentaire 3 7 3" xfId="20964"/>
    <cellStyle name="Commentaire 3 8" xfId="5464"/>
    <cellStyle name="Commentaire 3 8 2" xfId="23604"/>
    <cellStyle name="Commentaire 3 9" xfId="10758"/>
    <cellStyle name="Commentaire 4" xfId="273"/>
    <cellStyle name="Commentaire 4 2" xfId="621"/>
    <cellStyle name="Commentaire 4 2 2" xfId="1853"/>
    <cellStyle name="Commentaire 4 2 2 2" xfId="4495"/>
    <cellStyle name="Commentaire 4 2 2 2 2" xfId="9776"/>
    <cellStyle name="Commentaire 4 2 2 2 2 2" xfId="27915"/>
    <cellStyle name="Commentaire 4 2 2 2 3" xfId="17529"/>
    <cellStyle name="Commentaire 4 2 2 2 4" xfId="22635"/>
    <cellStyle name="Commentaire 4 2 2 3" xfId="7135"/>
    <cellStyle name="Commentaire 4 2 2 3 2" xfId="25275"/>
    <cellStyle name="Commentaire 4 2 2 4" xfId="12425"/>
    <cellStyle name="Commentaire 4 2 2 5" xfId="15065"/>
    <cellStyle name="Commentaire 4 2 2 6" xfId="19995"/>
    <cellStyle name="Commentaire 4 2 3" xfId="3263"/>
    <cellStyle name="Commentaire 4 2 3 2" xfId="8544"/>
    <cellStyle name="Commentaire 4 2 3 2 2" xfId="26683"/>
    <cellStyle name="Commentaire 4 2 3 3" xfId="16297"/>
    <cellStyle name="Commentaire 4 2 3 4" xfId="21403"/>
    <cellStyle name="Commentaire 4 2 4" xfId="5903"/>
    <cellStyle name="Commentaire 4 2 4 2" xfId="24043"/>
    <cellStyle name="Commentaire 4 2 5" xfId="11193"/>
    <cellStyle name="Commentaire 4 2 6" xfId="13833"/>
    <cellStyle name="Commentaire 4 2 7" xfId="18763"/>
    <cellStyle name="Commentaire 4 3" xfId="973"/>
    <cellStyle name="Commentaire 4 3 2" xfId="2205"/>
    <cellStyle name="Commentaire 4 3 2 2" xfId="4847"/>
    <cellStyle name="Commentaire 4 3 2 2 2" xfId="10128"/>
    <cellStyle name="Commentaire 4 3 2 2 2 2" xfId="28267"/>
    <cellStyle name="Commentaire 4 3 2 2 3" xfId="17881"/>
    <cellStyle name="Commentaire 4 3 2 2 4" xfId="22987"/>
    <cellStyle name="Commentaire 4 3 2 3" xfId="7487"/>
    <cellStyle name="Commentaire 4 3 2 3 2" xfId="25627"/>
    <cellStyle name="Commentaire 4 3 2 4" xfId="12777"/>
    <cellStyle name="Commentaire 4 3 2 5" xfId="15417"/>
    <cellStyle name="Commentaire 4 3 2 6" xfId="20347"/>
    <cellStyle name="Commentaire 4 3 3" xfId="3615"/>
    <cellStyle name="Commentaire 4 3 3 2" xfId="8896"/>
    <cellStyle name="Commentaire 4 3 3 2 2" xfId="27035"/>
    <cellStyle name="Commentaire 4 3 3 3" xfId="16649"/>
    <cellStyle name="Commentaire 4 3 3 4" xfId="21755"/>
    <cellStyle name="Commentaire 4 3 4" xfId="6255"/>
    <cellStyle name="Commentaire 4 3 4 2" xfId="24395"/>
    <cellStyle name="Commentaire 4 3 5" xfId="11545"/>
    <cellStyle name="Commentaire 4 3 6" xfId="14185"/>
    <cellStyle name="Commentaire 4 3 7" xfId="19115"/>
    <cellStyle name="Commentaire 4 4" xfId="1501"/>
    <cellStyle name="Commentaire 4 4 2" xfId="4143"/>
    <cellStyle name="Commentaire 4 4 2 2" xfId="9424"/>
    <cellStyle name="Commentaire 4 4 2 2 2" xfId="27563"/>
    <cellStyle name="Commentaire 4 4 2 3" xfId="17177"/>
    <cellStyle name="Commentaire 4 4 2 4" xfId="22283"/>
    <cellStyle name="Commentaire 4 4 3" xfId="6783"/>
    <cellStyle name="Commentaire 4 4 3 2" xfId="24923"/>
    <cellStyle name="Commentaire 4 4 4" xfId="12073"/>
    <cellStyle name="Commentaire 4 4 5" xfId="14713"/>
    <cellStyle name="Commentaire 4 4 6" xfId="19643"/>
    <cellStyle name="Commentaire 4 5" xfId="2910"/>
    <cellStyle name="Commentaire 4 5 2" xfId="8192"/>
    <cellStyle name="Commentaire 4 5 2 2" xfId="26331"/>
    <cellStyle name="Commentaire 4 5 3" xfId="15945"/>
    <cellStyle name="Commentaire 4 5 4" xfId="21051"/>
    <cellStyle name="Commentaire 4 6" xfId="5551"/>
    <cellStyle name="Commentaire 4 6 2" xfId="23691"/>
    <cellStyle name="Commentaire 4 7" xfId="10850"/>
    <cellStyle name="Commentaire 4 8" xfId="13481"/>
    <cellStyle name="Commentaire 4 9" xfId="18412"/>
    <cellStyle name="Commentaire 5" xfId="445"/>
    <cellStyle name="Commentaire 5 2" xfId="1146"/>
    <cellStyle name="Commentaire 5 2 2" xfId="2378"/>
    <cellStyle name="Commentaire 5 2 2 2" xfId="5020"/>
    <cellStyle name="Commentaire 5 2 2 2 2" xfId="10301"/>
    <cellStyle name="Commentaire 5 2 2 2 2 2" xfId="28440"/>
    <cellStyle name="Commentaire 5 2 2 2 3" xfId="18054"/>
    <cellStyle name="Commentaire 5 2 2 2 4" xfId="23160"/>
    <cellStyle name="Commentaire 5 2 2 3" xfId="7660"/>
    <cellStyle name="Commentaire 5 2 2 3 2" xfId="25800"/>
    <cellStyle name="Commentaire 5 2 2 4" xfId="12950"/>
    <cellStyle name="Commentaire 5 2 2 5" xfId="15590"/>
    <cellStyle name="Commentaire 5 2 2 6" xfId="20520"/>
    <cellStyle name="Commentaire 5 2 3" xfId="3788"/>
    <cellStyle name="Commentaire 5 2 3 2" xfId="9069"/>
    <cellStyle name="Commentaire 5 2 3 2 2" xfId="27208"/>
    <cellStyle name="Commentaire 5 2 3 3" xfId="16822"/>
    <cellStyle name="Commentaire 5 2 3 4" xfId="21928"/>
    <cellStyle name="Commentaire 5 2 4" xfId="6428"/>
    <cellStyle name="Commentaire 5 2 4 2" xfId="24568"/>
    <cellStyle name="Commentaire 5 2 5" xfId="11718"/>
    <cellStyle name="Commentaire 5 2 6" xfId="14358"/>
    <cellStyle name="Commentaire 5 2 7" xfId="19288"/>
    <cellStyle name="Commentaire 5 3" xfId="1674"/>
    <cellStyle name="Commentaire 5 3 2" xfId="4316"/>
    <cellStyle name="Commentaire 5 3 2 2" xfId="9597"/>
    <cellStyle name="Commentaire 5 3 2 2 2" xfId="27736"/>
    <cellStyle name="Commentaire 5 3 2 3" xfId="17350"/>
    <cellStyle name="Commentaire 5 3 2 4" xfId="22456"/>
    <cellStyle name="Commentaire 5 3 3" xfId="6956"/>
    <cellStyle name="Commentaire 5 3 3 2" xfId="25096"/>
    <cellStyle name="Commentaire 5 3 4" xfId="12246"/>
    <cellStyle name="Commentaire 5 3 5" xfId="14886"/>
    <cellStyle name="Commentaire 5 3 6" xfId="19816"/>
    <cellStyle name="Commentaire 5 4" xfId="3083"/>
    <cellStyle name="Commentaire 5 4 2" xfId="8365"/>
    <cellStyle name="Commentaire 5 4 2 2" xfId="26504"/>
    <cellStyle name="Commentaire 5 4 3" xfId="16118"/>
    <cellStyle name="Commentaire 5 4 4" xfId="21224"/>
    <cellStyle name="Commentaire 5 5" xfId="5724"/>
    <cellStyle name="Commentaire 5 5 2" xfId="23864"/>
    <cellStyle name="Commentaire 5 6" xfId="11018"/>
    <cellStyle name="Commentaire 5 7" xfId="13654"/>
    <cellStyle name="Commentaire 5 8" xfId="18584"/>
    <cellStyle name="Commentaire 6" xfId="794"/>
    <cellStyle name="Commentaire 6 2" xfId="2026"/>
    <cellStyle name="Commentaire 6 2 2" xfId="4668"/>
    <cellStyle name="Commentaire 6 2 2 2" xfId="9949"/>
    <cellStyle name="Commentaire 6 2 2 2 2" xfId="28088"/>
    <cellStyle name="Commentaire 6 2 2 3" xfId="17702"/>
    <cellStyle name="Commentaire 6 2 2 4" xfId="22808"/>
    <cellStyle name="Commentaire 6 2 3" xfId="7308"/>
    <cellStyle name="Commentaire 6 2 3 2" xfId="25448"/>
    <cellStyle name="Commentaire 6 2 4" xfId="12598"/>
    <cellStyle name="Commentaire 6 2 5" xfId="15238"/>
    <cellStyle name="Commentaire 6 2 6" xfId="20168"/>
    <cellStyle name="Commentaire 6 3" xfId="3436"/>
    <cellStyle name="Commentaire 6 3 2" xfId="8717"/>
    <cellStyle name="Commentaire 6 3 2 2" xfId="26856"/>
    <cellStyle name="Commentaire 6 3 3" xfId="16470"/>
    <cellStyle name="Commentaire 6 3 4" xfId="21576"/>
    <cellStyle name="Commentaire 6 4" xfId="6076"/>
    <cellStyle name="Commentaire 6 4 2" xfId="24216"/>
    <cellStyle name="Commentaire 6 5" xfId="11366"/>
    <cellStyle name="Commentaire 6 6" xfId="14006"/>
    <cellStyle name="Commentaire 6 7" xfId="18936"/>
    <cellStyle name="Commentaire 7" xfId="1325"/>
    <cellStyle name="Commentaire 7 2" xfId="3967"/>
    <cellStyle name="Commentaire 7 2 2" xfId="9248"/>
    <cellStyle name="Commentaire 7 2 2 2" xfId="27387"/>
    <cellStyle name="Commentaire 7 2 3" xfId="17001"/>
    <cellStyle name="Commentaire 7 2 4" xfId="22107"/>
    <cellStyle name="Commentaire 7 3" xfId="6607"/>
    <cellStyle name="Commentaire 7 3 2" xfId="24747"/>
    <cellStyle name="Commentaire 7 4" xfId="11897"/>
    <cellStyle name="Commentaire 7 5" xfId="14537"/>
    <cellStyle name="Commentaire 7 6" xfId="19467"/>
    <cellStyle name="Commentaire 8" xfId="2554"/>
    <cellStyle name="Commentaire 8 2" xfId="5196"/>
    <cellStyle name="Commentaire 8 2 2" xfId="10477"/>
    <cellStyle name="Commentaire 8 2 2 2" xfId="28616"/>
    <cellStyle name="Commentaire 8 2 3" xfId="23336"/>
    <cellStyle name="Commentaire 8 3" xfId="7836"/>
    <cellStyle name="Commentaire 8 3 2" xfId="25976"/>
    <cellStyle name="Commentaire 8 4" xfId="13126"/>
    <cellStyle name="Commentaire 8 5" xfId="15769"/>
    <cellStyle name="Commentaire 8 6" xfId="20696"/>
    <cellStyle name="Commentaire 9" xfId="2730"/>
    <cellStyle name="Commentaire 9 2" xfId="8012"/>
    <cellStyle name="Commentaire 9 2 2" xfId="26152"/>
    <cellStyle name="Commentaire 9 3" xfId="20872"/>
    <cellStyle name="Entrée" xfId="11" builtinId="20" customBuiltin="1"/>
    <cellStyle name="Excel Built-in Normal" xfId="62"/>
    <cellStyle name="Insatisfaisant" xfId="9" builtinId="27" customBuiltin="1"/>
    <cellStyle name="Insatisfaisant 2" xfId="143"/>
    <cellStyle name="Lien hypertexte 2" xfId="265"/>
    <cellStyle name="Lien hypertexte 3" xfId="10663"/>
    <cellStyle name="Neutre" xfId="10" builtinId="28" customBuiltin="1"/>
    <cellStyle name="Neutre 2" xfId="142"/>
    <cellStyle name="Normal" xfId="0" builtinId="0"/>
    <cellStyle name="Normal 10" xfId="102"/>
    <cellStyle name="Normal 10 10" xfId="10660"/>
    <cellStyle name="Normal 10 10 2" xfId="28792"/>
    <cellStyle name="Normal 10 11" xfId="10742"/>
    <cellStyle name="Normal 10 12" xfId="13361"/>
    <cellStyle name="Normal 10 13" xfId="18290"/>
    <cellStyle name="Normal 10 2" xfId="223"/>
    <cellStyle name="Normal 10 2 10" xfId="13448"/>
    <cellStyle name="Normal 10 2 11" xfId="18378"/>
    <cellStyle name="Normal 10 2 2" xfId="415"/>
    <cellStyle name="Normal 10 2 2 2" xfId="764"/>
    <cellStyle name="Normal 10 2 2 2 2" xfId="1996"/>
    <cellStyle name="Normal 10 2 2 2 2 2" xfId="4638"/>
    <cellStyle name="Normal 10 2 2 2 2 2 2" xfId="9919"/>
    <cellStyle name="Normal 10 2 2 2 2 2 2 2" xfId="28058"/>
    <cellStyle name="Normal 10 2 2 2 2 2 3" xfId="17672"/>
    <cellStyle name="Normal 10 2 2 2 2 2 4" xfId="22778"/>
    <cellStyle name="Normal 10 2 2 2 2 3" xfId="7278"/>
    <cellStyle name="Normal 10 2 2 2 2 3 2" xfId="25418"/>
    <cellStyle name="Normal 10 2 2 2 2 4" xfId="12568"/>
    <cellStyle name="Normal 10 2 2 2 2 5" xfId="15208"/>
    <cellStyle name="Normal 10 2 2 2 2 6" xfId="20138"/>
    <cellStyle name="Normal 10 2 2 2 3" xfId="3406"/>
    <cellStyle name="Normal 10 2 2 2 3 2" xfId="8687"/>
    <cellStyle name="Normal 10 2 2 2 3 2 2" xfId="26826"/>
    <cellStyle name="Normal 10 2 2 2 3 3" xfId="16440"/>
    <cellStyle name="Normal 10 2 2 2 3 4" xfId="21546"/>
    <cellStyle name="Normal 10 2 2 2 4" xfId="6046"/>
    <cellStyle name="Normal 10 2 2 2 4 2" xfId="24186"/>
    <cellStyle name="Normal 10 2 2 2 5" xfId="11336"/>
    <cellStyle name="Normal 10 2 2 2 6" xfId="13976"/>
    <cellStyle name="Normal 10 2 2 2 7" xfId="18906"/>
    <cellStyle name="Normal 10 2 2 3" xfId="1116"/>
    <cellStyle name="Normal 10 2 2 3 2" xfId="2348"/>
    <cellStyle name="Normal 10 2 2 3 2 2" xfId="4990"/>
    <cellStyle name="Normal 10 2 2 3 2 2 2" xfId="10271"/>
    <cellStyle name="Normal 10 2 2 3 2 2 2 2" xfId="28410"/>
    <cellStyle name="Normal 10 2 2 3 2 2 3" xfId="18024"/>
    <cellStyle name="Normal 10 2 2 3 2 2 4" xfId="23130"/>
    <cellStyle name="Normal 10 2 2 3 2 3" xfId="7630"/>
    <cellStyle name="Normal 10 2 2 3 2 3 2" xfId="25770"/>
    <cellStyle name="Normal 10 2 2 3 2 4" xfId="12920"/>
    <cellStyle name="Normal 10 2 2 3 2 5" xfId="15560"/>
    <cellStyle name="Normal 10 2 2 3 2 6" xfId="20490"/>
    <cellStyle name="Normal 10 2 2 3 3" xfId="3758"/>
    <cellStyle name="Normal 10 2 2 3 3 2" xfId="9039"/>
    <cellStyle name="Normal 10 2 2 3 3 2 2" xfId="27178"/>
    <cellStyle name="Normal 10 2 2 3 3 3" xfId="16792"/>
    <cellStyle name="Normal 10 2 2 3 3 4" xfId="21898"/>
    <cellStyle name="Normal 10 2 2 3 4" xfId="6398"/>
    <cellStyle name="Normal 10 2 2 3 4 2" xfId="24538"/>
    <cellStyle name="Normal 10 2 2 3 5" xfId="11688"/>
    <cellStyle name="Normal 10 2 2 3 6" xfId="14328"/>
    <cellStyle name="Normal 10 2 2 3 7" xfId="19258"/>
    <cellStyle name="Normal 10 2 2 4" xfId="1644"/>
    <cellStyle name="Normal 10 2 2 4 2" xfId="4286"/>
    <cellStyle name="Normal 10 2 2 4 2 2" xfId="9567"/>
    <cellStyle name="Normal 10 2 2 4 2 2 2" xfId="27706"/>
    <cellStyle name="Normal 10 2 2 4 2 3" xfId="17320"/>
    <cellStyle name="Normal 10 2 2 4 2 4" xfId="22426"/>
    <cellStyle name="Normal 10 2 2 4 3" xfId="6926"/>
    <cellStyle name="Normal 10 2 2 4 3 2" xfId="25066"/>
    <cellStyle name="Normal 10 2 2 4 4" xfId="12216"/>
    <cellStyle name="Normal 10 2 2 4 5" xfId="14856"/>
    <cellStyle name="Normal 10 2 2 4 6" xfId="19786"/>
    <cellStyle name="Normal 10 2 2 5" xfId="3053"/>
    <cellStyle name="Normal 10 2 2 5 2" xfId="8335"/>
    <cellStyle name="Normal 10 2 2 5 2 2" xfId="26474"/>
    <cellStyle name="Normal 10 2 2 5 3" xfId="16088"/>
    <cellStyle name="Normal 10 2 2 5 4" xfId="21194"/>
    <cellStyle name="Normal 10 2 2 6" xfId="5694"/>
    <cellStyle name="Normal 10 2 2 6 2" xfId="23834"/>
    <cellStyle name="Normal 10 2 2 7" xfId="10988"/>
    <cellStyle name="Normal 10 2 2 8" xfId="13624"/>
    <cellStyle name="Normal 10 2 2 9" xfId="18554"/>
    <cellStyle name="Normal 10 2 3" xfId="587"/>
    <cellStyle name="Normal 10 2 3 2" xfId="1292"/>
    <cellStyle name="Normal 10 2 3 2 2" xfId="2524"/>
    <cellStyle name="Normal 10 2 3 2 2 2" xfId="5166"/>
    <cellStyle name="Normal 10 2 3 2 2 2 2" xfId="10447"/>
    <cellStyle name="Normal 10 2 3 2 2 2 2 2" xfId="28586"/>
    <cellStyle name="Normal 10 2 3 2 2 2 3" xfId="18200"/>
    <cellStyle name="Normal 10 2 3 2 2 2 4" xfId="23306"/>
    <cellStyle name="Normal 10 2 3 2 2 3" xfId="7806"/>
    <cellStyle name="Normal 10 2 3 2 2 3 2" xfId="25946"/>
    <cellStyle name="Normal 10 2 3 2 2 4" xfId="13096"/>
    <cellStyle name="Normal 10 2 3 2 2 5" xfId="15736"/>
    <cellStyle name="Normal 10 2 3 2 2 6" xfId="20666"/>
    <cellStyle name="Normal 10 2 3 2 3" xfId="3934"/>
    <cellStyle name="Normal 10 2 3 2 3 2" xfId="9215"/>
    <cellStyle name="Normal 10 2 3 2 3 2 2" xfId="27354"/>
    <cellStyle name="Normal 10 2 3 2 3 3" xfId="16968"/>
    <cellStyle name="Normal 10 2 3 2 3 4" xfId="22074"/>
    <cellStyle name="Normal 10 2 3 2 4" xfId="6574"/>
    <cellStyle name="Normal 10 2 3 2 4 2" xfId="24714"/>
    <cellStyle name="Normal 10 2 3 2 5" xfId="11864"/>
    <cellStyle name="Normal 10 2 3 2 6" xfId="14504"/>
    <cellStyle name="Normal 10 2 3 2 7" xfId="19434"/>
    <cellStyle name="Normal 10 2 3 3" xfId="1820"/>
    <cellStyle name="Normal 10 2 3 3 2" xfId="4462"/>
    <cellStyle name="Normal 10 2 3 3 2 2" xfId="9743"/>
    <cellStyle name="Normal 10 2 3 3 2 2 2" xfId="27882"/>
    <cellStyle name="Normal 10 2 3 3 2 3" xfId="17496"/>
    <cellStyle name="Normal 10 2 3 3 2 4" xfId="22602"/>
    <cellStyle name="Normal 10 2 3 3 3" xfId="7102"/>
    <cellStyle name="Normal 10 2 3 3 3 2" xfId="25242"/>
    <cellStyle name="Normal 10 2 3 3 4" xfId="12392"/>
    <cellStyle name="Normal 10 2 3 3 5" xfId="15032"/>
    <cellStyle name="Normal 10 2 3 3 6" xfId="19962"/>
    <cellStyle name="Normal 10 2 3 4" xfId="3229"/>
    <cellStyle name="Normal 10 2 3 4 2" xfId="8511"/>
    <cellStyle name="Normal 10 2 3 4 2 2" xfId="26650"/>
    <cellStyle name="Normal 10 2 3 4 3" xfId="16264"/>
    <cellStyle name="Normal 10 2 3 4 4" xfId="21370"/>
    <cellStyle name="Normal 10 2 3 5" xfId="5870"/>
    <cellStyle name="Normal 10 2 3 5 2" xfId="24010"/>
    <cellStyle name="Normal 10 2 3 6" xfId="11160"/>
    <cellStyle name="Normal 10 2 3 7" xfId="13800"/>
    <cellStyle name="Normal 10 2 3 8" xfId="18730"/>
    <cellStyle name="Normal 10 2 4" xfId="940"/>
    <cellStyle name="Normal 10 2 4 2" xfId="2172"/>
    <cellStyle name="Normal 10 2 4 2 2" xfId="4814"/>
    <cellStyle name="Normal 10 2 4 2 2 2" xfId="10095"/>
    <cellStyle name="Normal 10 2 4 2 2 2 2" xfId="28234"/>
    <cellStyle name="Normal 10 2 4 2 2 3" xfId="17848"/>
    <cellStyle name="Normal 10 2 4 2 2 4" xfId="22954"/>
    <cellStyle name="Normal 10 2 4 2 3" xfId="7454"/>
    <cellStyle name="Normal 10 2 4 2 3 2" xfId="25594"/>
    <cellStyle name="Normal 10 2 4 2 4" xfId="12744"/>
    <cellStyle name="Normal 10 2 4 2 5" xfId="15384"/>
    <cellStyle name="Normal 10 2 4 2 6" xfId="20314"/>
    <cellStyle name="Normal 10 2 4 3" xfId="3582"/>
    <cellStyle name="Normal 10 2 4 3 2" xfId="8863"/>
    <cellStyle name="Normal 10 2 4 3 2 2" xfId="27002"/>
    <cellStyle name="Normal 10 2 4 3 3" xfId="16616"/>
    <cellStyle name="Normal 10 2 4 3 4" xfId="21722"/>
    <cellStyle name="Normal 10 2 4 4" xfId="6222"/>
    <cellStyle name="Normal 10 2 4 4 2" xfId="24362"/>
    <cellStyle name="Normal 10 2 4 5" xfId="11512"/>
    <cellStyle name="Normal 10 2 4 6" xfId="14152"/>
    <cellStyle name="Normal 10 2 4 7" xfId="19082"/>
    <cellStyle name="Normal 10 2 5" xfId="1468"/>
    <cellStyle name="Normal 10 2 5 2" xfId="4110"/>
    <cellStyle name="Normal 10 2 5 2 2" xfId="9391"/>
    <cellStyle name="Normal 10 2 5 2 2 2" xfId="27530"/>
    <cellStyle name="Normal 10 2 5 2 3" xfId="17144"/>
    <cellStyle name="Normal 10 2 5 2 4" xfId="22250"/>
    <cellStyle name="Normal 10 2 5 3" xfId="6750"/>
    <cellStyle name="Normal 10 2 5 3 2" xfId="24890"/>
    <cellStyle name="Normal 10 2 5 4" xfId="12040"/>
    <cellStyle name="Normal 10 2 5 5" xfId="14680"/>
    <cellStyle name="Normal 10 2 5 6" xfId="19610"/>
    <cellStyle name="Normal 10 2 6" xfId="2700"/>
    <cellStyle name="Normal 10 2 6 2" xfId="5342"/>
    <cellStyle name="Normal 10 2 6 2 2" xfId="10623"/>
    <cellStyle name="Normal 10 2 6 2 2 2" xfId="28762"/>
    <cellStyle name="Normal 10 2 6 2 3" xfId="23482"/>
    <cellStyle name="Normal 10 2 6 3" xfId="7982"/>
    <cellStyle name="Normal 10 2 6 3 2" xfId="26122"/>
    <cellStyle name="Normal 10 2 6 4" xfId="13272"/>
    <cellStyle name="Normal 10 2 6 5" xfId="15912"/>
    <cellStyle name="Normal 10 2 6 6" xfId="20842"/>
    <cellStyle name="Normal 10 2 7" xfId="2877"/>
    <cellStyle name="Normal 10 2 7 2" xfId="8159"/>
    <cellStyle name="Normal 10 2 7 2 2" xfId="26298"/>
    <cellStyle name="Normal 10 2 7 3" xfId="21018"/>
    <cellStyle name="Normal 10 2 8" xfId="5518"/>
    <cellStyle name="Normal 10 2 8 2" xfId="23658"/>
    <cellStyle name="Normal 10 2 9" xfId="10812"/>
    <cellStyle name="Normal 10 3" xfId="328"/>
    <cellStyle name="Normal 10 3 2" xfId="677"/>
    <cellStyle name="Normal 10 3 2 2" xfId="1909"/>
    <cellStyle name="Normal 10 3 2 2 2" xfId="4551"/>
    <cellStyle name="Normal 10 3 2 2 2 2" xfId="9832"/>
    <cellStyle name="Normal 10 3 2 2 2 2 2" xfId="27971"/>
    <cellStyle name="Normal 10 3 2 2 2 3" xfId="17585"/>
    <cellStyle name="Normal 10 3 2 2 2 4" xfId="22691"/>
    <cellStyle name="Normal 10 3 2 2 3" xfId="7191"/>
    <cellStyle name="Normal 10 3 2 2 3 2" xfId="25331"/>
    <cellStyle name="Normal 10 3 2 2 4" xfId="12481"/>
    <cellStyle name="Normal 10 3 2 2 5" xfId="15121"/>
    <cellStyle name="Normal 10 3 2 2 6" xfId="20051"/>
    <cellStyle name="Normal 10 3 2 3" xfId="3319"/>
    <cellStyle name="Normal 10 3 2 3 2" xfId="8600"/>
    <cellStyle name="Normal 10 3 2 3 2 2" xfId="26739"/>
    <cellStyle name="Normal 10 3 2 3 3" xfId="16353"/>
    <cellStyle name="Normal 10 3 2 3 4" xfId="21459"/>
    <cellStyle name="Normal 10 3 2 4" xfId="5959"/>
    <cellStyle name="Normal 10 3 2 4 2" xfId="24099"/>
    <cellStyle name="Normal 10 3 2 5" xfId="11249"/>
    <cellStyle name="Normal 10 3 2 6" xfId="13889"/>
    <cellStyle name="Normal 10 3 2 7" xfId="18819"/>
    <cellStyle name="Normal 10 3 3" xfId="1029"/>
    <cellStyle name="Normal 10 3 3 2" xfId="2261"/>
    <cellStyle name="Normal 10 3 3 2 2" xfId="4903"/>
    <cellStyle name="Normal 10 3 3 2 2 2" xfId="10184"/>
    <cellStyle name="Normal 10 3 3 2 2 2 2" xfId="28323"/>
    <cellStyle name="Normal 10 3 3 2 2 3" xfId="17937"/>
    <cellStyle name="Normal 10 3 3 2 2 4" xfId="23043"/>
    <cellStyle name="Normal 10 3 3 2 3" xfId="7543"/>
    <cellStyle name="Normal 10 3 3 2 3 2" xfId="25683"/>
    <cellStyle name="Normal 10 3 3 2 4" xfId="12833"/>
    <cellStyle name="Normal 10 3 3 2 5" xfId="15473"/>
    <cellStyle name="Normal 10 3 3 2 6" xfId="20403"/>
    <cellStyle name="Normal 10 3 3 3" xfId="3671"/>
    <cellStyle name="Normal 10 3 3 3 2" xfId="8952"/>
    <cellStyle name="Normal 10 3 3 3 2 2" xfId="27091"/>
    <cellStyle name="Normal 10 3 3 3 3" xfId="16705"/>
    <cellStyle name="Normal 10 3 3 3 4" xfId="21811"/>
    <cellStyle name="Normal 10 3 3 4" xfId="6311"/>
    <cellStyle name="Normal 10 3 3 4 2" xfId="24451"/>
    <cellStyle name="Normal 10 3 3 5" xfId="11601"/>
    <cellStyle name="Normal 10 3 3 6" xfId="14241"/>
    <cellStyle name="Normal 10 3 3 7" xfId="19171"/>
    <cellStyle name="Normal 10 3 4" xfId="1557"/>
    <cellStyle name="Normal 10 3 4 2" xfId="4199"/>
    <cellStyle name="Normal 10 3 4 2 2" xfId="9480"/>
    <cellStyle name="Normal 10 3 4 2 2 2" xfId="27619"/>
    <cellStyle name="Normal 10 3 4 2 3" xfId="17233"/>
    <cellStyle name="Normal 10 3 4 2 4" xfId="22339"/>
    <cellStyle name="Normal 10 3 4 3" xfId="6839"/>
    <cellStyle name="Normal 10 3 4 3 2" xfId="24979"/>
    <cellStyle name="Normal 10 3 4 4" xfId="12129"/>
    <cellStyle name="Normal 10 3 4 5" xfId="14769"/>
    <cellStyle name="Normal 10 3 4 6" xfId="19699"/>
    <cellStyle name="Normal 10 3 5" xfId="2966"/>
    <cellStyle name="Normal 10 3 5 2" xfId="8248"/>
    <cellStyle name="Normal 10 3 5 2 2" xfId="26387"/>
    <cellStyle name="Normal 10 3 5 3" xfId="16001"/>
    <cellStyle name="Normal 10 3 5 4" xfId="21107"/>
    <cellStyle name="Normal 10 3 6" xfId="5607"/>
    <cellStyle name="Normal 10 3 6 2" xfId="23747"/>
    <cellStyle name="Normal 10 3 7" xfId="10903"/>
    <cellStyle name="Normal 10 3 8" xfId="13537"/>
    <cellStyle name="Normal 10 3 9" xfId="18467"/>
    <cellStyle name="Normal 10 4" xfId="502"/>
    <cellStyle name="Normal 10 4 2" xfId="1205"/>
    <cellStyle name="Normal 10 4 2 2" xfId="2437"/>
    <cellStyle name="Normal 10 4 2 2 2" xfId="5079"/>
    <cellStyle name="Normal 10 4 2 2 2 2" xfId="10360"/>
    <cellStyle name="Normal 10 4 2 2 2 2 2" xfId="28499"/>
    <cellStyle name="Normal 10 4 2 2 2 3" xfId="18113"/>
    <cellStyle name="Normal 10 4 2 2 2 4" xfId="23219"/>
    <cellStyle name="Normal 10 4 2 2 3" xfId="7719"/>
    <cellStyle name="Normal 10 4 2 2 3 2" xfId="25859"/>
    <cellStyle name="Normal 10 4 2 2 4" xfId="13009"/>
    <cellStyle name="Normal 10 4 2 2 5" xfId="15649"/>
    <cellStyle name="Normal 10 4 2 2 6" xfId="20579"/>
    <cellStyle name="Normal 10 4 2 3" xfId="3847"/>
    <cellStyle name="Normal 10 4 2 3 2" xfId="9128"/>
    <cellStyle name="Normal 10 4 2 3 2 2" xfId="27267"/>
    <cellStyle name="Normal 10 4 2 3 3" xfId="16881"/>
    <cellStyle name="Normal 10 4 2 3 4" xfId="21987"/>
    <cellStyle name="Normal 10 4 2 4" xfId="6487"/>
    <cellStyle name="Normal 10 4 2 4 2" xfId="24627"/>
    <cellStyle name="Normal 10 4 2 5" xfId="11777"/>
    <cellStyle name="Normal 10 4 2 6" xfId="14417"/>
    <cellStyle name="Normal 10 4 2 7" xfId="19347"/>
    <cellStyle name="Normal 10 4 3" xfId="1733"/>
    <cellStyle name="Normal 10 4 3 2" xfId="4375"/>
    <cellStyle name="Normal 10 4 3 2 2" xfId="9656"/>
    <cellStyle name="Normal 10 4 3 2 2 2" xfId="27795"/>
    <cellStyle name="Normal 10 4 3 2 3" xfId="17409"/>
    <cellStyle name="Normal 10 4 3 2 4" xfId="22515"/>
    <cellStyle name="Normal 10 4 3 3" xfId="7015"/>
    <cellStyle name="Normal 10 4 3 3 2" xfId="25155"/>
    <cellStyle name="Normal 10 4 3 4" xfId="12305"/>
    <cellStyle name="Normal 10 4 3 5" xfId="14945"/>
    <cellStyle name="Normal 10 4 3 6" xfId="19875"/>
    <cellStyle name="Normal 10 4 4" xfId="3142"/>
    <cellStyle name="Normal 10 4 4 2" xfId="8424"/>
    <cellStyle name="Normal 10 4 4 2 2" xfId="26563"/>
    <cellStyle name="Normal 10 4 4 3" xfId="16177"/>
    <cellStyle name="Normal 10 4 4 4" xfId="21283"/>
    <cellStyle name="Normal 10 4 5" xfId="5783"/>
    <cellStyle name="Normal 10 4 5 2" xfId="23923"/>
    <cellStyle name="Normal 10 4 6" xfId="11075"/>
    <cellStyle name="Normal 10 4 7" xfId="13713"/>
    <cellStyle name="Normal 10 4 8" xfId="18643"/>
    <cellStyle name="Normal 10 5" xfId="853"/>
    <cellStyle name="Normal 10 5 2" xfId="2085"/>
    <cellStyle name="Normal 10 5 2 2" xfId="4727"/>
    <cellStyle name="Normal 10 5 2 2 2" xfId="10008"/>
    <cellStyle name="Normal 10 5 2 2 2 2" xfId="28147"/>
    <cellStyle name="Normal 10 5 2 2 3" xfId="17761"/>
    <cellStyle name="Normal 10 5 2 2 4" xfId="22867"/>
    <cellStyle name="Normal 10 5 2 3" xfId="7367"/>
    <cellStyle name="Normal 10 5 2 3 2" xfId="25507"/>
    <cellStyle name="Normal 10 5 2 4" xfId="12657"/>
    <cellStyle name="Normal 10 5 2 5" xfId="15297"/>
    <cellStyle name="Normal 10 5 2 6" xfId="20227"/>
    <cellStyle name="Normal 10 5 3" xfId="3495"/>
    <cellStyle name="Normal 10 5 3 2" xfId="8776"/>
    <cellStyle name="Normal 10 5 3 2 2" xfId="26915"/>
    <cellStyle name="Normal 10 5 3 3" xfId="16529"/>
    <cellStyle name="Normal 10 5 3 4" xfId="21635"/>
    <cellStyle name="Normal 10 5 4" xfId="6135"/>
    <cellStyle name="Normal 10 5 4 2" xfId="24275"/>
    <cellStyle name="Normal 10 5 5" xfId="11425"/>
    <cellStyle name="Normal 10 5 6" xfId="14065"/>
    <cellStyle name="Normal 10 5 7" xfId="18995"/>
    <cellStyle name="Normal 10 6" xfId="1381"/>
    <cellStyle name="Normal 10 6 2" xfId="4023"/>
    <cellStyle name="Normal 10 6 2 2" xfId="9304"/>
    <cellStyle name="Normal 10 6 2 2 2" xfId="27443"/>
    <cellStyle name="Normal 10 6 2 3" xfId="17057"/>
    <cellStyle name="Normal 10 6 2 4" xfId="22163"/>
    <cellStyle name="Normal 10 6 3" xfId="6663"/>
    <cellStyle name="Normal 10 6 3 2" xfId="24803"/>
    <cellStyle name="Normal 10 6 4" xfId="11953"/>
    <cellStyle name="Normal 10 6 5" xfId="14593"/>
    <cellStyle name="Normal 10 6 6" xfId="19523"/>
    <cellStyle name="Normal 10 7" xfId="2613"/>
    <cellStyle name="Normal 10 7 2" xfId="5255"/>
    <cellStyle name="Normal 10 7 2 2" xfId="10536"/>
    <cellStyle name="Normal 10 7 2 2 2" xfId="28675"/>
    <cellStyle name="Normal 10 7 2 3" xfId="23395"/>
    <cellStyle name="Normal 10 7 3" xfId="7895"/>
    <cellStyle name="Normal 10 7 3 2" xfId="26035"/>
    <cellStyle name="Normal 10 7 4" xfId="13185"/>
    <cellStyle name="Normal 10 7 5" xfId="15825"/>
    <cellStyle name="Normal 10 7 6" xfId="20755"/>
    <cellStyle name="Normal 10 8" xfId="2790"/>
    <cellStyle name="Normal 10 8 2" xfId="8072"/>
    <cellStyle name="Normal 10 8 2 2" xfId="26211"/>
    <cellStyle name="Normal 10 8 3" xfId="20931"/>
    <cellStyle name="Normal 10 9" xfId="5431"/>
    <cellStyle name="Normal 10 9 2" xfId="23571"/>
    <cellStyle name="Normal 11" xfId="162"/>
    <cellStyle name="Normal 11 2" xfId="252"/>
    <cellStyle name="Normal 12" xfId="164"/>
    <cellStyle name="Normal 12 10" xfId="13390"/>
    <cellStyle name="Normal 12 11" xfId="18320"/>
    <cellStyle name="Normal 12 2" xfId="357"/>
    <cellStyle name="Normal 12 2 2" xfId="706"/>
    <cellStyle name="Normal 12 2 2 2" xfId="1938"/>
    <cellStyle name="Normal 12 2 2 2 2" xfId="4580"/>
    <cellStyle name="Normal 12 2 2 2 2 2" xfId="9861"/>
    <cellStyle name="Normal 12 2 2 2 2 2 2" xfId="28000"/>
    <cellStyle name="Normal 12 2 2 2 2 3" xfId="17614"/>
    <cellStyle name="Normal 12 2 2 2 2 4" xfId="22720"/>
    <cellStyle name="Normal 12 2 2 2 3" xfId="7220"/>
    <cellStyle name="Normal 12 2 2 2 3 2" xfId="25360"/>
    <cellStyle name="Normal 12 2 2 2 4" xfId="12510"/>
    <cellStyle name="Normal 12 2 2 2 5" xfId="15150"/>
    <cellStyle name="Normal 12 2 2 2 6" xfId="20080"/>
    <cellStyle name="Normal 12 2 2 3" xfId="3348"/>
    <cellStyle name="Normal 12 2 2 3 2" xfId="8629"/>
    <cellStyle name="Normal 12 2 2 3 2 2" xfId="26768"/>
    <cellStyle name="Normal 12 2 2 3 3" xfId="16382"/>
    <cellStyle name="Normal 12 2 2 3 4" xfId="21488"/>
    <cellStyle name="Normal 12 2 2 4" xfId="5988"/>
    <cellStyle name="Normal 12 2 2 4 2" xfId="24128"/>
    <cellStyle name="Normal 12 2 2 5" xfId="11278"/>
    <cellStyle name="Normal 12 2 2 6" xfId="13918"/>
    <cellStyle name="Normal 12 2 2 7" xfId="18848"/>
    <cellStyle name="Normal 12 2 3" xfId="1058"/>
    <cellStyle name="Normal 12 2 3 2" xfId="2290"/>
    <cellStyle name="Normal 12 2 3 2 2" xfId="4932"/>
    <cellStyle name="Normal 12 2 3 2 2 2" xfId="10213"/>
    <cellStyle name="Normal 12 2 3 2 2 2 2" xfId="28352"/>
    <cellStyle name="Normal 12 2 3 2 2 3" xfId="17966"/>
    <cellStyle name="Normal 12 2 3 2 2 4" xfId="23072"/>
    <cellStyle name="Normal 12 2 3 2 3" xfId="7572"/>
    <cellStyle name="Normal 12 2 3 2 3 2" xfId="25712"/>
    <cellStyle name="Normal 12 2 3 2 4" xfId="12862"/>
    <cellStyle name="Normal 12 2 3 2 5" xfId="15502"/>
    <cellStyle name="Normal 12 2 3 2 6" xfId="20432"/>
    <cellStyle name="Normal 12 2 3 3" xfId="3700"/>
    <cellStyle name="Normal 12 2 3 3 2" xfId="8981"/>
    <cellStyle name="Normal 12 2 3 3 2 2" xfId="27120"/>
    <cellStyle name="Normal 12 2 3 3 3" xfId="16734"/>
    <cellStyle name="Normal 12 2 3 3 4" xfId="21840"/>
    <cellStyle name="Normal 12 2 3 4" xfId="6340"/>
    <cellStyle name="Normal 12 2 3 4 2" xfId="24480"/>
    <cellStyle name="Normal 12 2 3 5" xfId="11630"/>
    <cellStyle name="Normal 12 2 3 6" xfId="14270"/>
    <cellStyle name="Normal 12 2 3 7" xfId="19200"/>
    <cellStyle name="Normal 12 2 4" xfId="1586"/>
    <cellStyle name="Normal 12 2 4 2" xfId="4228"/>
    <cellStyle name="Normal 12 2 4 2 2" xfId="9509"/>
    <cellStyle name="Normal 12 2 4 2 2 2" xfId="27648"/>
    <cellStyle name="Normal 12 2 4 2 3" xfId="17262"/>
    <cellStyle name="Normal 12 2 4 2 4" xfId="22368"/>
    <cellStyle name="Normal 12 2 4 3" xfId="6868"/>
    <cellStyle name="Normal 12 2 4 3 2" xfId="25008"/>
    <cellStyle name="Normal 12 2 4 4" xfId="12158"/>
    <cellStyle name="Normal 12 2 4 5" xfId="14798"/>
    <cellStyle name="Normal 12 2 4 6" xfId="19728"/>
    <cellStyle name="Normal 12 2 5" xfId="2995"/>
    <cellStyle name="Normal 12 2 5 2" xfId="8277"/>
    <cellStyle name="Normal 12 2 5 2 2" xfId="26416"/>
    <cellStyle name="Normal 12 2 5 3" xfId="16030"/>
    <cellStyle name="Normal 12 2 5 4" xfId="21136"/>
    <cellStyle name="Normal 12 2 6" xfId="5636"/>
    <cellStyle name="Normal 12 2 6 2" xfId="23776"/>
    <cellStyle name="Normal 12 2 7" xfId="10932"/>
    <cellStyle name="Normal 12 2 8" xfId="13566"/>
    <cellStyle name="Normal 12 2 9" xfId="18496"/>
    <cellStyle name="Normal 12 3" xfId="531"/>
    <cellStyle name="Normal 12 3 2" xfId="1234"/>
    <cellStyle name="Normal 12 3 2 2" xfId="2466"/>
    <cellStyle name="Normal 12 3 2 2 2" xfId="5108"/>
    <cellStyle name="Normal 12 3 2 2 2 2" xfId="10389"/>
    <cellStyle name="Normal 12 3 2 2 2 2 2" xfId="28528"/>
    <cellStyle name="Normal 12 3 2 2 2 3" xfId="18142"/>
    <cellStyle name="Normal 12 3 2 2 2 4" xfId="23248"/>
    <cellStyle name="Normal 12 3 2 2 3" xfId="7748"/>
    <cellStyle name="Normal 12 3 2 2 3 2" xfId="25888"/>
    <cellStyle name="Normal 12 3 2 2 4" xfId="13038"/>
    <cellStyle name="Normal 12 3 2 2 5" xfId="15678"/>
    <cellStyle name="Normal 12 3 2 2 6" xfId="20608"/>
    <cellStyle name="Normal 12 3 2 3" xfId="3876"/>
    <cellStyle name="Normal 12 3 2 3 2" xfId="9157"/>
    <cellStyle name="Normal 12 3 2 3 2 2" xfId="27296"/>
    <cellStyle name="Normal 12 3 2 3 3" xfId="16910"/>
    <cellStyle name="Normal 12 3 2 3 4" xfId="22016"/>
    <cellStyle name="Normal 12 3 2 4" xfId="6516"/>
    <cellStyle name="Normal 12 3 2 4 2" xfId="24656"/>
    <cellStyle name="Normal 12 3 2 5" xfId="11806"/>
    <cellStyle name="Normal 12 3 2 6" xfId="14446"/>
    <cellStyle name="Normal 12 3 2 7" xfId="19376"/>
    <cellStyle name="Normal 12 3 3" xfId="1762"/>
    <cellStyle name="Normal 12 3 3 2" xfId="4404"/>
    <cellStyle name="Normal 12 3 3 2 2" xfId="9685"/>
    <cellStyle name="Normal 12 3 3 2 2 2" xfId="27824"/>
    <cellStyle name="Normal 12 3 3 2 3" xfId="17438"/>
    <cellStyle name="Normal 12 3 3 2 4" xfId="22544"/>
    <cellStyle name="Normal 12 3 3 3" xfId="7044"/>
    <cellStyle name="Normal 12 3 3 3 2" xfId="25184"/>
    <cellStyle name="Normal 12 3 3 4" xfId="12334"/>
    <cellStyle name="Normal 12 3 3 5" xfId="14974"/>
    <cellStyle name="Normal 12 3 3 6" xfId="19904"/>
    <cellStyle name="Normal 12 3 4" xfId="3171"/>
    <cellStyle name="Normal 12 3 4 2" xfId="8453"/>
    <cellStyle name="Normal 12 3 4 2 2" xfId="26592"/>
    <cellStyle name="Normal 12 3 4 3" xfId="16206"/>
    <cellStyle name="Normal 12 3 4 4" xfId="21312"/>
    <cellStyle name="Normal 12 3 5" xfId="5812"/>
    <cellStyle name="Normal 12 3 5 2" xfId="23952"/>
    <cellStyle name="Normal 12 3 6" xfId="11104"/>
    <cellStyle name="Normal 12 3 7" xfId="13742"/>
    <cellStyle name="Normal 12 3 8" xfId="18672"/>
    <cellStyle name="Normal 12 4" xfId="882"/>
    <cellStyle name="Normal 12 4 2" xfId="2114"/>
    <cellStyle name="Normal 12 4 2 2" xfId="4756"/>
    <cellStyle name="Normal 12 4 2 2 2" xfId="10037"/>
    <cellStyle name="Normal 12 4 2 2 2 2" xfId="28176"/>
    <cellStyle name="Normal 12 4 2 2 3" xfId="17790"/>
    <cellStyle name="Normal 12 4 2 2 4" xfId="22896"/>
    <cellStyle name="Normal 12 4 2 3" xfId="7396"/>
    <cellStyle name="Normal 12 4 2 3 2" xfId="25536"/>
    <cellStyle name="Normal 12 4 2 4" xfId="12686"/>
    <cellStyle name="Normal 12 4 2 5" xfId="15326"/>
    <cellStyle name="Normal 12 4 2 6" xfId="20256"/>
    <cellStyle name="Normal 12 4 3" xfId="3524"/>
    <cellStyle name="Normal 12 4 3 2" xfId="8805"/>
    <cellStyle name="Normal 12 4 3 2 2" xfId="26944"/>
    <cellStyle name="Normal 12 4 3 3" xfId="16558"/>
    <cellStyle name="Normal 12 4 3 4" xfId="21664"/>
    <cellStyle name="Normal 12 4 4" xfId="6164"/>
    <cellStyle name="Normal 12 4 4 2" xfId="24304"/>
    <cellStyle name="Normal 12 4 5" xfId="11454"/>
    <cellStyle name="Normal 12 4 6" xfId="14094"/>
    <cellStyle name="Normal 12 4 7" xfId="19024"/>
    <cellStyle name="Normal 12 5" xfId="1410"/>
    <cellStyle name="Normal 12 5 2" xfId="4052"/>
    <cellStyle name="Normal 12 5 2 2" xfId="9333"/>
    <cellStyle name="Normal 12 5 2 2 2" xfId="27472"/>
    <cellStyle name="Normal 12 5 2 3" xfId="17086"/>
    <cellStyle name="Normal 12 5 2 4" xfId="22192"/>
    <cellStyle name="Normal 12 5 3" xfId="6692"/>
    <cellStyle name="Normal 12 5 3 2" xfId="24832"/>
    <cellStyle name="Normal 12 5 4" xfId="11982"/>
    <cellStyle name="Normal 12 5 5" xfId="14622"/>
    <cellStyle name="Normal 12 5 6" xfId="19552"/>
    <cellStyle name="Normal 12 6" xfId="2642"/>
    <cellStyle name="Normal 12 6 2" xfId="5284"/>
    <cellStyle name="Normal 12 6 2 2" xfId="10565"/>
    <cellStyle name="Normal 12 6 2 2 2" xfId="28704"/>
    <cellStyle name="Normal 12 6 2 3" xfId="23424"/>
    <cellStyle name="Normal 12 6 3" xfId="7924"/>
    <cellStyle name="Normal 12 6 3 2" xfId="26064"/>
    <cellStyle name="Normal 12 6 4" xfId="13214"/>
    <cellStyle name="Normal 12 6 5" xfId="15854"/>
    <cellStyle name="Normal 12 6 6" xfId="20784"/>
    <cellStyle name="Normal 12 7" xfId="2819"/>
    <cellStyle name="Normal 12 7 2" xfId="8101"/>
    <cellStyle name="Normal 12 7 2 2" xfId="26240"/>
    <cellStyle name="Normal 12 7 3" xfId="20960"/>
    <cellStyle name="Normal 12 8" xfId="5460"/>
    <cellStyle name="Normal 12 8 2" xfId="23600"/>
    <cellStyle name="Normal 12 9" xfId="10754"/>
    <cellStyle name="Normal 13" xfId="269"/>
    <cellStyle name="Normal 13 2" xfId="617"/>
    <cellStyle name="Normal 13 2 2" xfId="1849"/>
    <cellStyle name="Normal 13 2 2 2" xfId="4491"/>
    <cellStyle name="Normal 13 2 2 2 2" xfId="9772"/>
    <cellStyle name="Normal 13 2 2 2 2 2" xfId="27911"/>
    <cellStyle name="Normal 13 2 2 2 3" xfId="17525"/>
    <cellStyle name="Normal 13 2 2 2 4" xfId="22631"/>
    <cellStyle name="Normal 13 2 2 3" xfId="7131"/>
    <cellStyle name="Normal 13 2 2 3 2" xfId="25271"/>
    <cellStyle name="Normal 13 2 2 4" xfId="12421"/>
    <cellStyle name="Normal 13 2 2 5" xfId="15061"/>
    <cellStyle name="Normal 13 2 2 6" xfId="19991"/>
    <cellStyle name="Normal 13 2 3" xfId="3259"/>
    <cellStyle name="Normal 13 2 3 2" xfId="8540"/>
    <cellStyle name="Normal 13 2 3 2 2" xfId="26679"/>
    <cellStyle name="Normal 13 2 3 3" xfId="16293"/>
    <cellStyle name="Normal 13 2 3 4" xfId="21399"/>
    <cellStyle name="Normal 13 2 4" xfId="5899"/>
    <cellStyle name="Normal 13 2 4 2" xfId="24039"/>
    <cellStyle name="Normal 13 2 5" xfId="11189"/>
    <cellStyle name="Normal 13 2 6" xfId="13829"/>
    <cellStyle name="Normal 13 2 7" xfId="18759"/>
    <cellStyle name="Normal 13 3" xfId="969"/>
    <cellStyle name="Normal 13 3 2" xfId="2201"/>
    <cellStyle name="Normal 13 3 2 2" xfId="4843"/>
    <cellStyle name="Normal 13 3 2 2 2" xfId="10124"/>
    <cellStyle name="Normal 13 3 2 2 2 2" xfId="28263"/>
    <cellStyle name="Normal 13 3 2 2 3" xfId="17877"/>
    <cellStyle name="Normal 13 3 2 2 4" xfId="22983"/>
    <cellStyle name="Normal 13 3 2 3" xfId="7483"/>
    <cellStyle name="Normal 13 3 2 3 2" xfId="25623"/>
    <cellStyle name="Normal 13 3 2 4" xfId="12773"/>
    <cellStyle name="Normal 13 3 2 5" xfId="15413"/>
    <cellStyle name="Normal 13 3 2 6" xfId="20343"/>
    <cellStyle name="Normal 13 3 3" xfId="3611"/>
    <cellStyle name="Normal 13 3 3 2" xfId="8892"/>
    <cellStyle name="Normal 13 3 3 2 2" xfId="27031"/>
    <cellStyle name="Normal 13 3 3 3" xfId="16645"/>
    <cellStyle name="Normal 13 3 3 4" xfId="21751"/>
    <cellStyle name="Normal 13 3 4" xfId="6251"/>
    <cellStyle name="Normal 13 3 4 2" xfId="24391"/>
    <cellStyle name="Normal 13 3 5" xfId="11541"/>
    <cellStyle name="Normal 13 3 6" xfId="14181"/>
    <cellStyle name="Normal 13 3 7" xfId="19111"/>
    <cellStyle name="Normal 13 4" xfId="1497"/>
    <cellStyle name="Normal 13 4 2" xfId="4139"/>
    <cellStyle name="Normal 13 4 2 2" xfId="9420"/>
    <cellStyle name="Normal 13 4 2 2 2" xfId="27559"/>
    <cellStyle name="Normal 13 4 2 3" xfId="17173"/>
    <cellStyle name="Normal 13 4 2 4" xfId="22279"/>
    <cellStyle name="Normal 13 4 3" xfId="6779"/>
    <cellStyle name="Normal 13 4 3 2" xfId="24919"/>
    <cellStyle name="Normal 13 4 4" xfId="12069"/>
    <cellStyle name="Normal 13 4 5" xfId="14709"/>
    <cellStyle name="Normal 13 4 6" xfId="19639"/>
    <cellStyle name="Normal 13 5" xfId="2906"/>
    <cellStyle name="Normal 13 5 2" xfId="8188"/>
    <cellStyle name="Normal 13 5 2 2" xfId="26327"/>
    <cellStyle name="Normal 13 5 3" xfId="15941"/>
    <cellStyle name="Normal 13 5 4" xfId="21047"/>
    <cellStyle name="Normal 13 6" xfId="5547"/>
    <cellStyle name="Normal 13 6 2" xfId="23687"/>
    <cellStyle name="Normal 13 7" xfId="10846"/>
    <cellStyle name="Normal 13 8" xfId="13477"/>
    <cellStyle name="Normal 13 9" xfId="18408"/>
    <cellStyle name="Normal 14" xfId="444"/>
    <cellStyle name="Normal 14 2" xfId="1145"/>
    <cellStyle name="Normal 14 2 2" xfId="2377"/>
    <cellStyle name="Normal 14 2 2 2" xfId="5019"/>
    <cellStyle name="Normal 14 2 2 2 2" xfId="10300"/>
    <cellStyle name="Normal 14 2 2 2 2 2" xfId="28439"/>
    <cellStyle name="Normal 14 2 2 2 3" xfId="18053"/>
    <cellStyle name="Normal 14 2 2 2 4" xfId="23159"/>
    <cellStyle name="Normal 14 2 2 3" xfId="7659"/>
    <cellStyle name="Normal 14 2 2 3 2" xfId="25799"/>
    <cellStyle name="Normal 14 2 2 4" xfId="12949"/>
    <cellStyle name="Normal 14 2 2 5" xfId="15589"/>
    <cellStyle name="Normal 14 2 2 6" xfId="20519"/>
    <cellStyle name="Normal 14 2 3" xfId="3787"/>
    <cellStyle name="Normal 14 2 3 2" xfId="9068"/>
    <cellStyle name="Normal 14 2 3 2 2" xfId="27207"/>
    <cellStyle name="Normal 14 2 3 3" xfId="16821"/>
    <cellStyle name="Normal 14 2 3 4" xfId="21927"/>
    <cellStyle name="Normal 14 2 4" xfId="6427"/>
    <cellStyle name="Normal 14 2 4 2" xfId="24567"/>
    <cellStyle name="Normal 14 2 5" xfId="11717"/>
    <cellStyle name="Normal 14 2 6" xfId="14357"/>
    <cellStyle name="Normal 14 2 7" xfId="19287"/>
    <cellStyle name="Normal 14 3" xfId="1673"/>
    <cellStyle name="Normal 14 3 2" xfId="4315"/>
    <cellStyle name="Normal 14 3 2 2" xfId="9596"/>
    <cellStyle name="Normal 14 3 2 2 2" xfId="27735"/>
    <cellStyle name="Normal 14 3 2 3" xfId="17349"/>
    <cellStyle name="Normal 14 3 2 4" xfId="22455"/>
    <cellStyle name="Normal 14 3 3" xfId="6955"/>
    <cellStyle name="Normal 14 3 3 2" xfId="25095"/>
    <cellStyle name="Normal 14 3 4" xfId="12245"/>
    <cellStyle name="Normal 14 3 5" xfId="14885"/>
    <cellStyle name="Normal 14 3 6" xfId="19815"/>
    <cellStyle name="Normal 14 4" xfId="3082"/>
    <cellStyle name="Normal 14 4 2" xfId="8364"/>
    <cellStyle name="Normal 14 4 2 2" xfId="26503"/>
    <cellStyle name="Normal 14 4 3" xfId="16117"/>
    <cellStyle name="Normal 14 4 4" xfId="21223"/>
    <cellStyle name="Normal 14 5" xfId="5723"/>
    <cellStyle name="Normal 14 5 2" xfId="23863"/>
    <cellStyle name="Normal 14 6" xfId="11017"/>
    <cellStyle name="Normal 14 7" xfId="13653"/>
    <cellStyle name="Normal 14 8" xfId="18583"/>
    <cellStyle name="Normal 15" xfId="616"/>
    <cellStyle name="Normal 15 2" xfId="3258"/>
    <cellStyle name="Normal 15 3" xfId="2759"/>
    <cellStyle name="Normal 15 3 2" xfId="8041"/>
    <cellStyle name="Normal 16" xfId="793"/>
    <cellStyle name="Normal 16 2" xfId="2025"/>
    <cellStyle name="Normal 16 2 2" xfId="4667"/>
    <cellStyle name="Normal 16 2 2 2" xfId="9948"/>
    <cellStyle name="Normal 16 2 2 2 2" xfId="28087"/>
    <cellStyle name="Normal 16 2 2 3" xfId="17701"/>
    <cellStyle name="Normal 16 2 2 4" xfId="22807"/>
    <cellStyle name="Normal 16 2 3" xfId="7307"/>
    <cellStyle name="Normal 16 2 3 2" xfId="25447"/>
    <cellStyle name="Normal 16 2 4" xfId="12597"/>
    <cellStyle name="Normal 16 2 5" xfId="15237"/>
    <cellStyle name="Normal 16 2 6" xfId="20167"/>
    <cellStyle name="Normal 16 3" xfId="3435"/>
    <cellStyle name="Normal 16 3 2" xfId="8716"/>
    <cellStyle name="Normal 16 3 2 2" xfId="26855"/>
    <cellStyle name="Normal 16 3 3" xfId="16469"/>
    <cellStyle name="Normal 16 3 4" xfId="21575"/>
    <cellStyle name="Normal 16 4" xfId="6075"/>
    <cellStyle name="Normal 16 4 2" xfId="24215"/>
    <cellStyle name="Normal 16 5" xfId="11365"/>
    <cellStyle name="Normal 16 6" xfId="14005"/>
    <cellStyle name="Normal 16 7" xfId="18935"/>
    <cellStyle name="Normal 17" xfId="1321"/>
    <cellStyle name="Normal 17 2" xfId="3963"/>
    <cellStyle name="Normal 17 2 2" xfId="9244"/>
    <cellStyle name="Normal 17 2 2 2" xfId="27383"/>
    <cellStyle name="Normal 17 2 3" xfId="16997"/>
    <cellStyle name="Normal 17 2 4" xfId="22103"/>
    <cellStyle name="Normal 17 3" xfId="6603"/>
    <cellStyle name="Normal 17 3 2" xfId="24743"/>
    <cellStyle name="Normal 17 4" xfId="11893"/>
    <cellStyle name="Normal 17 5" xfId="14533"/>
    <cellStyle name="Normal 17 6" xfId="19463"/>
    <cellStyle name="Normal 18" xfId="2553"/>
    <cellStyle name="Normal 18 2" xfId="5195"/>
    <cellStyle name="Normal 18 2 2" xfId="10653"/>
    <cellStyle name="Normal 18 2 3" xfId="10476"/>
    <cellStyle name="Normal 18 2 3 2" xfId="28615"/>
    <cellStyle name="Normal 18 2 4" xfId="23335"/>
    <cellStyle name="Normal 18 3" xfId="10652"/>
    <cellStyle name="Normal 18 4" xfId="7835"/>
    <cellStyle name="Normal 18 4 2" xfId="25975"/>
    <cellStyle name="Normal 18 5" xfId="13125"/>
    <cellStyle name="Normal 18 6" xfId="20695"/>
    <cellStyle name="Normal 19" xfId="2729"/>
    <cellStyle name="Normal 19 2" xfId="8011"/>
    <cellStyle name="Normal 19 2 2" xfId="26151"/>
    <cellStyle name="Normal 19 3" xfId="15765"/>
    <cellStyle name="Normal 19 4" xfId="20871"/>
    <cellStyle name="Normal 2" xfId="1"/>
    <cellStyle name="Normal 2 2" xfId="65"/>
    <cellStyle name="Normal 2 2 2" xfId="66"/>
    <cellStyle name="Normal 20" xfId="5371"/>
    <cellStyle name="Normal 20 2" xfId="23511"/>
    <cellStyle name="Normal 21" xfId="268"/>
    <cellStyle name="Normal 21 2" xfId="10654"/>
    <cellStyle name="Normal 22" xfId="10664"/>
    <cellStyle name="Normal 23" xfId="13301"/>
    <cellStyle name="Normal 24" xfId="18229"/>
    <cellStyle name="Normal 25" xfId="28795"/>
    <cellStyle name="Normal 3" xfId="45"/>
    <cellStyle name="Normal 3 10" xfId="10655"/>
    <cellStyle name="Normal 3 11" xfId="18243"/>
    <cellStyle name="Normal 3 2" xfId="47"/>
    <cellStyle name="Normal 3 2 10" xfId="809"/>
    <cellStyle name="Normal 3 2 10 2" xfId="2041"/>
    <cellStyle name="Normal 3 2 10 2 2" xfId="4683"/>
    <cellStyle name="Normal 3 2 10 2 2 2" xfId="9964"/>
    <cellStyle name="Normal 3 2 10 2 2 2 2" xfId="28103"/>
    <cellStyle name="Normal 3 2 10 2 2 3" xfId="17717"/>
    <cellStyle name="Normal 3 2 10 2 2 4" xfId="22823"/>
    <cellStyle name="Normal 3 2 10 2 3" xfId="7323"/>
    <cellStyle name="Normal 3 2 10 2 3 2" xfId="25463"/>
    <cellStyle name="Normal 3 2 10 2 4" xfId="12613"/>
    <cellStyle name="Normal 3 2 10 2 5" xfId="15253"/>
    <cellStyle name="Normal 3 2 10 2 6" xfId="20183"/>
    <cellStyle name="Normal 3 2 10 3" xfId="3451"/>
    <cellStyle name="Normal 3 2 10 3 2" xfId="8732"/>
    <cellStyle name="Normal 3 2 10 3 2 2" xfId="26871"/>
    <cellStyle name="Normal 3 2 10 3 3" xfId="16485"/>
    <cellStyle name="Normal 3 2 10 3 4" xfId="21591"/>
    <cellStyle name="Normal 3 2 10 4" xfId="6091"/>
    <cellStyle name="Normal 3 2 10 4 2" xfId="24231"/>
    <cellStyle name="Normal 3 2 10 5" xfId="11381"/>
    <cellStyle name="Normal 3 2 10 6" xfId="14021"/>
    <cellStyle name="Normal 3 2 10 7" xfId="18951"/>
    <cellStyle name="Normal 3 2 11" xfId="1324"/>
    <cellStyle name="Normal 3 2 11 2" xfId="3966"/>
    <cellStyle name="Normal 3 2 11 2 2" xfId="9247"/>
    <cellStyle name="Normal 3 2 11 2 2 2" xfId="27386"/>
    <cellStyle name="Normal 3 2 11 2 3" xfId="17000"/>
    <cellStyle name="Normal 3 2 11 2 4" xfId="22106"/>
    <cellStyle name="Normal 3 2 11 3" xfId="6606"/>
    <cellStyle name="Normal 3 2 11 3 2" xfId="24746"/>
    <cellStyle name="Normal 3 2 11 4" xfId="11896"/>
    <cellStyle name="Normal 3 2 11 5" xfId="14536"/>
    <cellStyle name="Normal 3 2 11 6" xfId="19466"/>
    <cellStyle name="Normal 3 2 12" xfId="2569"/>
    <cellStyle name="Normal 3 2 12 2" xfId="5211"/>
    <cellStyle name="Normal 3 2 12 2 2" xfId="10492"/>
    <cellStyle name="Normal 3 2 12 2 2 2" xfId="28631"/>
    <cellStyle name="Normal 3 2 12 2 3" xfId="23351"/>
    <cellStyle name="Normal 3 2 12 3" xfId="7851"/>
    <cellStyle name="Normal 3 2 12 3 2" xfId="25991"/>
    <cellStyle name="Normal 3 2 12 4" xfId="13141"/>
    <cellStyle name="Normal 3 2 12 5" xfId="15768"/>
    <cellStyle name="Normal 3 2 12 6" xfId="20711"/>
    <cellStyle name="Normal 3 2 13" xfId="2745"/>
    <cellStyle name="Normal 3 2 13 2" xfId="8027"/>
    <cellStyle name="Normal 3 2 13 2 2" xfId="26167"/>
    <cellStyle name="Normal 3 2 13 3" xfId="20887"/>
    <cellStyle name="Normal 3 2 14" xfId="5387"/>
    <cellStyle name="Normal 3 2 14 2" xfId="23527"/>
    <cellStyle name="Normal 3 2 15" xfId="10683"/>
    <cellStyle name="Normal 3 2 16" xfId="13304"/>
    <cellStyle name="Normal 3 2 17" xfId="18245"/>
    <cellStyle name="Normal 3 2 2" xfId="51"/>
    <cellStyle name="Normal 3 2 2 10" xfId="1340"/>
    <cellStyle name="Normal 3 2 2 10 2" xfId="3982"/>
    <cellStyle name="Normal 3 2 2 10 2 2" xfId="9263"/>
    <cellStyle name="Normal 3 2 2 10 2 2 2" xfId="27402"/>
    <cellStyle name="Normal 3 2 2 10 2 3" xfId="17016"/>
    <cellStyle name="Normal 3 2 2 10 2 4" xfId="22122"/>
    <cellStyle name="Normal 3 2 2 10 3" xfId="6622"/>
    <cellStyle name="Normal 3 2 2 10 3 2" xfId="24762"/>
    <cellStyle name="Normal 3 2 2 10 4" xfId="11912"/>
    <cellStyle name="Normal 3 2 2 10 5" xfId="14552"/>
    <cellStyle name="Normal 3 2 2 10 6" xfId="19482"/>
    <cellStyle name="Normal 3 2 2 11" xfId="2572"/>
    <cellStyle name="Normal 3 2 2 11 2" xfId="5214"/>
    <cellStyle name="Normal 3 2 2 11 2 2" xfId="10495"/>
    <cellStyle name="Normal 3 2 2 11 2 2 2" xfId="28634"/>
    <cellStyle name="Normal 3 2 2 11 2 3" xfId="23354"/>
    <cellStyle name="Normal 3 2 2 11 3" xfId="7854"/>
    <cellStyle name="Normal 3 2 2 11 3 2" xfId="25994"/>
    <cellStyle name="Normal 3 2 2 11 4" xfId="13144"/>
    <cellStyle name="Normal 3 2 2 11 5" xfId="15784"/>
    <cellStyle name="Normal 3 2 2 11 6" xfId="20714"/>
    <cellStyle name="Normal 3 2 2 12" xfId="2748"/>
    <cellStyle name="Normal 3 2 2 12 2" xfId="8030"/>
    <cellStyle name="Normal 3 2 2 12 2 2" xfId="26170"/>
    <cellStyle name="Normal 3 2 2 12 3" xfId="20890"/>
    <cellStyle name="Normal 3 2 2 13" xfId="5390"/>
    <cellStyle name="Normal 3 2 2 13 2" xfId="23530"/>
    <cellStyle name="Normal 3 2 2 14" xfId="10686"/>
    <cellStyle name="Normal 3 2 2 15" xfId="13320"/>
    <cellStyle name="Normal 3 2 2 16" xfId="18249"/>
    <cellStyle name="Normal 3 2 2 2" xfId="61"/>
    <cellStyle name="Normal 3 2 2 2 10" xfId="2756"/>
    <cellStyle name="Normal 3 2 2 2 10 2" xfId="8038"/>
    <cellStyle name="Normal 3 2 2 2 10 2 2" xfId="26178"/>
    <cellStyle name="Normal 3 2 2 2 10 3" xfId="20898"/>
    <cellStyle name="Normal 3 2 2 2 11" xfId="5398"/>
    <cellStyle name="Normal 3 2 2 2 11 2" xfId="23538"/>
    <cellStyle name="Normal 3 2 2 2 12" xfId="10711"/>
    <cellStyle name="Normal 3 2 2 2 13" xfId="13328"/>
    <cellStyle name="Normal 3 2 2 2 14" xfId="18257"/>
    <cellStyle name="Normal 3 2 2 2 2" xfId="85"/>
    <cellStyle name="Normal 3 2 2 2 2 10" xfId="10725"/>
    <cellStyle name="Normal 3 2 2 2 2 11" xfId="13344"/>
    <cellStyle name="Normal 3 2 2 2 2 12" xfId="18273"/>
    <cellStyle name="Normal 3 2 2 2 2 2" xfId="206"/>
    <cellStyle name="Normal 3 2 2 2 2 2 10" xfId="13431"/>
    <cellStyle name="Normal 3 2 2 2 2 2 11" xfId="18361"/>
    <cellStyle name="Normal 3 2 2 2 2 2 2" xfId="398"/>
    <cellStyle name="Normal 3 2 2 2 2 2 2 2" xfId="747"/>
    <cellStyle name="Normal 3 2 2 2 2 2 2 2 2" xfId="1979"/>
    <cellStyle name="Normal 3 2 2 2 2 2 2 2 2 2" xfId="4621"/>
    <cellStyle name="Normal 3 2 2 2 2 2 2 2 2 2 2" xfId="9902"/>
    <cellStyle name="Normal 3 2 2 2 2 2 2 2 2 2 2 2" xfId="28041"/>
    <cellStyle name="Normal 3 2 2 2 2 2 2 2 2 2 3" xfId="17655"/>
    <cellStyle name="Normal 3 2 2 2 2 2 2 2 2 2 4" xfId="22761"/>
    <cellStyle name="Normal 3 2 2 2 2 2 2 2 2 3" xfId="7261"/>
    <cellStyle name="Normal 3 2 2 2 2 2 2 2 2 3 2" xfId="25401"/>
    <cellStyle name="Normal 3 2 2 2 2 2 2 2 2 4" xfId="12551"/>
    <cellStyle name="Normal 3 2 2 2 2 2 2 2 2 5" xfId="15191"/>
    <cellStyle name="Normal 3 2 2 2 2 2 2 2 2 6" xfId="20121"/>
    <cellStyle name="Normal 3 2 2 2 2 2 2 2 3" xfId="3389"/>
    <cellStyle name="Normal 3 2 2 2 2 2 2 2 3 2" xfId="8670"/>
    <cellStyle name="Normal 3 2 2 2 2 2 2 2 3 2 2" xfId="26809"/>
    <cellStyle name="Normal 3 2 2 2 2 2 2 2 3 3" xfId="16423"/>
    <cellStyle name="Normal 3 2 2 2 2 2 2 2 3 4" xfId="21529"/>
    <cellStyle name="Normal 3 2 2 2 2 2 2 2 4" xfId="6029"/>
    <cellStyle name="Normal 3 2 2 2 2 2 2 2 4 2" xfId="24169"/>
    <cellStyle name="Normal 3 2 2 2 2 2 2 2 5" xfId="11319"/>
    <cellStyle name="Normal 3 2 2 2 2 2 2 2 6" xfId="13959"/>
    <cellStyle name="Normal 3 2 2 2 2 2 2 2 7" xfId="18889"/>
    <cellStyle name="Normal 3 2 2 2 2 2 2 3" xfId="1099"/>
    <cellStyle name="Normal 3 2 2 2 2 2 2 3 2" xfId="2331"/>
    <cellStyle name="Normal 3 2 2 2 2 2 2 3 2 2" xfId="4973"/>
    <cellStyle name="Normal 3 2 2 2 2 2 2 3 2 2 2" xfId="10254"/>
    <cellStyle name="Normal 3 2 2 2 2 2 2 3 2 2 2 2" xfId="28393"/>
    <cellStyle name="Normal 3 2 2 2 2 2 2 3 2 2 3" xfId="18007"/>
    <cellStyle name="Normal 3 2 2 2 2 2 2 3 2 2 4" xfId="23113"/>
    <cellStyle name="Normal 3 2 2 2 2 2 2 3 2 3" xfId="7613"/>
    <cellStyle name="Normal 3 2 2 2 2 2 2 3 2 3 2" xfId="25753"/>
    <cellStyle name="Normal 3 2 2 2 2 2 2 3 2 4" xfId="12903"/>
    <cellStyle name="Normal 3 2 2 2 2 2 2 3 2 5" xfId="15543"/>
    <cellStyle name="Normal 3 2 2 2 2 2 2 3 2 6" xfId="20473"/>
    <cellStyle name="Normal 3 2 2 2 2 2 2 3 3" xfId="3741"/>
    <cellStyle name="Normal 3 2 2 2 2 2 2 3 3 2" xfId="9022"/>
    <cellStyle name="Normal 3 2 2 2 2 2 2 3 3 2 2" xfId="27161"/>
    <cellStyle name="Normal 3 2 2 2 2 2 2 3 3 3" xfId="16775"/>
    <cellStyle name="Normal 3 2 2 2 2 2 2 3 3 4" xfId="21881"/>
    <cellStyle name="Normal 3 2 2 2 2 2 2 3 4" xfId="6381"/>
    <cellStyle name="Normal 3 2 2 2 2 2 2 3 4 2" xfId="24521"/>
    <cellStyle name="Normal 3 2 2 2 2 2 2 3 5" xfId="11671"/>
    <cellStyle name="Normal 3 2 2 2 2 2 2 3 6" xfId="14311"/>
    <cellStyle name="Normal 3 2 2 2 2 2 2 3 7" xfId="19241"/>
    <cellStyle name="Normal 3 2 2 2 2 2 2 4" xfId="1627"/>
    <cellStyle name="Normal 3 2 2 2 2 2 2 4 2" xfId="4269"/>
    <cellStyle name="Normal 3 2 2 2 2 2 2 4 2 2" xfId="9550"/>
    <cellStyle name="Normal 3 2 2 2 2 2 2 4 2 2 2" xfId="27689"/>
    <cellStyle name="Normal 3 2 2 2 2 2 2 4 2 3" xfId="17303"/>
    <cellStyle name="Normal 3 2 2 2 2 2 2 4 2 4" xfId="22409"/>
    <cellStyle name="Normal 3 2 2 2 2 2 2 4 3" xfId="6909"/>
    <cellStyle name="Normal 3 2 2 2 2 2 2 4 3 2" xfId="25049"/>
    <cellStyle name="Normal 3 2 2 2 2 2 2 4 4" xfId="12199"/>
    <cellStyle name="Normal 3 2 2 2 2 2 2 4 5" xfId="14839"/>
    <cellStyle name="Normal 3 2 2 2 2 2 2 4 6" xfId="19769"/>
    <cellStyle name="Normal 3 2 2 2 2 2 2 5" xfId="3036"/>
    <cellStyle name="Normal 3 2 2 2 2 2 2 5 2" xfId="8318"/>
    <cellStyle name="Normal 3 2 2 2 2 2 2 5 2 2" xfId="26457"/>
    <cellStyle name="Normal 3 2 2 2 2 2 2 5 3" xfId="16071"/>
    <cellStyle name="Normal 3 2 2 2 2 2 2 5 4" xfId="21177"/>
    <cellStyle name="Normal 3 2 2 2 2 2 2 6" xfId="5677"/>
    <cellStyle name="Normal 3 2 2 2 2 2 2 6 2" xfId="23817"/>
    <cellStyle name="Normal 3 2 2 2 2 2 2 7" xfId="10971"/>
    <cellStyle name="Normal 3 2 2 2 2 2 2 8" xfId="13607"/>
    <cellStyle name="Normal 3 2 2 2 2 2 2 9" xfId="18537"/>
    <cellStyle name="Normal 3 2 2 2 2 2 3" xfId="570"/>
    <cellStyle name="Normal 3 2 2 2 2 2 3 2" xfId="1275"/>
    <cellStyle name="Normal 3 2 2 2 2 2 3 2 2" xfId="2507"/>
    <cellStyle name="Normal 3 2 2 2 2 2 3 2 2 2" xfId="5149"/>
    <cellStyle name="Normal 3 2 2 2 2 2 3 2 2 2 2" xfId="10430"/>
    <cellStyle name="Normal 3 2 2 2 2 2 3 2 2 2 2 2" xfId="28569"/>
    <cellStyle name="Normal 3 2 2 2 2 2 3 2 2 2 3" xfId="18183"/>
    <cellStyle name="Normal 3 2 2 2 2 2 3 2 2 2 4" xfId="23289"/>
    <cellStyle name="Normal 3 2 2 2 2 2 3 2 2 3" xfId="7789"/>
    <cellStyle name="Normal 3 2 2 2 2 2 3 2 2 3 2" xfId="25929"/>
    <cellStyle name="Normal 3 2 2 2 2 2 3 2 2 4" xfId="13079"/>
    <cellStyle name="Normal 3 2 2 2 2 2 3 2 2 5" xfId="15719"/>
    <cellStyle name="Normal 3 2 2 2 2 2 3 2 2 6" xfId="20649"/>
    <cellStyle name="Normal 3 2 2 2 2 2 3 2 3" xfId="3917"/>
    <cellStyle name="Normal 3 2 2 2 2 2 3 2 3 2" xfId="9198"/>
    <cellStyle name="Normal 3 2 2 2 2 2 3 2 3 2 2" xfId="27337"/>
    <cellStyle name="Normal 3 2 2 2 2 2 3 2 3 3" xfId="16951"/>
    <cellStyle name="Normal 3 2 2 2 2 2 3 2 3 4" xfId="22057"/>
    <cellStyle name="Normal 3 2 2 2 2 2 3 2 4" xfId="6557"/>
    <cellStyle name="Normal 3 2 2 2 2 2 3 2 4 2" xfId="24697"/>
    <cellStyle name="Normal 3 2 2 2 2 2 3 2 5" xfId="11847"/>
    <cellStyle name="Normal 3 2 2 2 2 2 3 2 6" xfId="14487"/>
    <cellStyle name="Normal 3 2 2 2 2 2 3 2 7" xfId="19417"/>
    <cellStyle name="Normal 3 2 2 2 2 2 3 3" xfId="1803"/>
    <cellStyle name="Normal 3 2 2 2 2 2 3 3 2" xfId="4445"/>
    <cellStyle name="Normal 3 2 2 2 2 2 3 3 2 2" xfId="9726"/>
    <cellStyle name="Normal 3 2 2 2 2 2 3 3 2 2 2" xfId="27865"/>
    <cellStyle name="Normal 3 2 2 2 2 2 3 3 2 3" xfId="17479"/>
    <cellStyle name="Normal 3 2 2 2 2 2 3 3 2 4" xfId="22585"/>
    <cellStyle name="Normal 3 2 2 2 2 2 3 3 3" xfId="7085"/>
    <cellStyle name="Normal 3 2 2 2 2 2 3 3 3 2" xfId="25225"/>
    <cellStyle name="Normal 3 2 2 2 2 2 3 3 4" xfId="12375"/>
    <cellStyle name="Normal 3 2 2 2 2 2 3 3 5" xfId="15015"/>
    <cellStyle name="Normal 3 2 2 2 2 2 3 3 6" xfId="19945"/>
    <cellStyle name="Normal 3 2 2 2 2 2 3 4" xfId="3212"/>
    <cellStyle name="Normal 3 2 2 2 2 2 3 4 2" xfId="8494"/>
    <cellStyle name="Normal 3 2 2 2 2 2 3 4 2 2" xfId="26633"/>
    <cellStyle name="Normal 3 2 2 2 2 2 3 4 3" xfId="16247"/>
    <cellStyle name="Normal 3 2 2 2 2 2 3 4 4" xfId="21353"/>
    <cellStyle name="Normal 3 2 2 2 2 2 3 5" xfId="5853"/>
    <cellStyle name="Normal 3 2 2 2 2 2 3 5 2" xfId="23993"/>
    <cellStyle name="Normal 3 2 2 2 2 2 3 6" xfId="11143"/>
    <cellStyle name="Normal 3 2 2 2 2 2 3 7" xfId="13783"/>
    <cellStyle name="Normal 3 2 2 2 2 2 3 8" xfId="18713"/>
    <cellStyle name="Normal 3 2 2 2 2 2 4" xfId="923"/>
    <cellStyle name="Normal 3 2 2 2 2 2 4 2" xfId="2155"/>
    <cellStyle name="Normal 3 2 2 2 2 2 4 2 2" xfId="4797"/>
    <cellStyle name="Normal 3 2 2 2 2 2 4 2 2 2" xfId="10078"/>
    <cellStyle name="Normal 3 2 2 2 2 2 4 2 2 2 2" xfId="28217"/>
    <cellStyle name="Normal 3 2 2 2 2 2 4 2 2 3" xfId="17831"/>
    <cellStyle name="Normal 3 2 2 2 2 2 4 2 2 4" xfId="22937"/>
    <cellStyle name="Normal 3 2 2 2 2 2 4 2 3" xfId="7437"/>
    <cellStyle name="Normal 3 2 2 2 2 2 4 2 3 2" xfId="25577"/>
    <cellStyle name="Normal 3 2 2 2 2 2 4 2 4" xfId="12727"/>
    <cellStyle name="Normal 3 2 2 2 2 2 4 2 5" xfId="15367"/>
    <cellStyle name="Normal 3 2 2 2 2 2 4 2 6" xfId="20297"/>
    <cellStyle name="Normal 3 2 2 2 2 2 4 3" xfId="3565"/>
    <cellStyle name="Normal 3 2 2 2 2 2 4 3 2" xfId="8846"/>
    <cellStyle name="Normal 3 2 2 2 2 2 4 3 2 2" xfId="26985"/>
    <cellStyle name="Normal 3 2 2 2 2 2 4 3 3" xfId="16599"/>
    <cellStyle name="Normal 3 2 2 2 2 2 4 3 4" xfId="21705"/>
    <cellStyle name="Normal 3 2 2 2 2 2 4 4" xfId="6205"/>
    <cellStyle name="Normal 3 2 2 2 2 2 4 4 2" xfId="24345"/>
    <cellStyle name="Normal 3 2 2 2 2 2 4 5" xfId="11495"/>
    <cellStyle name="Normal 3 2 2 2 2 2 4 6" xfId="14135"/>
    <cellStyle name="Normal 3 2 2 2 2 2 4 7" xfId="19065"/>
    <cellStyle name="Normal 3 2 2 2 2 2 5" xfId="1451"/>
    <cellStyle name="Normal 3 2 2 2 2 2 5 2" xfId="4093"/>
    <cellStyle name="Normal 3 2 2 2 2 2 5 2 2" xfId="9374"/>
    <cellStyle name="Normal 3 2 2 2 2 2 5 2 2 2" xfId="27513"/>
    <cellStyle name="Normal 3 2 2 2 2 2 5 2 3" xfId="17127"/>
    <cellStyle name="Normal 3 2 2 2 2 2 5 2 4" xfId="22233"/>
    <cellStyle name="Normal 3 2 2 2 2 2 5 3" xfId="6733"/>
    <cellStyle name="Normal 3 2 2 2 2 2 5 3 2" xfId="24873"/>
    <cellStyle name="Normal 3 2 2 2 2 2 5 4" xfId="12023"/>
    <cellStyle name="Normal 3 2 2 2 2 2 5 5" xfId="14663"/>
    <cellStyle name="Normal 3 2 2 2 2 2 5 6" xfId="19593"/>
    <cellStyle name="Normal 3 2 2 2 2 2 6" xfId="2683"/>
    <cellStyle name="Normal 3 2 2 2 2 2 6 2" xfId="5325"/>
    <cellStyle name="Normal 3 2 2 2 2 2 6 2 2" xfId="10606"/>
    <cellStyle name="Normal 3 2 2 2 2 2 6 2 2 2" xfId="28745"/>
    <cellStyle name="Normal 3 2 2 2 2 2 6 2 3" xfId="23465"/>
    <cellStyle name="Normal 3 2 2 2 2 2 6 3" xfId="7965"/>
    <cellStyle name="Normal 3 2 2 2 2 2 6 3 2" xfId="26105"/>
    <cellStyle name="Normal 3 2 2 2 2 2 6 4" xfId="13255"/>
    <cellStyle name="Normal 3 2 2 2 2 2 6 5" xfId="15895"/>
    <cellStyle name="Normal 3 2 2 2 2 2 6 6" xfId="20825"/>
    <cellStyle name="Normal 3 2 2 2 2 2 7" xfId="2860"/>
    <cellStyle name="Normal 3 2 2 2 2 2 7 2" xfId="8142"/>
    <cellStyle name="Normal 3 2 2 2 2 2 7 2 2" xfId="26281"/>
    <cellStyle name="Normal 3 2 2 2 2 2 7 3" xfId="21001"/>
    <cellStyle name="Normal 3 2 2 2 2 2 8" xfId="5501"/>
    <cellStyle name="Normal 3 2 2 2 2 2 8 2" xfId="23641"/>
    <cellStyle name="Normal 3 2 2 2 2 2 9" xfId="10795"/>
    <cellStyle name="Normal 3 2 2 2 2 3" xfId="311"/>
    <cellStyle name="Normal 3 2 2 2 2 3 2" xfId="660"/>
    <cellStyle name="Normal 3 2 2 2 2 3 2 2" xfId="1892"/>
    <cellStyle name="Normal 3 2 2 2 2 3 2 2 2" xfId="4534"/>
    <cellStyle name="Normal 3 2 2 2 2 3 2 2 2 2" xfId="9815"/>
    <cellStyle name="Normal 3 2 2 2 2 3 2 2 2 2 2" xfId="27954"/>
    <cellStyle name="Normal 3 2 2 2 2 3 2 2 2 3" xfId="17568"/>
    <cellStyle name="Normal 3 2 2 2 2 3 2 2 2 4" xfId="22674"/>
    <cellStyle name="Normal 3 2 2 2 2 3 2 2 3" xfId="7174"/>
    <cellStyle name="Normal 3 2 2 2 2 3 2 2 3 2" xfId="25314"/>
    <cellStyle name="Normal 3 2 2 2 2 3 2 2 4" xfId="12464"/>
    <cellStyle name="Normal 3 2 2 2 2 3 2 2 5" xfId="15104"/>
    <cellStyle name="Normal 3 2 2 2 2 3 2 2 6" xfId="20034"/>
    <cellStyle name="Normal 3 2 2 2 2 3 2 3" xfId="3302"/>
    <cellStyle name="Normal 3 2 2 2 2 3 2 3 2" xfId="8583"/>
    <cellStyle name="Normal 3 2 2 2 2 3 2 3 2 2" xfId="26722"/>
    <cellStyle name="Normal 3 2 2 2 2 3 2 3 3" xfId="16336"/>
    <cellStyle name="Normal 3 2 2 2 2 3 2 3 4" xfId="21442"/>
    <cellStyle name="Normal 3 2 2 2 2 3 2 4" xfId="5942"/>
    <cellStyle name="Normal 3 2 2 2 2 3 2 4 2" xfId="24082"/>
    <cellStyle name="Normal 3 2 2 2 2 3 2 5" xfId="11232"/>
    <cellStyle name="Normal 3 2 2 2 2 3 2 6" xfId="13872"/>
    <cellStyle name="Normal 3 2 2 2 2 3 2 7" xfId="18802"/>
    <cellStyle name="Normal 3 2 2 2 2 3 3" xfId="1012"/>
    <cellStyle name="Normal 3 2 2 2 2 3 3 2" xfId="2244"/>
    <cellStyle name="Normal 3 2 2 2 2 3 3 2 2" xfId="4886"/>
    <cellStyle name="Normal 3 2 2 2 2 3 3 2 2 2" xfId="10167"/>
    <cellStyle name="Normal 3 2 2 2 2 3 3 2 2 2 2" xfId="28306"/>
    <cellStyle name="Normal 3 2 2 2 2 3 3 2 2 3" xfId="17920"/>
    <cellStyle name="Normal 3 2 2 2 2 3 3 2 2 4" xfId="23026"/>
    <cellStyle name="Normal 3 2 2 2 2 3 3 2 3" xfId="7526"/>
    <cellStyle name="Normal 3 2 2 2 2 3 3 2 3 2" xfId="25666"/>
    <cellStyle name="Normal 3 2 2 2 2 3 3 2 4" xfId="12816"/>
    <cellStyle name="Normal 3 2 2 2 2 3 3 2 5" xfId="15456"/>
    <cellStyle name="Normal 3 2 2 2 2 3 3 2 6" xfId="20386"/>
    <cellStyle name="Normal 3 2 2 2 2 3 3 3" xfId="3654"/>
    <cellStyle name="Normal 3 2 2 2 2 3 3 3 2" xfId="8935"/>
    <cellStyle name="Normal 3 2 2 2 2 3 3 3 2 2" xfId="27074"/>
    <cellStyle name="Normal 3 2 2 2 2 3 3 3 3" xfId="16688"/>
    <cellStyle name="Normal 3 2 2 2 2 3 3 3 4" xfId="21794"/>
    <cellStyle name="Normal 3 2 2 2 2 3 3 4" xfId="6294"/>
    <cellStyle name="Normal 3 2 2 2 2 3 3 4 2" xfId="24434"/>
    <cellStyle name="Normal 3 2 2 2 2 3 3 5" xfId="11584"/>
    <cellStyle name="Normal 3 2 2 2 2 3 3 6" xfId="14224"/>
    <cellStyle name="Normal 3 2 2 2 2 3 3 7" xfId="19154"/>
    <cellStyle name="Normal 3 2 2 2 2 3 4" xfId="1540"/>
    <cellStyle name="Normal 3 2 2 2 2 3 4 2" xfId="4182"/>
    <cellStyle name="Normal 3 2 2 2 2 3 4 2 2" xfId="9463"/>
    <cellStyle name="Normal 3 2 2 2 2 3 4 2 2 2" xfId="27602"/>
    <cellStyle name="Normal 3 2 2 2 2 3 4 2 3" xfId="17216"/>
    <cellStyle name="Normal 3 2 2 2 2 3 4 2 4" xfId="22322"/>
    <cellStyle name="Normal 3 2 2 2 2 3 4 3" xfId="6822"/>
    <cellStyle name="Normal 3 2 2 2 2 3 4 3 2" xfId="24962"/>
    <cellStyle name="Normal 3 2 2 2 2 3 4 4" xfId="12112"/>
    <cellStyle name="Normal 3 2 2 2 2 3 4 5" xfId="14752"/>
    <cellStyle name="Normal 3 2 2 2 2 3 4 6" xfId="19682"/>
    <cellStyle name="Normal 3 2 2 2 2 3 5" xfId="2949"/>
    <cellStyle name="Normal 3 2 2 2 2 3 5 2" xfId="8231"/>
    <cellStyle name="Normal 3 2 2 2 2 3 5 2 2" xfId="26370"/>
    <cellStyle name="Normal 3 2 2 2 2 3 5 3" xfId="15984"/>
    <cellStyle name="Normal 3 2 2 2 2 3 5 4" xfId="21090"/>
    <cellStyle name="Normal 3 2 2 2 2 3 6" xfId="5590"/>
    <cellStyle name="Normal 3 2 2 2 2 3 6 2" xfId="23730"/>
    <cellStyle name="Normal 3 2 2 2 2 3 7" xfId="10886"/>
    <cellStyle name="Normal 3 2 2 2 2 3 8" xfId="13520"/>
    <cellStyle name="Normal 3 2 2 2 2 3 9" xfId="18450"/>
    <cellStyle name="Normal 3 2 2 2 2 4" xfId="487"/>
    <cellStyle name="Normal 3 2 2 2 2 4 2" xfId="1190"/>
    <cellStyle name="Normal 3 2 2 2 2 4 2 2" xfId="2422"/>
    <cellStyle name="Normal 3 2 2 2 2 4 2 2 2" xfId="5064"/>
    <cellStyle name="Normal 3 2 2 2 2 4 2 2 2 2" xfId="10345"/>
    <cellStyle name="Normal 3 2 2 2 2 4 2 2 2 2 2" xfId="28484"/>
    <cellStyle name="Normal 3 2 2 2 2 4 2 2 2 3" xfId="18098"/>
    <cellStyle name="Normal 3 2 2 2 2 4 2 2 2 4" xfId="23204"/>
    <cellStyle name="Normal 3 2 2 2 2 4 2 2 3" xfId="7704"/>
    <cellStyle name="Normal 3 2 2 2 2 4 2 2 3 2" xfId="25844"/>
    <cellStyle name="Normal 3 2 2 2 2 4 2 2 4" xfId="12994"/>
    <cellStyle name="Normal 3 2 2 2 2 4 2 2 5" xfId="15634"/>
    <cellStyle name="Normal 3 2 2 2 2 4 2 2 6" xfId="20564"/>
    <cellStyle name="Normal 3 2 2 2 2 4 2 3" xfId="3832"/>
    <cellStyle name="Normal 3 2 2 2 2 4 2 3 2" xfId="9113"/>
    <cellStyle name="Normal 3 2 2 2 2 4 2 3 2 2" xfId="27252"/>
    <cellStyle name="Normal 3 2 2 2 2 4 2 3 3" xfId="16866"/>
    <cellStyle name="Normal 3 2 2 2 2 4 2 3 4" xfId="21972"/>
    <cellStyle name="Normal 3 2 2 2 2 4 2 4" xfId="6472"/>
    <cellStyle name="Normal 3 2 2 2 2 4 2 4 2" xfId="24612"/>
    <cellStyle name="Normal 3 2 2 2 2 4 2 5" xfId="11762"/>
    <cellStyle name="Normal 3 2 2 2 2 4 2 6" xfId="14402"/>
    <cellStyle name="Normal 3 2 2 2 2 4 2 7" xfId="19332"/>
    <cellStyle name="Normal 3 2 2 2 2 4 3" xfId="1718"/>
    <cellStyle name="Normal 3 2 2 2 2 4 3 2" xfId="4360"/>
    <cellStyle name="Normal 3 2 2 2 2 4 3 2 2" xfId="9641"/>
    <cellStyle name="Normal 3 2 2 2 2 4 3 2 2 2" xfId="27780"/>
    <cellStyle name="Normal 3 2 2 2 2 4 3 2 3" xfId="17394"/>
    <cellStyle name="Normal 3 2 2 2 2 4 3 2 4" xfId="22500"/>
    <cellStyle name="Normal 3 2 2 2 2 4 3 3" xfId="7000"/>
    <cellStyle name="Normal 3 2 2 2 2 4 3 3 2" xfId="25140"/>
    <cellStyle name="Normal 3 2 2 2 2 4 3 4" xfId="12290"/>
    <cellStyle name="Normal 3 2 2 2 2 4 3 5" xfId="14930"/>
    <cellStyle name="Normal 3 2 2 2 2 4 3 6" xfId="19860"/>
    <cellStyle name="Normal 3 2 2 2 2 4 4" xfId="3127"/>
    <cellStyle name="Normal 3 2 2 2 2 4 4 2" xfId="8409"/>
    <cellStyle name="Normal 3 2 2 2 2 4 4 2 2" xfId="26548"/>
    <cellStyle name="Normal 3 2 2 2 2 4 4 3" xfId="16162"/>
    <cellStyle name="Normal 3 2 2 2 2 4 4 4" xfId="21268"/>
    <cellStyle name="Normal 3 2 2 2 2 4 5" xfId="5768"/>
    <cellStyle name="Normal 3 2 2 2 2 4 5 2" xfId="23908"/>
    <cellStyle name="Normal 3 2 2 2 2 4 6" xfId="11060"/>
    <cellStyle name="Normal 3 2 2 2 2 4 7" xfId="13698"/>
    <cellStyle name="Normal 3 2 2 2 2 4 8" xfId="18628"/>
    <cellStyle name="Normal 3 2 2 2 2 5" xfId="838"/>
    <cellStyle name="Normal 3 2 2 2 2 5 2" xfId="2070"/>
    <cellStyle name="Normal 3 2 2 2 2 5 2 2" xfId="4712"/>
    <cellStyle name="Normal 3 2 2 2 2 5 2 2 2" xfId="9993"/>
    <cellStyle name="Normal 3 2 2 2 2 5 2 2 2 2" xfId="28132"/>
    <cellStyle name="Normal 3 2 2 2 2 5 2 2 3" xfId="17746"/>
    <cellStyle name="Normal 3 2 2 2 2 5 2 2 4" xfId="22852"/>
    <cellStyle name="Normal 3 2 2 2 2 5 2 3" xfId="7352"/>
    <cellStyle name="Normal 3 2 2 2 2 5 2 3 2" xfId="25492"/>
    <cellStyle name="Normal 3 2 2 2 2 5 2 4" xfId="12642"/>
    <cellStyle name="Normal 3 2 2 2 2 5 2 5" xfId="15282"/>
    <cellStyle name="Normal 3 2 2 2 2 5 2 6" xfId="20212"/>
    <cellStyle name="Normal 3 2 2 2 2 5 3" xfId="3480"/>
    <cellStyle name="Normal 3 2 2 2 2 5 3 2" xfId="8761"/>
    <cellStyle name="Normal 3 2 2 2 2 5 3 2 2" xfId="26900"/>
    <cellStyle name="Normal 3 2 2 2 2 5 3 3" xfId="16514"/>
    <cellStyle name="Normal 3 2 2 2 2 5 3 4" xfId="21620"/>
    <cellStyle name="Normal 3 2 2 2 2 5 4" xfId="6120"/>
    <cellStyle name="Normal 3 2 2 2 2 5 4 2" xfId="24260"/>
    <cellStyle name="Normal 3 2 2 2 2 5 5" xfId="11410"/>
    <cellStyle name="Normal 3 2 2 2 2 5 6" xfId="14050"/>
    <cellStyle name="Normal 3 2 2 2 2 5 7" xfId="18980"/>
    <cellStyle name="Normal 3 2 2 2 2 6" xfId="1364"/>
    <cellStyle name="Normal 3 2 2 2 2 6 2" xfId="4006"/>
    <cellStyle name="Normal 3 2 2 2 2 6 2 2" xfId="9287"/>
    <cellStyle name="Normal 3 2 2 2 2 6 2 2 2" xfId="27426"/>
    <cellStyle name="Normal 3 2 2 2 2 6 2 3" xfId="17040"/>
    <cellStyle name="Normal 3 2 2 2 2 6 2 4" xfId="22146"/>
    <cellStyle name="Normal 3 2 2 2 2 6 3" xfId="6646"/>
    <cellStyle name="Normal 3 2 2 2 2 6 3 2" xfId="24786"/>
    <cellStyle name="Normal 3 2 2 2 2 6 4" xfId="11936"/>
    <cellStyle name="Normal 3 2 2 2 2 6 5" xfId="14576"/>
    <cellStyle name="Normal 3 2 2 2 2 6 6" xfId="19506"/>
    <cellStyle name="Normal 3 2 2 2 2 7" xfId="2596"/>
    <cellStyle name="Normal 3 2 2 2 2 7 2" xfId="5238"/>
    <cellStyle name="Normal 3 2 2 2 2 7 2 2" xfId="10519"/>
    <cellStyle name="Normal 3 2 2 2 2 7 2 2 2" xfId="28658"/>
    <cellStyle name="Normal 3 2 2 2 2 7 2 3" xfId="23378"/>
    <cellStyle name="Normal 3 2 2 2 2 7 3" xfId="7878"/>
    <cellStyle name="Normal 3 2 2 2 2 7 3 2" xfId="26018"/>
    <cellStyle name="Normal 3 2 2 2 2 7 4" xfId="13168"/>
    <cellStyle name="Normal 3 2 2 2 2 7 5" xfId="15808"/>
    <cellStyle name="Normal 3 2 2 2 2 7 6" xfId="20738"/>
    <cellStyle name="Normal 3 2 2 2 2 8" xfId="2775"/>
    <cellStyle name="Normal 3 2 2 2 2 8 2" xfId="8057"/>
    <cellStyle name="Normal 3 2 2 2 2 8 2 2" xfId="26196"/>
    <cellStyle name="Normal 3 2 2 2 2 8 3" xfId="20916"/>
    <cellStyle name="Normal 3 2 2 2 2 9" xfId="5416"/>
    <cellStyle name="Normal 3 2 2 2 2 9 2" xfId="23556"/>
    <cellStyle name="Normal 3 2 2 2 3" xfId="101"/>
    <cellStyle name="Normal 3 2 2 2 3 10" xfId="10741"/>
    <cellStyle name="Normal 3 2 2 2 3 11" xfId="13360"/>
    <cellStyle name="Normal 3 2 2 2 3 12" xfId="18289"/>
    <cellStyle name="Normal 3 2 2 2 3 2" xfId="222"/>
    <cellStyle name="Normal 3 2 2 2 3 2 10" xfId="13447"/>
    <cellStyle name="Normal 3 2 2 2 3 2 11" xfId="18377"/>
    <cellStyle name="Normal 3 2 2 2 3 2 2" xfId="414"/>
    <cellStyle name="Normal 3 2 2 2 3 2 2 2" xfId="763"/>
    <cellStyle name="Normal 3 2 2 2 3 2 2 2 2" xfId="1995"/>
    <cellStyle name="Normal 3 2 2 2 3 2 2 2 2 2" xfId="4637"/>
    <cellStyle name="Normal 3 2 2 2 3 2 2 2 2 2 2" xfId="9918"/>
    <cellStyle name="Normal 3 2 2 2 3 2 2 2 2 2 2 2" xfId="28057"/>
    <cellStyle name="Normal 3 2 2 2 3 2 2 2 2 2 3" xfId="17671"/>
    <cellStyle name="Normal 3 2 2 2 3 2 2 2 2 2 4" xfId="22777"/>
    <cellStyle name="Normal 3 2 2 2 3 2 2 2 2 3" xfId="7277"/>
    <cellStyle name="Normal 3 2 2 2 3 2 2 2 2 3 2" xfId="25417"/>
    <cellStyle name="Normal 3 2 2 2 3 2 2 2 2 4" xfId="12567"/>
    <cellStyle name="Normal 3 2 2 2 3 2 2 2 2 5" xfId="15207"/>
    <cellStyle name="Normal 3 2 2 2 3 2 2 2 2 6" xfId="20137"/>
    <cellStyle name="Normal 3 2 2 2 3 2 2 2 3" xfId="3405"/>
    <cellStyle name="Normal 3 2 2 2 3 2 2 2 3 2" xfId="8686"/>
    <cellStyle name="Normal 3 2 2 2 3 2 2 2 3 2 2" xfId="26825"/>
    <cellStyle name="Normal 3 2 2 2 3 2 2 2 3 3" xfId="16439"/>
    <cellStyle name="Normal 3 2 2 2 3 2 2 2 3 4" xfId="21545"/>
    <cellStyle name="Normal 3 2 2 2 3 2 2 2 4" xfId="6045"/>
    <cellStyle name="Normal 3 2 2 2 3 2 2 2 4 2" xfId="24185"/>
    <cellStyle name="Normal 3 2 2 2 3 2 2 2 5" xfId="11335"/>
    <cellStyle name="Normal 3 2 2 2 3 2 2 2 6" xfId="13975"/>
    <cellStyle name="Normal 3 2 2 2 3 2 2 2 7" xfId="18905"/>
    <cellStyle name="Normal 3 2 2 2 3 2 2 3" xfId="1115"/>
    <cellStyle name="Normal 3 2 2 2 3 2 2 3 2" xfId="2347"/>
    <cellStyle name="Normal 3 2 2 2 3 2 2 3 2 2" xfId="4989"/>
    <cellStyle name="Normal 3 2 2 2 3 2 2 3 2 2 2" xfId="10270"/>
    <cellStyle name="Normal 3 2 2 2 3 2 2 3 2 2 2 2" xfId="28409"/>
    <cellStyle name="Normal 3 2 2 2 3 2 2 3 2 2 3" xfId="18023"/>
    <cellStyle name="Normal 3 2 2 2 3 2 2 3 2 2 4" xfId="23129"/>
    <cellStyle name="Normal 3 2 2 2 3 2 2 3 2 3" xfId="7629"/>
    <cellStyle name="Normal 3 2 2 2 3 2 2 3 2 3 2" xfId="25769"/>
    <cellStyle name="Normal 3 2 2 2 3 2 2 3 2 4" xfId="12919"/>
    <cellStyle name="Normal 3 2 2 2 3 2 2 3 2 5" xfId="15559"/>
    <cellStyle name="Normal 3 2 2 2 3 2 2 3 2 6" xfId="20489"/>
    <cellStyle name="Normal 3 2 2 2 3 2 2 3 3" xfId="3757"/>
    <cellStyle name="Normal 3 2 2 2 3 2 2 3 3 2" xfId="9038"/>
    <cellStyle name="Normal 3 2 2 2 3 2 2 3 3 2 2" xfId="27177"/>
    <cellStyle name="Normal 3 2 2 2 3 2 2 3 3 3" xfId="16791"/>
    <cellStyle name="Normal 3 2 2 2 3 2 2 3 3 4" xfId="21897"/>
    <cellStyle name="Normal 3 2 2 2 3 2 2 3 4" xfId="6397"/>
    <cellStyle name="Normal 3 2 2 2 3 2 2 3 4 2" xfId="24537"/>
    <cellStyle name="Normal 3 2 2 2 3 2 2 3 5" xfId="11687"/>
    <cellStyle name="Normal 3 2 2 2 3 2 2 3 6" xfId="14327"/>
    <cellStyle name="Normal 3 2 2 2 3 2 2 3 7" xfId="19257"/>
    <cellStyle name="Normal 3 2 2 2 3 2 2 4" xfId="1643"/>
    <cellStyle name="Normal 3 2 2 2 3 2 2 4 2" xfId="4285"/>
    <cellStyle name="Normal 3 2 2 2 3 2 2 4 2 2" xfId="9566"/>
    <cellStyle name="Normal 3 2 2 2 3 2 2 4 2 2 2" xfId="27705"/>
    <cellStyle name="Normal 3 2 2 2 3 2 2 4 2 3" xfId="17319"/>
    <cellStyle name="Normal 3 2 2 2 3 2 2 4 2 4" xfId="22425"/>
    <cellStyle name="Normal 3 2 2 2 3 2 2 4 3" xfId="6925"/>
    <cellStyle name="Normal 3 2 2 2 3 2 2 4 3 2" xfId="25065"/>
    <cellStyle name="Normal 3 2 2 2 3 2 2 4 4" xfId="12215"/>
    <cellStyle name="Normal 3 2 2 2 3 2 2 4 5" xfId="14855"/>
    <cellStyle name="Normal 3 2 2 2 3 2 2 4 6" xfId="19785"/>
    <cellStyle name="Normal 3 2 2 2 3 2 2 5" xfId="3052"/>
    <cellStyle name="Normal 3 2 2 2 3 2 2 5 2" xfId="8334"/>
    <cellStyle name="Normal 3 2 2 2 3 2 2 5 2 2" xfId="26473"/>
    <cellStyle name="Normal 3 2 2 2 3 2 2 5 3" xfId="16087"/>
    <cellStyle name="Normal 3 2 2 2 3 2 2 5 4" xfId="21193"/>
    <cellStyle name="Normal 3 2 2 2 3 2 2 6" xfId="5693"/>
    <cellStyle name="Normal 3 2 2 2 3 2 2 6 2" xfId="23833"/>
    <cellStyle name="Normal 3 2 2 2 3 2 2 7" xfId="10987"/>
    <cellStyle name="Normal 3 2 2 2 3 2 2 8" xfId="13623"/>
    <cellStyle name="Normal 3 2 2 2 3 2 2 9" xfId="18553"/>
    <cellStyle name="Normal 3 2 2 2 3 2 3" xfId="586"/>
    <cellStyle name="Normal 3 2 2 2 3 2 3 2" xfId="1291"/>
    <cellStyle name="Normal 3 2 2 2 3 2 3 2 2" xfId="2523"/>
    <cellStyle name="Normal 3 2 2 2 3 2 3 2 2 2" xfId="5165"/>
    <cellStyle name="Normal 3 2 2 2 3 2 3 2 2 2 2" xfId="10446"/>
    <cellStyle name="Normal 3 2 2 2 3 2 3 2 2 2 2 2" xfId="28585"/>
    <cellStyle name="Normal 3 2 2 2 3 2 3 2 2 2 3" xfId="18199"/>
    <cellStyle name="Normal 3 2 2 2 3 2 3 2 2 2 4" xfId="23305"/>
    <cellStyle name="Normal 3 2 2 2 3 2 3 2 2 3" xfId="7805"/>
    <cellStyle name="Normal 3 2 2 2 3 2 3 2 2 3 2" xfId="25945"/>
    <cellStyle name="Normal 3 2 2 2 3 2 3 2 2 4" xfId="13095"/>
    <cellStyle name="Normal 3 2 2 2 3 2 3 2 2 5" xfId="15735"/>
    <cellStyle name="Normal 3 2 2 2 3 2 3 2 2 6" xfId="20665"/>
    <cellStyle name="Normal 3 2 2 2 3 2 3 2 3" xfId="3933"/>
    <cellStyle name="Normal 3 2 2 2 3 2 3 2 3 2" xfId="9214"/>
    <cellStyle name="Normal 3 2 2 2 3 2 3 2 3 2 2" xfId="27353"/>
    <cellStyle name="Normal 3 2 2 2 3 2 3 2 3 3" xfId="16967"/>
    <cellStyle name="Normal 3 2 2 2 3 2 3 2 3 4" xfId="22073"/>
    <cellStyle name="Normal 3 2 2 2 3 2 3 2 4" xfId="6573"/>
    <cellStyle name="Normal 3 2 2 2 3 2 3 2 4 2" xfId="24713"/>
    <cellStyle name="Normal 3 2 2 2 3 2 3 2 5" xfId="11863"/>
    <cellStyle name="Normal 3 2 2 2 3 2 3 2 6" xfId="14503"/>
    <cellStyle name="Normal 3 2 2 2 3 2 3 2 7" xfId="19433"/>
    <cellStyle name="Normal 3 2 2 2 3 2 3 3" xfId="1819"/>
    <cellStyle name="Normal 3 2 2 2 3 2 3 3 2" xfId="4461"/>
    <cellStyle name="Normal 3 2 2 2 3 2 3 3 2 2" xfId="9742"/>
    <cellStyle name="Normal 3 2 2 2 3 2 3 3 2 2 2" xfId="27881"/>
    <cellStyle name="Normal 3 2 2 2 3 2 3 3 2 3" xfId="17495"/>
    <cellStyle name="Normal 3 2 2 2 3 2 3 3 2 4" xfId="22601"/>
    <cellStyle name="Normal 3 2 2 2 3 2 3 3 3" xfId="7101"/>
    <cellStyle name="Normal 3 2 2 2 3 2 3 3 3 2" xfId="25241"/>
    <cellStyle name="Normal 3 2 2 2 3 2 3 3 4" xfId="12391"/>
    <cellStyle name="Normal 3 2 2 2 3 2 3 3 5" xfId="15031"/>
    <cellStyle name="Normal 3 2 2 2 3 2 3 3 6" xfId="19961"/>
    <cellStyle name="Normal 3 2 2 2 3 2 3 4" xfId="3228"/>
    <cellStyle name="Normal 3 2 2 2 3 2 3 4 2" xfId="8510"/>
    <cellStyle name="Normal 3 2 2 2 3 2 3 4 2 2" xfId="26649"/>
    <cellStyle name="Normal 3 2 2 2 3 2 3 4 3" xfId="16263"/>
    <cellStyle name="Normal 3 2 2 2 3 2 3 4 4" xfId="21369"/>
    <cellStyle name="Normal 3 2 2 2 3 2 3 5" xfId="5869"/>
    <cellStyle name="Normal 3 2 2 2 3 2 3 5 2" xfId="24009"/>
    <cellStyle name="Normal 3 2 2 2 3 2 3 6" xfId="11159"/>
    <cellStyle name="Normal 3 2 2 2 3 2 3 7" xfId="13799"/>
    <cellStyle name="Normal 3 2 2 2 3 2 3 8" xfId="18729"/>
    <cellStyle name="Normal 3 2 2 2 3 2 4" xfId="939"/>
    <cellStyle name="Normal 3 2 2 2 3 2 4 2" xfId="2171"/>
    <cellStyle name="Normal 3 2 2 2 3 2 4 2 2" xfId="4813"/>
    <cellStyle name="Normal 3 2 2 2 3 2 4 2 2 2" xfId="10094"/>
    <cellStyle name="Normal 3 2 2 2 3 2 4 2 2 2 2" xfId="28233"/>
    <cellStyle name="Normal 3 2 2 2 3 2 4 2 2 3" xfId="17847"/>
    <cellStyle name="Normal 3 2 2 2 3 2 4 2 2 4" xfId="22953"/>
    <cellStyle name="Normal 3 2 2 2 3 2 4 2 3" xfId="7453"/>
    <cellStyle name="Normal 3 2 2 2 3 2 4 2 3 2" xfId="25593"/>
    <cellStyle name="Normal 3 2 2 2 3 2 4 2 4" xfId="12743"/>
    <cellStyle name="Normal 3 2 2 2 3 2 4 2 5" xfId="15383"/>
    <cellStyle name="Normal 3 2 2 2 3 2 4 2 6" xfId="20313"/>
    <cellStyle name="Normal 3 2 2 2 3 2 4 3" xfId="3581"/>
    <cellStyle name="Normal 3 2 2 2 3 2 4 3 2" xfId="8862"/>
    <cellStyle name="Normal 3 2 2 2 3 2 4 3 2 2" xfId="27001"/>
    <cellStyle name="Normal 3 2 2 2 3 2 4 3 3" xfId="16615"/>
    <cellStyle name="Normal 3 2 2 2 3 2 4 3 4" xfId="21721"/>
    <cellStyle name="Normal 3 2 2 2 3 2 4 4" xfId="6221"/>
    <cellStyle name="Normal 3 2 2 2 3 2 4 4 2" xfId="24361"/>
    <cellStyle name="Normal 3 2 2 2 3 2 4 5" xfId="11511"/>
    <cellStyle name="Normal 3 2 2 2 3 2 4 6" xfId="14151"/>
    <cellStyle name="Normal 3 2 2 2 3 2 4 7" xfId="19081"/>
    <cellStyle name="Normal 3 2 2 2 3 2 5" xfId="1467"/>
    <cellStyle name="Normal 3 2 2 2 3 2 5 2" xfId="4109"/>
    <cellStyle name="Normal 3 2 2 2 3 2 5 2 2" xfId="9390"/>
    <cellStyle name="Normal 3 2 2 2 3 2 5 2 2 2" xfId="27529"/>
    <cellStyle name="Normal 3 2 2 2 3 2 5 2 3" xfId="17143"/>
    <cellStyle name="Normal 3 2 2 2 3 2 5 2 4" xfId="22249"/>
    <cellStyle name="Normal 3 2 2 2 3 2 5 3" xfId="6749"/>
    <cellStyle name="Normal 3 2 2 2 3 2 5 3 2" xfId="24889"/>
    <cellStyle name="Normal 3 2 2 2 3 2 5 4" xfId="12039"/>
    <cellStyle name="Normal 3 2 2 2 3 2 5 5" xfId="14679"/>
    <cellStyle name="Normal 3 2 2 2 3 2 5 6" xfId="19609"/>
    <cellStyle name="Normal 3 2 2 2 3 2 6" xfId="2699"/>
    <cellStyle name="Normal 3 2 2 2 3 2 6 2" xfId="5341"/>
    <cellStyle name="Normal 3 2 2 2 3 2 6 2 2" xfId="10622"/>
    <cellStyle name="Normal 3 2 2 2 3 2 6 2 2 2" xfId="28761"/>
    <cellStyle name="Normal 3 2 2 2 3 2 6 2 3" xfId="23481"/>
    <cellStyle name="Normal 3 2 2 2 3 2 6 3" xfId="7981"/>
    <cellStyle name="Normal 3 2 2 2 3 2 6 3 2" xfId="26121"/>
    <cellStyle name="Normal 3 2 2 2 3 2 6 4" xfId="13271"/>
    <cellStyle name="Normal 3 2 2 2 3 2 6 5" xfId="15911"/>
    <cellStyle name="Normal 3 2 2 2 3 2 6 6" xfId="20841"/>
    <cellStyle name="Normal 3 2 2 2 3 2 7" xfId="2876"/>
    <cellStyle name="Normal 3 2 2 2 3 2 7 2" xfId="8158"/>
    <cellStyle name="Normal 3 2 2 2 3 2 7 2 2" xfId="26297"/>
    <cellStyle name="Normal 3 2 2 2 3 2 7 3" xfId="21017"/>
    <cellStyle name="Normal 3 2 2 2 3 2 8" xfId="5517"/>
    <cellStyle name="Normal 3 2 2 2 3 2 8 2" xfId="23657"/>
    <cellStyle name="Normal 3 2 2 2 3 2 9" xfId="10811"/>
    <cellStyle name="Normal 3 2 2 2 3 3" xfId="327"/>
    <cellStyle name="Normal 3 2 2 2 3 3 2" xfId="676"/>
    <cellStyle name="Normal 3 2 2 2 3 3 2 2" xfId="1908"/>
    <cellStyle name="Normal 3 2 2 2 3 3 2 2 2" xfId="4550"/>
    <cellStyle name="Normal 3 2 2 2 3 3 2 2 2 2" xfId="9831"/>
    <cellStyle name="Normal 3 2 2 2 3 3 2 2 2 2 2" xfId="27970"/>
    <cellStyle name="Normal 3 2 2 2 3 3 2 2 2 3" xfId="17584"/>
    <cellStyle name="Normal 3 2 2 2 3 3 2 2 2 4" xfId="22690"/>
    <cellStyle name="Normal 3 2 2 2 3 3 2 2 3" xfId="7190"/>
    <cellStyle name="Normal 3 2 2 2 3 3 2 2 3 2" xfId="25330"/>
    <cellStyle name="Normal 3 2 2 2 3 3 2 2 4" xfId="12480"/>
    <cellStyle name="Normal 3 2 2 2 3 3 2 2 5" xfId="15120"/>
    <cellStyle name="Normal 3 2 2 2 3 3 2 2 6" xfId="20050"/>
    <cellStyle name="Normal 3 2 2 2 3 3 2 3" xfId="3318"/>
    <cellStyle name="Normal 3 2 2 2 3 3 2 3 2" xfId="8599"/>
    <cellStyle name="Normal 3 2 2 2 3 3 2 3 2 2" xfId="26738"/>
    <cellStyle name="Normal 3 2 2 2 3 3 2 3 3" xfId="16352"/>
    <cellStyle name="Normal 3 2 2 2 3 3 2 3 4" xfId="21458"/>
    <cellStyle name="Normal 3 2 2 2 3 3 2 4" xfId="5958"/>
    <cellStyle name="Normal 3 2 2 2 3 3 2 4 2" xfId="24098"/>
    <cellStyle name="Normal 3 2 2 2 3 3 2 5" xfId="11248"/>
    <cellStyle name="Normal 3 2 2 2 3 3 2 6" xfId="13888"/>
    <cellStyle name="Normal 3 2 2 2 3 3 2 7" xfId="18818"/>
    <cellStyle name="Normal 3 2 2 2 3 3 3" xfId="1028"/>
    <cellStyle name="Normal 3 2 2 2 3 3 3 2" xfId="2260"/>
    <cellStyle name="Normal 3 2 2 2 3 3 3 2 2" xfId="4902"/>
    <cellStyle name="Normal 3 2 2 2 3 3 3 2 2 2" xfId="10183"/>
    <cellStyle name="Normal 3 2 2 2 3 3 3 2 2 2 2" xfId="28322"/>
    <cellStyle name="Normal 3 2 2 2 3 3 3 2 2 3" xfId="17936"/>
    <cellStyle name="Normal 3 2 2 2 3 3 3 2 2 4" xfId="23042"/>
    <cellStyle name="Normal 3 2 2 2 3 3 3 2 3" xfId="7542"/>
    <cellStyle name="Normal 3 2 2 2 3 3 3 2 3 2" xfId="25682"/>
    <cellStyle name="Normal 3 2 2 2 3 3 3 2 4" xfId="12832"/>
    <cellStyle name="Normal 3 2 2 2 3 3 3 2 5" xfId="15472"/>
    <cellStyle name="Normal 3 2 2 2 3 3 3 2 6" xfId="20402"/>
    <cellStyle name="Normal 3 2 2 2 3 3 3 3" xfId="3670"/>
    <cellStyle name="Normal 3 2 2 2 3 3 3 3 2" xfId="8951"/>
    <cellStyle name="Normal 3 2 2 2 3 3 3 3 2 2" xfId="27090"/>
    <cellStyle name="Normal 3 2 2 2 3 3 3 3 3" xfId="16704"/>
    <cellStyle name="Normal 3 2 2 2 3 3 3 3 4" xfId="21810"/>
    <cellStyle name="Normal 3 2 2 2 3 3 3 4" xfId="6310"/>
    <cellStyle name="Normal 3 2 2 2 3 3 3 4 2" xfId="24450"/>
    <cellStyle name="Normal 3 2 2 2 3 3 3 5" xfId="11600"/>
    <cellStyle name="Normal 3 2 2 2 3 3 3 6" xfId="14240"/>
    <cellStyle name="Normal 3 2 2 2 3 3 3 7" xfId="19170"/>
    <cellStyle name="Normal 3 2 2 2 3 3 4" xfId="1556"/>
    <cellStyle name="Normal 3 2 2 2 3 3 4 2" xfId="4198"/>
    <cellStyle name="Normal 3 2 2 2 3 3 4 2 2" xfId="9479"/>
    <cellStyle name="Normal 3 2 2 2 3 3 4 2 2 2" xfId="27618"/>
    <cellStyle name="Normal 3 2 2 2 3 3 4 2 3" xfId="17232"/>
    <cellStyle name="Normal 3 2 2 2 3 3 4 2 4" xfId="22338"/>
    <cellStyle name="Normal 3 2 2 2 3 3 4 3" xfId="6838"/>
    <cellStyle name="Normal 3 2 2 2 3 3 4 3 2" xfId="24978"/>
    <cellStyle name="Normal 3 2 2 2 3 3 4 4" xfId="12128"/>
    <cellStyle name="Normal 3 2 2 2 3 3 4 5" xfId="14768"/>
    <cellStyle name="Normal 3 2 2 2 3 3 4 6" xfId="19698"/>
    <cellStyle name="Normal 3 2 2 2 3 3 5" xfId="2965"/>
    <cellStyle name="Normal 3 2 2 2 3 3 5 2" xfId="8247"/>
    <cellStyle name="Normal 3 2 2 2 3 3 5 2 2" xfId="26386"/>
    <cellStyle name="Normal 3 2 2 2 3 3 5 3" xfId="16000"/>
    <cellStyle name="Normal 3 2 2 2 3 3 5 4" xfId="21106"/>
    <cellStyle name="Normal 3 2 2 2 3 3 6" xfId="5606"/>
    <cellStyle name="Normal 3 2 2 2 3 3 6 2" xfId="23746"/>
    <cellStyle name="Normal 3 2 2 2 3 3 7" xfId="10902"/>
    <cellStyle name="Normal 3 2 2 2 3 3 8" xfId="13536"/>
    <cellStyle name="Normal 3 2 2 2 3 3 9" xfId="18466"/>
    <cellStyle name="Normal 3 2 2 2 3 4" xfId="501"/>
    <cellStyle name="Normal 3 2 2 2 3 4 2" xfId="1204"/>
    <cellStyle name="Normal 3 2 2 2 3 4 2 2" xfId="2436"/>
    <cellStyle name="Normal 3 2 2 2 3 4 2 2 2" xfId="5078"/>
    <cellStyle name="Normal 3 2 2 2 3 4 2 2 2 2" xfId="10359"/>
    <cellStyle name="Normal 3 2 2 2 3 4 2 2 2 2 2" xfId="28498"/>
    <cellStyle name="Normal 3 2 2 2 3 4 2 2 2 3" xfId="18112"/>
    <cellStyle name="Normal 3 2 2 2 3 4 2 2 2 4" xfId="23218"/>
    <cellStyle name="Normal 3 2 2 2 3 4 2 2 3" xfId="7718"/>
    <cellStyle name="Normal 3 2 2 2 3 4 2 2 3 2" xfId="25858"/>
    <cellStyle name="Normal 3 2 2 2 3 4 2 2 4" xfId="13008"/>
    <cellStyle name="Normal 3 2 2 2 3 4 2 2 5" xfId="15648"/>
    <cellStyle name="Normal 3 2 2 2 3 4 2 2 6" xfId="20578"/>
    <cellStyle name="Normal 3 2 2 2 3 4 2 3" xfId="3846"/>
    <cellStyle name="Normal 3 2 2 2 3 4 2 3 2" xfId="9127"/>
    <cellStyle name="Normal 3 2 2 2 3 4 2 3 2 2" xfId="27266"/>
    <cellStyle name="Normal 3 2 2 2 3 4 2 3 3" xfId="16880"/>
    <cellStyle name="Normal 3 2 2 2 3 4 2 3 4" xfId="21986"/>
    <cellStyle name="Normal 3 2 2 2 3 4 2 4" xfId="6486"/>
    <cellStyle name="Normal 3 2 2 2 3 4 2 4 2" xfId="24626"/>
    <cellStyle name="Normal 3 2 2 2 3 4 2 5" xfId="11776"/>
    <cellStyle name="Normal 3 2 2 2 3 4 2 6" xfId="14416"/>
    <cellStyle name="Normal 3 2 2 2 3 4 2 7" xfId="19346"/>
    <cellStyle name="Normal 3 2 2 2 3 4 3" xfId="1732"/>
    <cellStyle name="Normal 3 2 2 2 3 4 3 2" xfId="4374"/>
    <cellStyle name="Normal 3 2 2 2 3 4 3 2 2" xfId="9655"/>
    <cellStyle name="Normal 3 2 2 2 3 4 3 2 2 2" xfId="27794"/>
    <cellStyle name="Normal 3 2 2 2 3 4 3 2 3" xfId="17408"/>
    <cellStyle name="Normal 3 2 2 2 3 4 3 2 4" xfId="22514"/>
    <cellStyle name="Normal 3 2 2 2 3 4 3 3" xfId="7014"/>
    <cellStyle name="Normal 3 2 2 2 3 4 3 3 2" xfId="25154"/>
    <cellStyle name="Normal 3 2 2 2 3 4 3 4" xfId="12304"/>
    <cellStyle name="Normal 3 2 2 2 3 4 3 5" xfId="14944"/>
    <cellStyle name="Normal 3 2 2 2 3 4 3 6" xfId="19874"/>
    <cellStyle name="Normal 3 2 2 2 3 4 4" xfId="3141"/>
    <cellStyle name="Normal 3 2 2 2 3 4 4 2" xfId="8423"/>
    <cellStyle name="Normal 3 2 2 2 3 4 4 2 2" xfId="26562"/>
    <cellStyle name="Normal 3 2 2 2 3 4 4 3" xfId="16176"/>
    <cellStyle name="Normal 3 2 2 2 3 4 4 4" xfId="21282"/>
    <cellStyle name="Normal 3 2 2 2 3 4 5" xfId="5782"/>
    <cellStyle name="Normal 3 2 2 2 3 4 5 2" xfId="23922"/>
    <cellStyle name="Normal 3 2 2 2 3 4 6" xfId="11074"/>
    <cellStyle name="Normal 3 2 2 2 3 4 7" xfId="13712"/>
    <cellStyle name="Normal 3 2 2 2 3 4 8" xfId="18642"/>
    <cellStyle name="Normal 3 2 2 2 3 5" xfId="852"/>
    <cellStyle name="Normal 3 2 2 2 3 5 2" xfId="2084"/>
    <cellStyle name="Normal 3 2 2 2 3 5 2 2" xfId="4726"/>
    <cellStyle name="Normal 3 2 2 2 3 5 2 2 2" xfId="10007"/>
    <cellStyle name="Normal 3 2 2 2 3 5 2 2 2 2" xfId="28146"/>
    <cellStyle name="Normal 3 2 2 2 3 5 2 2 3" xfId="17760"/>
    <cellStyle name="Normal 3 2 2 2 3 5 2 2 4" xfId="22866"/>
    <cellStyle name="Normal 3 2 2 2 3 5 2 3" xfId="7366"/>
    <cellStyle name="Normal 3 2 2 2 3 5 2 3 2" xfId="25506"/>
    <cellStyle name="Normal 3 2 2 2 3 5 2 4" xfId="12656"/>
    <cellStyle name="Normal 3 2 2 2 3 5 2 5" xfId="15296"/>
    <cellStyle name="Normal 3 2 2 2 3 5 2 6" xfId="20226"/>
    <cellStyle name="Normal 3 2 2 2 3 5 3" xfId="3494"/>
    <cellStyle name="Normal 3 2 2 2 3 5 3 2" xfId="8775"/>
    <cellStyle name="Normal 3 2 2 2 3 5 3 2 2" xfId="26914"/>
    <cellStyle name="Normal 3 2 2 2 3 5 3 3" xfId="16528"/>
    <cellStyle name="Normal 3 2 2 2 3 5 3 4" xfId="21634"/>
    <cellStyle name="Normal 3 2 2 2 3 5 4" xfId="6134"/>
    <cellStyle name="Normal 3 2 2 2 3 5 4 2" xfId="24274"/>
    <cellStyle name="Normal 3 2 2 2 3 5 5" xfId="11424"/>
    <cellStyle name="Normal 3 2 2 2 3 5 6" xfId="14064"/>
    <cellStyle name="Normal 3 2 2 2 3 5 7" xfId="18994"/>
    <cellStyle name="Normal 3 2 2 2 3 6" xfId="1380"/>
    <cellStyle name="Normal 3 2 2 2 3 6 2" xfId="4022"/>
    <cellStyle name="Normal 3 2 2 2 3 6 2 2" xfId="9303"/>
    <cellStyle name="Normal 3 2 2 2 3 6 2 2 2" xfId="27442"/>
    <cellStyle name="Normal 3 2 2 2 3 6 2 3" xfId="17056"/>
    <cellStyle name="Normal 3 2 2 2 3 6 2 4" xfId="22162"/>
    <cellStyle name="Normal 3 2 2 2 3 6 3" xfId="6662"/>
    <cellStyle name="Normal 3 2 2 2 3 6 3 2" xfId="24802"/>
    <cellStyle name="Normal 3 2 2 2 3 6 4" xfId="11952"/>
    <cellStyle name="Normal 3 2 2 2 3 6 5" xfId="14592"/>
    <cellStyle name="Normal 3 2 2 2 3 6 6" xfId="19522"/>
    <cellStyle name="Normal 3 2 2 2 3 7" xfId="2612"/>
    <cellStyle name="Normal 3 2 2 2 3 7 2" xfId="5254"/>
    <cellStyle name="Normal 3 2 2 2 3 7 2 2" xfId="10535"/>
    <cellStyle name="Normal 3 2 2 2 3 7 2 2 2" xfId="28674"/>
    <cellStyle name="Normal 3 2 2 2 3 7 2 3" xfId="23394"/>
    <cellStyle name="Normal 3 2 2 2 3 7 3" xfId="7894"/>
    <cellStyle name="Normal 3 2 2 2 3 7 3 2" xfId="26034"/>
    <cellStyle name="Normal 3 2 2 2 3 7 4" xfId="13184"/>
    <cellStyle name="Normal 3 2 2 2 3 7 5" xfId="15824"/>
    <cellStyle name="Normal 3 2 2 2 3 7 6" xfId="20754"/>
    <cellStyle name="Normal 3 2 2 2 3 8" xfId="2789"/>
    <cellStyle name="Normal 3 2 2 2 3 8 2" xfId="8071"/>
    <cellStyle name="Normal 3 2 2 2 3 8 2 2" xfId="26210"/>
    <cellStyle name="Normal 3 2 2 2 3 8 3" xfId="20930"/>
    <cellStyle name="Normal 3 2 2 2 3 9" xfId="5430"/>
    <cellStyle name="Normal 3 2 2 2 3 9 2" xfId="23570"/>
    <cellStyle name="Normal 3 2 2 2 4" xfId="191"/>
    <cellStyle name="Normal 3 2 2 2 4 10" xfId="13417"/>
    <cellStyle name="Normal 3 2 2 2 4 11" xfId="18347"/>
    <cellStyle name="Normal 3 2 2 2 4 2" xfId="384"/>
    <cellStyle name="Normal 3 2 2 2 4 2 2" xfId="733"/>
    <cellStyle name="Normal 3 2 2 2 4 2 2 2" xfId="1965"/>
    <cellStyle name="Normal 3 2 2 2 4 2 2 2 2" xfId="4607"/>
    <cellStyle name="Normal 3 2 2 2 4 2 2 2 2 2" xfId="9888"/>
    <cellStyle name="Normal 3 2 2 2 4 2 2 2 2 2 2" xfId="28027"/>
    <cellStyle name="Normal 3 2 2 2 4 2 2 2 2 3" xfId="17641"/>
    <cellStyle name="Normal 3 2 2 2 4 2 2 2 2 4" xfId="22747"/>
    <cellStyle name="Normal 3 2 2 2 4 2 2 2 3" xfId="7247"/>
    <cellStyle name="Normal 3 2 2 2 4 2 2 2 3 2" xfId="25387"/>
    <cellStyle name="Normal 3 2 2 2 4 2 2 2 4" xfId="12537"/>
    <cellStyle name="Normal 3 2 2 2 4 2 2 2 5" xfId="15177"/>
    <cellStyle name="Normal 3 2 2 2 4 2 2 2 6" xfId="20107"/>
    <cellStyle name="Normal 3 2 2 2 4 2 2 3" xfId="3375"/>
    <cellStyle name="Normal 3 2 2 2 4 2 2 3 2" xfId="8656"/>
    <cellStyle name="Normal 3 2 2 2 4 2 2 3 2 2" xfId="26795"/>
    <cellStyle name="Normal 3 2 2 2 4 2 2 3 3" xfId="16409"/>
    <cellStyle name="Normal 3 2 2 2 4 2 2 3 4" xfId="21515"/>
    <cellStyle name="Normal 3 2 2 2 4 2 2 4" xfId="6015"/>
    <cellStyle name="Normal 3 2 2 2 4 2 2 4 2" xfId="24155"/>
    <cellStyle name="Normal 3 2 2 2 4 2 2 5" xfId="11305"/>
    <cellStyle name="Normal 3 2 2 2 4 2 2 6" xfId="13945"/>
    <cellStyle name="Normal 3 2 2 2 4 2 2 7" xfId="18875"/>
    <cellStyle name="Normal 3 2 2 2 4 2 3" xfId="1085"/>
    <cellStyle name="Normal 3 2 2 2 4 2 3 2" xfId="2317"/>
    <cellStyle name="Normal 3 2 2 2 4 2 3 2 2" xfId="4959"/>
    <cellStyle name="Normal 3 2 2 2 4 2 3 2 2 2" xfId="10240"/>
    <cellStyle name="Normal 3 2 2 2 4 2 3 2 2 2 2" xfId="28379"/>
    <cellStyle name="Normal 3 2 2 2 4 2 3 2 2 3" xfId="17993"/>
    <cellStyle name="Normal 3 2 2 2 4 2 3 2 2 4" xfId="23099"/>
    <cellStyle name="Normal 3 2 2 2 4 2 3 2 3" xfId="7599"/>
    <cellStyle name="Normal 3 2 2 2 4 2 3 2 3 2" xfId="25739"/>
    <cellStyle name="Normal 3 2 2 2 4 2 3 2 4" xfId="12889"/>
    <cellStyle name="Normal 3 2 2 2 4 2 3 2 5" xfId="15529"/>
    <cellStyle name="Normal 3 2 2 2 4 2 3 2 6" xfId="20459"/>
    <cellStyle name="Normal 3 2 2 2 4 2 3 3" xfId="3727"/>
    <cellStyle name="Normal 3 2 2 2 4 2 3 3 2" xfId="9008"/>
    <cellStyle name="Normal 3 2 2 2 4 2 3 3 2 2" xfId="27147"/>
    <cellStyle name="Normal 3 2 2 2 4 2 3 3 3" xfId="16761"/>
    <cellStyle name="Normal 3 2 2 2 4 2 3 3 4" xfId="21867"/>
    <cellStyle name="Normal 3 2 2 2 4 2 3 4" xfId="6367"/>
    <cellStyle name="Normal 3 2 2 2 4 2 3 4 2" xfId="24507"/>
    <cellStyle name="Normal 3 2 2 2 4 2 3 5" xfId="11657"/>
    <cellStyle name="Normal 3 2 2 2 4 2 3 6" xfId="14297"/>
    <cellStyle name="Normal 3 2 2 2 4 2 3 7" xfId="19227"/>
    <cellStyle name="Normal 3 2 2 2 4 2 4" xfId="1613"/>
    <cellStyle name="Normal 3 2 2 2 4 2 4 2" xfId="4255"/>
    <cellStyle name="Normal 3 2 2 2 4 2 4 2 2" xfId="9536"/>
    <cellStyle name="Normal 3 2 2 2 4 2 4 2 2 2" xfId="27675"/>
    <cellStyle name="Normal 3 2 2 2 4 2 4 2 3" xfId="17289"/>
    <cellStyle name="Normal 3 2 2 2 4 2 4 2 4" xfId="22395"/>
    <cellStyle name="Normal 3 2 2 2 4 2 4 3" xfId="6895"/>
    <cellStyle name="Normal 3 2 2 2 4 2 4 3 2" xfId="25035"/>
    <cellStyle name="Normal 3 2 2 2 4 2 4 4" xfId="12185"/>
    <cellStyle name="Normal 3 2 2 2 4 2 4 5" xfId="14825"/>
    <cellStyle name="Normal 3 2 2 2 4 2 4 6" xfId="19755"/>
    <cellStyle name="Normal 3 2 2 2 4 2 5" xfId="3022"/>
    <cellStyle name="Normal 3 2 2 2 4 2 5 2" xfId="8304"/>
    <cellStyle name="Normal 3 2 2 2 4 2 5 2 2" xfId="26443"/>
    <cellStyle name="Normal 3 2 2 2 4 2 5 3" xfId="16057"/>
    <cellStyle name="Normal 3 2 2 2 4 2 5 4" xfId="21163"/>
    <cellStyle name="Normal 3 2 2 2 4 2 6" xfId="5663"/>
    <cellStyle name="Normal 3 2 2 2 4 2 6 2" xfId="23803"/>
    <cellStyle name="Normal 3 2 2 2 4 2 7" xfId="10958"/>
    <cellStyle name="Normal 3 2 2 2 4 2 8" xfId="13593"/>
    <cellStyle name="Normal 3 2 2 2 4 2 9" xfId="18523"/>
    <cellStyle name="Normal 3 2 2 2 4 3" xfId="557"/>
    <cellStyle name="Normal 3 2 2 2 4 3 2" xfId="1261"/>
    <cellStyle name="Normal 3 2 2 2 4 3 2 2" xfId="2493"/>
    <cellStyle name="Normal 3 2 2 2 4 3 2 2 2" xfId="5135"/>
    <cellStyle name="Normal 3 2 2 2 4 3 2 2 2 2" xfId="10416"/>
    <cellStyle name="Normal 3 2 2 2 4 3 2 2 2 2 2" xfId="28555"/>
    <cellStyle name="Normal 3 2 2 2 4 3 2 2 2 3" xfId="18169"/>
    <cellStyle name="Normal 3 2 2 2 4 3 2 2 2 4" xfId="23275"/>
    <cellStyle name="Normal 3 2 2 2 4 3 2 2 3" xfId="7775"/>
    <cellStyle name="Normal 3 2 2 2 4 3 2 2 3 2" xfId="25915"/>
    <cellStyle name="Normal 3 2 2 2 4 3 2 2 4" xfId="13065"/>
    <cellStyle name="Normal 3 2 2 2 4 3 2 2 5" xfId="15705"/>
    <cellStyle name="Normal 3 2 2 2 4 3 2 2 6" xfId="20635"/>
    <cellStyle name="Normal 3 2 2 2 4 3 2 3" xfId="3903"/>
    <cellStyle name="Normal 3 2 2 2 4 3 2 3 2" xfId="9184"/>
    <cellStyle name="Normal 3 2 2 2 4 3 2 3 2 2" xfId="27323"/>
    <cellStyle name="Normal 3 2 2 2 4 3 2 3 3" xfId="16937"/>
    <cellStyle name="Normal 3 2 2 2 4 3 2 3 4" xfId="22043"/>
    <cellStyle name="Normal 3 2 2 2 4 3 2 4" xfId="6543"/>
    <cellStyle name="Normal 3 2 2 2 4 3 2 4 2" xfId="24683"/>
    <cellStyle name="Normal 3 2 2 2 4 3 2 5" xfId="11833"/>
    <cellStyle name="Normal 3 2 2 2 4 3 2 6" xfId="14473"/>
    <cellStyle name="Normal 3 2 2 2 4 3 2 7" xfId="19403"/>
    <cellStyle name="Normal 3 2 2 2 4 3 3" xfId="1789"/>
    <cellStyle name="Normal 3 2 2 2 4 3 3 2" xfId="4431"/>
    <cellStyle name="Normal 3 2 2 2 4 3 3 2 2" xfId="9712"/>
    <cellStyle name="Normal 3 2 2 2 4 3 3 2 2 2" xfId="27851"/>
    <cellStyle name="Normal 3 2 2 2 4 3 3 2 3" xfId="17465"/>
    <cellStyle name="Normal 3 2 2 2 4 3 3 2 4" xfId="22571"/>
    <cellStyle name="Normal 3 2 2 2 4 3 3 3" xfId="7071"/>
    <cellStyle name="Normal 3 2 2 2 4 3 3 3 2" xfId="25211"/>
    <cellStyle name="Normal 3 2 2 2 4 3 3 4" xfId="12361"/>
    <cellStyle name="Normal 3 2 2 2 4 3 3 5" xfId="15001"/>
    <cellStyle name="Normal 3 2 2 2 4 3 3 6" xfId="19931"/>
    <cellStyle name="Normal 3 2 2 2 4 3 4" xfId="3198"/>
    <cellStyle name="Normal 3 2 2 2 4 3 4 2" xfId="8480"/>
    <cellStyle name="Normal 3 2 2 2 4 3 4 2 2" xfId="26619"/>
    <cellStyle name="Normal 3 2 2 2 4 3 4 3" xfId="16233"/>
    <cellStyle name="Normal 3 2 2 2 4 3 4 4" xfId="21339"/>
    <cellStyle name="Normal 3 2 2 2 4 3 5" xfId="5839"/>
    <cellStyle name="Normal 3 2 2 2 4 3 5 2" xfId="23979"/>
    <cellStyle name="Normal 3 2 2 2 4 3 6" xfId="11130"/>
    <cellStyle name="Normal 3 2 2 2 4 3 7" xfId="13769"/>
    <cellStyle name="Normal 3 2 2 2 4 3 8" xfId="18699"/>
    <cellStyle name="Normal 3 2 2 2 4 4" xfId="909"/>
    <cellStyle name="Normal 3 2 2 2 4 4 2" xfId="2141"/>
    <cellStyle name="Normal 3 2 2 2 4 4 2 2" xfId="4783"/>
    <cellStyle name="Normal 3 2 2 2 4 4 2 2 2" xfId="10064"/>
    <cellStyle name="Normal 3 2 2 2 4 4 2 2 2 2" xfId="28203"/>
    <cellStyle name="Normal 3 2 2 2 4 4 2 2 3" xfId="17817"/>
    <cellStyle name="Normal 3 2 2 2 4 4 2 2 4" xfId="22923"/>
    <cellStyle name="Normal 3 2 2 2 4 4 2 3" xfId="7423"/>
    <cellStyle name="Normal 3 2 2 2 4 4 2 3 2" xfId="25563"/>
    <cellStyle name="Normal 3 2 2 2 4 4 2 4" xfId="12713"/>
    <cellStyle name="Normal 3 2 2 2 4 4 2 5" xfId="15353"/>
    <cellStyle name="Normal 3 2 2 2 4 4 2 6" xfId="20283"/>
    <cellStyle name="Normal 3 2 2 2 4 4 3" xfId="3551"/>
    <cellStyle name="Normal 3 2 2 2 4 4 3 2" xfId="8832"/>
    <cellStyle name="Normal 3 2 2 2 4 4 3 2 2" xfId="26971"/>
    <cellStyle name="Normal 3 2 2 2 4 4 3 3" xfId="16585"/>
    <cellStyle name="Normal 3 2 2 2 4 4 3 4" xfId="21691"/>
    <cellStyle name="Normal 3 2 2 2 4 4 4" xfId="6191"/>
    <cellStyle name="Normal 3 2 2 2 4 4 4 2" xfId="24331"/>
    <cellStyle name="Normal 3 2 2 2 4 4 5" xfId="11481"/>
    <cellStyle name="Normal 3 2 2 2 4 4 6" xfId="14121"/>
    <cellStyle name="Normal 3 2 2 2 4 4 7" xfId="19051"/>
    <cellStyle name="Normal 3 2 2 2 4 5" xfId="1437"/>
    <cellStyle name="Normal 3 2 2 2 4 5 2" xfId="4079"/>
    <cellStyle name="Normal 3 2 2 2 4 5 2 2" xfId="9360"/>
    <cellStyle name="Normal 3 2 2 2 4 5 2 2 2" xfId="27499"/>
    <cellStyle name="Normal 3 2 2 2 4 5 2 3" xfId="17113"/>
    <cellStyle name="Normal 3 2 2 2 4 5 2 4" xfId="22219"/>
    <cellStyle name="Normal 3 2 2 2 4 5 3" xfId="6719"/>
    <cellStyle name="Normal 3 2 2 2 4 5 3 2" xfId="24859"/>
    <cellStyle name="Normal 3 2 2 2 4 5 4" xfId="12009"/>
    <cellStyle name="Normal 3 2 2 2 4 5 5" xfId="14649"/>
    <cellStyle name="Normal 3 2 2 2 4 5 6" xfId="19579"/>
    <cellStyle name="Normal 3 2 2 2 4 6" xfId="2669"/>
    <cellStyle name="Normal 3 2 2 2 4 6 2" xfId="5311"/>
    <cellStyle name="Normal 3 2 2 2 4 6 2 2" xfId="10592"/>
    <cellStyle name="Normal 3 2 2 2 4 6 2 2 2" xfId="28731"/>
    <cellStyle name="Normal 3 2 2 2 4 6 2 3" xfId="23451"/>
    <cellStyle name="Normal 3 2 2 2 4 6 3" xfId="7951"/>
    <cellStyle name="Normal 3 2 2 2 4 6 3 2" xfId="26091"/>
    <cellStyle name="Normal 3 2 2 2 4 6 4" xfId="13241"/>
    <cellStyle name="Normal 3 2 2 2 4 6 5" xfId="15881"/>
    <cellStyle name="Normal 3 2 2 2 4 6 6" xfId="20811"/>
    <cellStyle name="Normal 3 2 2 2 4 7" xfId="2846"/>
    <cellStyle name="Normal 3 2 2 2 4 7 2" xfId="8128"/>
    <cellStyle name="Normal 3 2 2 2 4 7 2 2" xfId="26267"/>
    <cellStyle name="Normal 3 2 2 2 4 7 3" xfId="20987"/>
    <cellStyle name="Normal 3 2 2 2 4 8" xfId="5487"/>
    <cellStyle name="Normal 3 2 2 2 4 8 2" xfId="23627"/>
    <cellStyle name="Normal 3 2 2 2 4 9" xfId="10781"/>
    <cellStyle name="Normal 3 2 2 2 5" xfId="296"/>
    <cellStyle name="Normal 3 2 2 2 5 2" xfId="644"/>
    <cellStyle name="Normal 3 2 2 2 5 2 2" xfId="1876"/>
    <cellStyle name="Normal 3 2 2 2 5 2 2 2" xfId="4518"/>
    <cellStyle name="Normal 3 2 2 2 5 2 2 2 2" xfId="9799"/>
    <cellStyle name="Normal 3 2 2 2 5 2 2 2 2 2" xfId="27938"/>
    <cellStyle name="Normal 3 2 2 2 5 2 2 2 3" xfId="17552"/>
    <cellStyle name="Normal 3 2 2 2 5 2 2 2 4" xfId="22658"/>
    <cellStyle name="Normal 3 2 2 2 5 2 2 3" xfId="7158"/>
    <cellStyle name="Normal 3 2 2 2 5 2 2 3 2" xfId="25298"/>
    <cellStyle name="Normal 3 2 2 2 5 2 2 4" xfId="12448"/>
    <cellStyle name="Normal 3 2 2 2 5 2 2 5" xfId="15088"/>
    <cellStyle name="Normal 3 2 2 2 5 2 2 6" xfId="20018"/>
    <cellStyle name="Normal 3 2 2 2 5 2 3" xfId="3286"/>
    <cellStyle name="Normal 3 2 2 2 5 2 3 2" xfId="8567"/>
    <cellStyle name="Normal 3 2 2 2 5 2 3 2 2" xfId="26706"/>
    <cellStyle name="Normal 3 2 2 2 5 2 3 3" xfId="16320"/>
    <cellStyle name="Normal 3 2 2 2 5 2 3 4" xfId="21426"/>
    <cellStyle name="Normal 3 2 2 2 5 2 4" xfId="5926"/>
    <cellStyle name="Normal 3 2 2 2 5 2 4 2" xfId="24066"/>
    <cellStyle name="Normal 3 2 2 2 5 2 5" xfId="11216"/>
    <cellStyle name="Normal 3 2 2 2 5 2 6" xfId="13856"/>
    <cellStyle name="Normal 3 2 2 2 5 2 7" xfId="18786"/>
    <cellStyle name="Normal 3 2 2 2 5 3" xfId="996"/>
    <cellStyle name="Normal 3 2 2 2 5 3 2" xfId="2228"/>
    <cellStyle name="Normal 3 2 2 2 5 3 2 2" xfId="4870"/>
    <cellStyle name="Normal 3 2 2 2 5 3 2 2 2" xfId="10151"/>
    <cellStyle name="Normal 3 2 2 2 5 3 2 2 2 2" xfId="28290"/>
    <cellStyle name="Normal 3 2 2 2 5 3 2 2 3" xfId="17904"/>
    <cellStyle name="Normal 3 2 2 2 5 3 2 2 4" xfId="23010"/>
    <cellStyle name="Normal 3 2 2 2 5 3 2 3" xfId="7510"/>
    <cellStyle name="Normal 3 2 2 2 5 3 2 3 2" xfId="25650"/>
    <cellStyle name="Normal 3 2 2 2 5 3 2 4" xfId="12800"/>
    <cellStyle name="Normal 3 2 2 2 5 3 2 5" xfId="15440"/>
    <cellStyle name="Normal 3 2 2 2 5 3 2 6" xfId="20370"/>
    <cellStyle name="Normal 3 2 2 2 5 3 3" xfId="3638"/>
    <cellStyle name="Normal 3 2 2 2 5 3 3 2" xfId="8919"/>
    <cellStyle name="Normal 3 2 2 2 5 3 3 2 2" xfId="27058"/>
    <cellStyle name="Normal 3 2 2 2 5 3 3 3" xfId="16672"/>
    <cellStyle name="Normal 3 2 2 2 5 3 3 4" xfId="21778"/>
    <cellStyle name="Normal 3 2 2 2 5 3 4" xfId="6278"/>
    <cellStyle name="Normal 3 2 2 2 5 3 4 2" xfId="24418"/>
    <cellStyle name="Normal 3 2 2 2 5 3 5" xfId="11568"/>
    <cellStyle name="Normal 3 2 2 2 5 3 6" xfId="14208"/>
    <cellStyle name="Normal 3 2 2 2 5 3 7" xfId="19138"/>
    <cellStyle name="Normal 3 2 2 2 5 4" xfId="1524"/>
    <cellStyle name="Normal 3 2 2 2 5 4 2" xfId="4166"/>
    <cellStyle name="Normal 3 2 2 2 5 4 2 2" xfId="9447"/>
    <cellStyle name="Normal 3 2 2 2 5 4 2 2 2" xfId="27586"/>
    <cellStyle name="Normal 3 2 2 2 5 4 2 3" xfId="17200"/>
    <cellStyle name="Normal 3 2 2 2 5 4 2 4" xfId="22306"/>
    <cellStyle name="Normal 3 2 2 2 5 4 3" xfId="6806"/>
    <cellStyle name="Normal 3 2 2 2 5 4 3 2" xfId="24946"/>
    <cellStyle name="Normal 3 2 2 2 5 4 4" xfId="12096"/>
    <cellStyle name="Normal 3 2 2 2 5 4 5" xfId="14736"/>
    <cellStyle name="Normal 3 2 2 2 5 4 6" xfId="19666"/>
    <cellStyle name="Normal 3 2 2 2 5 5" xfId="2933"/>
    <cellStyle name="Normal 3 2 2 2 5 5 2" xfId="8215"/>
    <cellStyle name="Normal 3 2 2 2 5 5 2 2" xfId="26354"/>
    <cellStyle name="Normal 3 2 2 2 5 5 3" xfId="15968"/>
    <cellStyle name="Normal 3 2 2 2 5 5 4" xfId="21074"/>
    <cellStyle name="Normal 3 2 2 2 5 6" xfId="5574"/>
    <cellStyle name="Normal 3 2 2 2 5 6 2" xfId="23714"/>
    <cellStyle name="Normal 3 2 2 2 5 7" xfId="10873"/>
    <cellStyle name="Normal 3 2 2 2 5 8" xfId="13504"/>
    <cellStyle name="Normal 3 2 2 2 5 9" xfId="18435"/>
    <cellStyle name="Normal 3 2 2 2 6" xfId="471"/>
    <cellStyle name="Normal 3 2 2 2 6 2" xfId="1172"/>
    <cellStyle name="Normal 3 2 2 2 6 2 2" xfId="2404"/>
    <cellStyle name="Normal 3 2 2 2 6 2 2 2" xfId="5046"/>
    <cellStyle name="Normal 3 2 2 2 6 2 2 2 2" xfId="10327"/>
    <cellStyle name="Normal 3 2 2 2 6 2 2 2 2 2" xfId="28466"/>
    <cellStyle name="Normal 3 2 2 2 6 2 2 2 3" xfId="18080"/>
    <cellStyle name="Normal 3 2 2 2 6 2 2 2 4" xfId="23186"/>
    <cellStyle name="Normal 3 2 2 2 6 2 2 3" xfId="7686"/>
    <cellStyle name="Normal 3 2 2 2 6 2 2 3 2" xfId="25826"/>
    <cellStyle name="Normal 3 2 2 2 6 2 2 4" xfId="12976"/>
    <cellStyle name="Normal 3 2 2 2 6 2 2 5" xfId="15616"/>
    <cellStyle name="Normal 3 2 2 2 6 2 2 6" xfId="20546"/>
    <cellStyle name="Normal 3 2 2 2 6 2 3" xfId="3814"/>
    <cellStyle name="Normal 3 2 2 2 6 2 3 2" xfId="9095"/>
    <cellStyle name="Normal 3 2 2 2 6 2 3 2 2" xfId="27234"/>
    <cellStyle name="Normal 3 2 2 2 6 2 3 3" xfId="16848"/>
    <cellStyle name="Normal 3 2 2 2 6 2 3 4" xfId="21954"/>
    <cellStyle name="Normal 3 2 2 2 6 2 4" xfId="6454"/>
    <cellStyle name="Normal 3 2 2 2 6 2 4 2" xfId="24594"/>
    <cellStyle name="Normal 3 2 2 2 6 2 5" xfId="11744"/>
    <cellStyle name="Normal 3 2 2 2 6 2 6" xfId="14384"/>
    <cellStyle name="Normal 3 2 2 2 6 2 7" xfId="19314"/>
    <cellStyle name="Normal 3 2 2 2 6 3" xfId="1700"/>
    <cellStyle name="Normal 3 2 2 2 6 3 2" xfId="4342"/>
    <cellStyle name="Normal 3 2 2 2 6 3 2 2" xfId="9623"/>
    <cellStyle name="Normal 3 2 2 2 6 3 2 2 2" xfId="27762"/>
    <cellStyle name="Normal 3 2 2 2 6 3 2 3" xfId="17376"/>
    <cellStyle name="Normal 3 2 2 2 6 3 2 4" xfId="22482"/>
    <cellStyle name="Normal 3 2 2 2 6 3 3" xfId="6982"/>
    <cellStyle name="Normal 3 2 2 2 6 3 3 2" xfId="25122"/>
    <cellStyle name="Normal 3 2 2 2 6 3 4" xfId="12272"/>
    <cellStyle name="Normal 3 2 2 2 6 3 5" xfId="14912"/>
    <cellStyle name="Normal 3 2 2 2 6 3 6" xfId="19842"/>
    <cellStyle name="Normal 3 2 2 2 6 4" xfId="3109"/>
    <cellStyle name="Normal 3 2 2 2 6 4 2" xfId="8391"/>
    <cellStyle name="Normal 3 2 2 2 6 4 2 2" xfId="26530"/>
    <cellStyle name="Normal 3 2 2 2 6 4 3" xfId="16144"/>
    <cellStyle name="Normal 3 2 2 2 6 4 4" xfId="21250"/>
    <cellStyle name="Normal 3 2 2 2 6 5" xfId="5750"/>
    <cellStyle name="Normal 3 2 2 2 6 5 2" xfId="23890"/>
    <cellStyle name="Normal 3 2 2 2 6 6" xfId="11044"/>
    <cellStyle name="Normal 3 2 2 2 6 7" xfId="13680"/>
    <cellStyle name="Normal 3 2 2 2 6 8" xfId="18610"/>
    <cellStyle name="Normal 3 2 2 2 7" xfId="820"/>
    <cellStyle name="Normal 3 2 2 2 7 2" xfId="2052"/>
    <cellStyle name="Normal 3 2 2 2 7 2 2" xfId="4694"/>
    <cellStyle name="Normal 3 2 2 2 7 2 2 2" xfId="9975"/>
    <cellStyle name="Normal 3 2 2 2 7 2 2 2 2" xfId="28114"/>
    <cellStyle name="Normal 3 2 2 2 7 2 2 3" xfId="17728"/>
    <cellStyle name="Normal 3 2 2 2 7 2 2 4" xfId="22834"/>
    <cellStyle name="Normal 3 2 2 2 7 2 3" xfId="7334"/>
    <cellStyle name="Normal 3 2 2 2 7 2 3 2" xfId="25474"/>
    <cellStyle name="Normal 3 2 2 2 7 2 4" xfId="12624"/>
    <cellStyle name="Normal 3 2 2 2 7 2 5" xfId="15264"/>
    <cellStyle name="Normal 3 2 2 2 7 2 6" xfId="20194"/>
    <cellStyle name="Normal 3 2 2 2 7 3" xfId="3462"/>
    <cellStyle name="Normal 3 2 2 2 7 3 2" xfId="8743"/>
    <cellStyle name="Normal 3 2 2 2 7 3 2 2" xfId="26882"/>
    <cellStyle name="Normal 3 2 2 2 7 3 3" xfId="16496"/>
    <cellStyle name="Normal 3 2 2 2 7 3 4" xfId="21602"/>
    <cellStyle name="Normal 3 2 2 2 7 4" xfId="6102"/>
    <cellStyle name="Normal 3 2 2 2 7 4 2" xfId="24242"/>
    <cellStyle name="Normal 3 2 2 2 7 5" xfId="11392"/>
    <cellStyle name="Normal 3 2 2 2 7 6" xfId="14032"/>
    <cellStyle name="Normal 3 2 2 2 7 7" xfId="18962"/>
    <cellStyle name="Normal 3 2 2 2 8" xfId="1348"/>
    <cellStyle name="Normal 3 2 2 2 8 2" xfId="3990"/>
    <cellStyle name="Normal 3 2 2 2 8 2 2" xfId="9271"/>
    <cellStyle name="Normal 3 2 2 2 8 2 2 2" xfId="27410"/>
    <cellStyle name="Normal 3 2 2 2 8 2 3" xfId="17024"/>
    <cellStyle name="Normal 3 2 2 2 8 2 4" xfId="22130"/>
    <cellStyle name="Normal 3 2 2 2 8 3" xfId="6630"/>
    <cellStyle name="Normal 3 2 2 2 8 3 2" xfId="24770"/>
    <cellStyle name="Normal 3 2 2 2 8 4" xfId="11920"/>
    <cellStyle name="Normal 3 2 2 2 8 5" xfId="14560"/>
    <cellStyle name="Normal 3 2 2 2 8 6" xfId="19490"/>
    <cellStyle name="Normal 3 2 2 2 9" xfId="2580"/>
    <cellStyle name="Normal 3 2 2 2 9 2" xfId="5222"/>
    <cellStyle name="Normal 3 2 2 2 9 2 2" xfId="10503"/>
    <cellStyle name="Normal 3 2 2 2 9 2 2 2" xfId="28642"/>
    <cellStyle name="Normal 3 2 2 2 9 2 3" xfId="23362"/>
    <cellStyle name="Normal 3 2 2 2 9 3" xfId="7862"/>
    <cellStyle name="Normal 3 2 2 2 9 3 2" xfId="26002"/>
    <cellStyle name="Normal 3 2 2 2 9 4" xfId="13152"/>
    <cellStyle name="Normal 3 2 2 2 9 5" xfId="15792"/>
    <cellStyle name="Normal 3 2 2 2 9 6" xfId="20722"/>
    <cellStyle name="Normal 3 2 2 3" xfId="77"/>
    <cellStyle name="Normal 3 2 2 3 10" xfId="10717"/>
    <cellStyle name="Normal 3 2 2 3 11" xfId="13336"/>
    <cellStyle name="Normal 3 2 2 3 12" xfId="18265"/>
    <cellStyle name="Normal 3 2 2 3 2" xfId="200"/>
    <cellStyle name="Normal 3 2 2 3 2 10" xfId="13425"/>
    <cellStyle name="Normal 3 2 2 3 2 11" xfId="18355"/>
    <cellStyle name="Normal 3 2 2 3 2 2" xfId="392"/>
    <cellStyle name="Normal 3 2 2 3 2 2 2" xfId="741"/>
    <cellStyle name="Normal 3 2 2 3 2 2 2 2" xfId="1973"/>
    <cellStyle name="Normal 3 2 2 3 2 2 2 2 2" xfId="4615"/>
    <cellStyle name="Normal 3 2 2 3 2 2 2 2 2 2" xfId="9896"/>
    <cellStyle name="Normal 3 2 2 3 2 2 2 2 2 2 2" xfId="28035"/>
    <cellStyle name="Normal 3 2 2 3 2 2 2 2 2 3" xfId="17649"/>
    <cellStyle name="Normal 3 2 2 3 2 2 2 2 2 4" xfId="22755"/>
    <cellStyle name="Normal 3 2 2 3 2 2 2 2 3" xfId="7255"/>
    <cellStyle name="Normal 3 2 2 3 2 2 2 2 3 2" xfId="25395"/>
    <cellStyle name="Normal 3 2 2 3 2 2 2 2 4" xfId="12545"/>
    <cellStyle name="Normal 3 2 2 3 2 2 2 2 5" xfId="15185"/>
    <cellStyle name="Normal 3 2 2 3 2 2 2 2 6" xfId="20115"/>
    <cellStyle name="Normal 3 2 2 3 2 2 2 3" xfId="3383"/>
    <cellStyle name="Normal 3 2 2 3 2 2 2 3 2" xfId="8664"/>
    <cellStyle name="Normal 3 2 2 3 2 2 2 3 2 2" xfId="26803"/>
    <cellStyle name="Normal 3 2 2 3 2 2 2 3 3" xfId="16417"/>
    <cellStyle name="Normal 3 2 2 3 2 2 2 3 4" xfId="21523"/>
    <cellStyle name="Normal 3 2 2 3 2 2 2 4" xfId="6023"/>
    <cellStyle name="Normal 3 2 2 3 2 2 2 4 2" xfId="24163"/>
    <cellStyle name="Normal 3 2 2 3 2 2 2 5" xfId="11313"/>
    <cellStyle name="Normal 3 2 2 3 2 2 2 6" xfId="13953"/>
    <cellStyle name="Normal 3 2 2 3 2 2 2 7" xfId="18883"/>
    <cellStyle name="Normal 3 2 2 3 2 2 3" xfId="1093"/>
    <cellStyle name="Normal 3 2 2 3 2 2 3 2" xfId="2325"/>
    <cellStyle name="Normal 3 2 2 3 2 2 3 2 2" xfId="4967"/>
    <cellStyle name="Normal 3 2 2 3 2 2 3 2 2 2" xfId="10248"/>
    <cellStyle name="Normal 3 2 2 3 2 2 3 2 2 2 2" xfId="28387"/>
    <cellStyle name="Normal 3 2 2 3 2 2 3 2 2 3" xfId="18001"/>
    <cellStyle name="Normal 3 2 2 3 2 2 3 2 2 4" xfId="23107"/>
    <cellStyle name="Normal 3 2 2 3 2 2 3 2 3" xfId="7607"/>
    <cellStyle name="Normal 3 2 2 3 2 2 3 2 3 2" xfId="25747"/>
    <cellStyle name="Normal 3 2 2 3 2 2 3 2 4" xfId="12897"/>
    <cellStyle name="Normal 3 2 2 3 2 2 3 2 5" xfId="15537"/>
    <cellStyle name="Normal 3 2 2 3 2 2 3 2 6" xfId="20467"/>
    <cellStyle name="Normal 3 2 2 3 2 2 3 3" xfId="3735"/>
    <cellStyle name="Normal 3 2 2 3 2 2 3 3 2" xfId="9016"/>
    <cellStyle name="Normal 3 2 2 3 2 2 3 3 2 2" xfId="27155"/>
    <cellStyle name="Normal 3 2 2 3 2 2 3 3 3" xfId="16769"/>
    <cellStyle name="Normal 3 2 2 3 2 2 3 3 4" xfId="21875"/>
    <cellStyle name="Normal 3 2 2 3 2 2 3 4" xfId="6375"/>
    <cellStyle name="Normal 3 2 2 3 2 2 3 4 2" xfId="24515"/>
    <cellStyle name="Normal 3 2 2 3 2 2 3 5" xfId="11665"/>
    <cellStyle name="Normal 3 2 2 3 2 2 3 6" xfId="14305"/>
    <cellStyle name="Normal 3 2 2 3 2 2 3 7" xfId="19235"/>
    <cellStyle name="Normal 3 2 2 3 2 2 4" xfId="1621"/>
    <cellStyle name="Normal 3 2 2 3 2 2 4 2" xfId="4263"/>
    <cellStyle name="Normal 3 2 2 3 2 2 4 2 2" xfId="9544"/>
    <cellStyle name="Normal 3 2 2 3 2 2 4 2 2 2" xfId="27683"/>
    <cellStyle name="Normal 3 2 2 3 2 2 4 2 3" xfId="17297"/>
    <cellStyle name="Normal 3 2 2 3 2 2 4 2 4" xfId="22403"/>
    <cellStyle name="Normal 3 2 2 3 2 2 4 3" xfId="6903"/>
    <cellStyle name="Normal 3 2 2 3 2 2 4 3 2" xfId="25043"/>
    <cellStyle name="Normal 3 2 2 3 2 2 4 4" xfId="12193"/>
    <cellStyle name="Normal 3 2 2 3 2 2 4 5" xfId="14833"/>
    <cellStyle name="Normal 3 2 2 3 2 2 4 6" xfId="19763"/>
    <cellStyle name="Normal 3 2 2 3 2 2 5" xfId="3030"/>
    <cellStyle name="Normal 3 2 2 3 2 2 5 2" xfId="8312"/>
    <cellStyle name="Normal 3 2 2 3 2 2 5 2 2" xfId="26451"/>
    <cellStyle name="Normal 3 2 2 3 2 2 5 3" xfId="16065"/>
    <cellStyle name="Normal 3 2 2 3 2 2 5 4" xfId="21171"/>
    <cellStyle name="Normal 3 2 2 3 2 2 6" xfId="5671"/>
    <cellStyle name="Normal 3 2 2 3 2 2 6 2" xfId="23811"/>
    <cellStyle name="Normal 3 2 2 3 2 2 7" xfId="10965"/>
    <cellStyle name="Normal 3 2 2 3 2 2 8" xfId="13601"/>
    <cellStyle name="Normal 3 2 2 3 2 2 9" xfId="18531"/>
    <cellStyle name="Normal 3 2 2 3 2 3" xfId="564"/>
    <cellStyle name="Normal 3 2 2 3 2 3 2" xfId="1269"/>
    <cellStyle name="Normal 3 2 2 3 2 3 2 2" xfId="2501"/>
    <cellStyle name="Normal 3 2 2 3 2 3 2 2 2" xfId="5143"/>
    <cellStyle name="Normal 3 2 2 3 2 3 2 2 2 2" xfId="10424"/>
    <cellStyle name="Normal 3 2 2 3 2 3 2 2 2 2 2" xfId="28563"/>
    <cellStyle name="Normal 3 2 2 3 2 3 2 2 2 3" xfId="18177"/>
    <cellStyle name="Normal 3 2 2 3 2 3 2 2 2 4" xfId="23283"/>
    <cellStyle name="Normal 3 2 2 3 2 3 2 2 3" xfId="7783"/>
    <cellStyle name="Normal 3 2 2 3 2 3 2 2 3 2" xfId="25923"/>
    <cellStyle name="Normal 3 2 2 3 2 3 2 2 4" xfId="13073"/>
    <cellStyle name="Normal 3 2 2 3 2 3 2 2 5" xfId="15713"/>
    <cellStyle name="Normal 3 2 2 3 2 3 2 2 6" xfId="20643"/>
    <cellStyle name="Normal 3 2 2 3 2 3 2 3" xfId="3911"/>
    <cellStyle name="Normal 3 2 2 3 2 3 2 3 2" xfId="9192"/>
    <cellStyle name="Normal 3 2 2 3 2 3 2 3 2 2" xfId="27331"/>
    <cellStyle name="Normal 3 2 2 3 2 3 2 3 3" xfId="16945"/>
    <cellStyle name="Normal 3 2 2 3 2 3 2 3 4" xfId="22051"/>
    <cellStyle name="Normal 3 2 2 3 2 3 2 4" xfId="6551"/>
    <cellStyle name="Normal 3 2 2 3 2 3 2 4 2" xfId="24691"/>
    <cellStyle name="Normal 3 2 2 3 2 3 2 5" xfId="11841"/>
    <cellStyle name="Normal 3 2 2 3 2 3 2 6" xfId="14481"/>
    <cellStyle name="Normal 3 2 2 3 2 3 2 7" xfId="19411"/>
    <cellStyle name="Normal 3 2 2 3 2 3 3" xfId="1797"/>
    <cellStyle name="Normal 3 2 2 3 2 3 3 2" xfId="4439"/>
    <cellStyle name="Normal 3 2 2 3 2 3 3 2 2" xfId="9720"/>
    <cellStyle name="Normal 3 2 2 3 2 3 3 2 2 2" xfId="27859"/>
    <cellStyle name="Normal 3 2 2 3 2 3 3 2 3" xfId="17473"/>
    <cellStyle name="Normal 3 2 2 3 2 3 3 2 4" xfId="22579"/>
    <cellStyle name="Normal 3 2 2 3 2 3 3 3" xfId="7079"/>
    <cellStyle name="Normal 3 2 2 3 2 3 3 3 2" xfId="25219"/>
    <cellStyle name="Normal 3 2 2 3 2 3 3 4" xfId="12369"/>
    <cellStyle name="Normal 3 2 2 3 2 3 3 5" xfId="15009"/>
    <cellStyle name="Normal 3 2 2 3 2 3 3 6" xfId="19939"/>
    <cellStyle name="Normal 3 2 2 3 2 3 4" xfId="3206"/>
    <cellStyle name="Normal 3 2 2 3 2 3 4 2" xfId="8488"/>
    <cellStyle name="Normal 3 2 2 3 2 3 4 2 2" xfId="26627"/>
    <cellStyle name="Normal 3 2 2 3 2 3 4 3" xfId="16241"/>
    <cellStyle name="Normal 3 2 2 3 2 3 4 4" xfId="21347"/>
    <cellStyle name="Normal 3 2 2 3 2 3 5" xfId="5847"/>
    <cellStyle name="Normal 3 2 2 3 2 3 5 2" xfId="23987"/>
    <cellStyle name="Normal 3 2 2 3 2 3 6" xfId="11137"/>
    <cellStyle name="Normal 3 2 2 3 2 3 7" xfId="13777"/>
    <cellStyle name="Normal 3 2 2 3 2 3 8" xfId="18707"/>
    <cellStyle name="Normal 3 2 2 3 2 4" xfId="917"/>
    <cellStyle name="Normal 3 2 2 3 2 4 2" xfId="2149"/>
    <cellStyle name="Normal 3 2 2 3 2 4 2 2" xfId="4791"/>
    <cellStyle name="Normal 3 2 2 3 2 4 2 2 2" xfId="10072"/>
    <cellStyle name="Normal 3 2 2 3 2 4 2 2 2 2" xfId="28211"/>
    <cellStyle name="Normal 3 2 2 3 2 4 2 2 3" xfId="17825"/>
    <cellStyle name="Normal 3 2 2 3 2 4 2 2 4" xfId="22931"/>
    <cellStyle name="Normal 3 2 2 3 2 4 2 3" xfId="7431"/>
    <cellStyle name="Normal 3 2 2 3 2 4 2 3 2" xfId="25571"/>
    <cellStyle name="Normal 3 2 2 3 2 4 2 4" xfId="12721"/>
    <cellStyle name="Normal 3 2 2 3 2 4 2 5" xfId="15361"/>
    <cellStyle name="Normal 3 2 2 3 2 4 2 6" xfId="20291"/>
    <cellStyle name="Normal 3 2 2 3 2 4 3" xfId="3559"/>
    <cellStyle name="Normal 3 2 2 3 2 4 3 2" xfId="8840"/>
    <cellStyle name="Normal 3 2 2 3 2 4 3 2 2" xfId="26979"/>
    <cellStyle name="Normal 3 2 2 3 2 4 3 3" xfId="16593"/>
    <cellStyle name="Normal 3 2 2 3 2 4 3 4" xfId="21699"/>
    <cellStyle name="Normal 3 2 2 3 2 4 4" xfId="6199"/>
    <cellStyle name="Normal 3 2 2 3 2 4 4 2" xfId="24339"/>
    <cellStyle name="Normal 3 2 2 3 2 4 5" xfId="11489"/>
    <cellStyle name="Normal 3 2 2 3 2 4 6" xfId="14129"/>
    <cellStyle name="Normal 3 2 2 3 2 4 7" xfId="19059"/>
    <cellStyle name="Normal 3 2 2 3 2 5" xfId="1445"/>
    <cellStyle name="Normal 3 2 2 3 2 5 2" xfId="4087"/>
    <cellStyle name="Normal 3 2 2 3 2 5 2 2" xfId="9368"/>
    <cellStyle name="Normal 3 2 2 3 2 5 2 2 2" xfId="27507"/>
    <cellStyle name="Normal 3 2 2 3 2 5 2 3" xfId="17121"/>
    <cellStyle name="Normal 3 2 2 3 2 5 2 4" xfId="22227"/>
    <cellStyle name="Normal 3 2 2 3 2 5 3" xfId="6727"/>
    <cellStyle name="Normal 3 2 2 3 2 5 3 2" xfId="24867"/>
    <cellStyle name="Normal 3 2 2 3 2 5 4" xfId="12017"/>
    <cellStyle name="Normal 3 2 2 3 2 5 5" xfId="14657"/>
    <cellStyle name="Normal 3 2 2 3 2 5 6" xfId="19587"/>
    <cellStyle name="Normal 3 2 2 3 2 6" xfId="2677"/>
    <cellStyle name="Normal 3 2 2 3 2 6 2" xfId="5319"/>
    <cellStyle name="Normal 3 2 2 3 2 6 2 2" xfId="10600"/>
    <cellStyle name="Normal 3 2 2 3 2 6 2 2 2" xfId="28739"/>
    <cellStyle name="Normal 3 2 2 3 2 6 2 3" xfId="23459"/>
    <cellStyle name="Normal 3 2 2 3 2 6 3" xfId="7959"/>
    <cellStyle name="Normal 3 2 2 3 2 6 3 2" xfId="26099"/>
    <cellStyle name="Normal 3 2 2 3 2 6 4" xfId="13249"/>
    <cellStyle name="Normal 3 2 2 3 2 6 5" xfId="15889"/>
    <cellStyle name="Normal 3 2 2 3 2 6 6" xfId="20819"/>
    <cellStyle name="Normal 3 2 2 3 2 7" xfId="2854"/>
    <cellStyle name="Normal 3 2 2 3 2 7 2" xfId="8136"/>
    <cellStyle name="Normal 3 2 2 3 2 7 2 2" xfId="26275"/>
    <cellStyle name="Normal 3 2 2 3 2 7 3" xfId="20995"/>
    <cellStyle name="Normal 3 2 2 3 2 8" xfId="5495"/>
    <cellStyle name="Normal 3 2 2 3 2 8 2" xfId="23635"/>
    <cellStyle name="Normal 3 2 2 3 2 9" xfId="10789"/>
    <cellStyle name="Normal 3 2 2 3 3" xfId="303"/>
    <cellStyle name="Normal 3 2 2 3 3 2" xfId="652"/>
    <cellStyle name="Normal 3 2 2 3 3 2 2" xfId="1884"/>
    <cellStyle name="Normal 3 2 2 3 3 2 2 2" xfId="4526"/>
    <cellStyle name="Normal 3 2 2 3 3 2 2 2 2" xfId="9807"/>
    <cellStyle name="Normal 3 2 2 3 3 2 2 2 2 2" xfId="27946"/>
    <cellStyle name="Normal 3 2 2 3 3 2 2 2 3" xfId="17560"/>
    <cellStyle name="Normal 3 2 2 3 3 2 2 2 4" xfId="22666"/>
    <cellStyle name="Normal 3 2 2 3 3 2 2 3" xfId="7166"/>
    <cellStyle name="Normal 3 2 2 3 3 2 2 3 2" xfId="25306"/>
    <cellStyle name="Normal 3 2 2 3 3 2 2 4" xfId="12456"/>
    <cellStyle name="Normal 3 2 2 3 3 2 2 5" xfId="15096"/>
    <cellStyle name="Normal 3 2 2 3 3 2 2 6" xfId="20026"/>
    <cellStyle name="Normal 3 2 2 3 3 2 3" xfId="3294"/>
    <cellStyle name="Normal 3 2 2 3 3 2 3 2" xfId="8575"/>
    <cellStyle name="Normal 3 2 2 3 3 2 3 2 2" xfId="26714"/>
    <cellStyle name="Normal 3 2 2 3 3 2 3 3" xfId="16328"/>
    <cellStyle name="Normal 3 2 2 3 3 2 3 4" xfId="21434"/>
    <cellStyle name="Normal 3 2 2 3 3 2 4" xfId="5934"/>
    <cellStyle name="Normal 3 2 2 3 3 2 4 2" xfId="24074"/>
    <cellStyle name="Normal 3 2 2 3 3 2 5" xfId="11224"/>
    <cellStyle name="Normal 3 2 2 3 3 2 6" xfId="13864"/>
    <cellStyle name="Normal 3 2 2 3 3 2 7" xfId="18794"/>
    <cellStyle name="Normal 3 2 2 3 3 3" xfId="1004"/>
    <cellStyle name="Normal 3 2 2 3 3 3 2" xfId="2236"/>
    <cellStyle name="Normal 3 2 2 3 3 3 2 2" xfId="4878"/>
    <cellStyle name="Normal 3 2 2 3 3 3 2 2 2" xfId="10159"/>
    <cellStyle name="Normal 3 2 2 3 3 3 2 2 2 2" xfId="28298"/>
    <cellStyle name="Normal 3 2 2 3 3 3 2 2 3" xfId="17912"/>
    <cellStyle name="Normal 3 2 2 3 3 3 2 2 4" xfId="23018"/>
    <cellStyle name="Normal 3 2 2 3 3 3 2 3" xfId="7518"/>
    <cellStyle name="Normal 3 2 2 3 3 3 2 3 2" xfId="25658"/>
    <cellStyle name="Normal 3 2 2 3 3 3 2 4" xfId="12808"/>
    <cellStyle name="Normal 3 2 2 3 3 3 2 5" xfId="15448"/>
    <cellStyle name="Normal 3 2 2 3 3 3 2 6" xfId="20378"/>
    <cellStyle name="Normal 3 2 2 3 3 3 3" xfId="3646"/>
    <cellStyle name="Normal 3 2 2 3 3 3 3 2" xfId="8927"/>
    <cellStyle name="Normal 3 2 2 3 3 3 3 2 2" xfId="27066"/>
    <cellStyle name="Normal 3 2 2 3 3 3 3 3" xfId="16680"/>
    <cellStyle name="Normal 3 2 2 3 3 3 3 4" xfId="21786"/>
    <cellStyle name="Normal 3 2 2 3 3 3 4" xfId="6286"/>
    <cellStyle name="Normal 3 2 2 3 3 3 4 2" xfId="24426"/>
    <cellStyle name="Normal 3 2 2 3 3 3 5" xfId="11576"/>
    <cellStyle name="Normal 3 2 2 3 3 3 6" xfId="14216"/>
    <cellStyle name="Normal 3 2 2 3 3 3 7" xfId="19146"/>
    <cellStyle name="Normal 3 2 2 3 3 4" xfId="1532"/>
    <cellStyle name="Normal 3 2 2 3 3 4 2" xfId="4174"/>
    <cellStyle name="Normal 3 2 2 3 3 4 2 2" xfId="9455"/>
    <cellStyle name="Normal 3 2 2 3 3 4 2 2 2" xfId="27594"/>
    <cellStyle name="Normal 3 2 2 3 3 4 2 3" xfId="17208"/>
    <cellStyle name="Normal 3 2 2 3 3 4 2 4" xfId="22314"/>
    <cellStyle name="Normal 3 2 2 3 3 4 3" xfId="6814"/>
    <cellStyle name="Normal 3 2 2 3 3 4 3 2" xfId="24954"/>
    <cellStyle name="Normal 3 2 2 3 3 4 4" xfId="12104"/>
    <cellStyle name="Normal 3 2 2 3 3 4 5" xfId="14744"/>
    <cellStyle name="Normal 3 2 2 3 3 4 6" xfId="19674"/>
    <cellStyle name="Normal 3 2 2 3 3 5" xfId="2941"/>
    <cellStyle name="Normal 3 2 2 3 3 5 2" xfId="8223"/>
    <cellStyle name="Normal 3 2 2 3 3 5 2 2" xfId="26362"/>
    <cellStyle name="Normal 3 2 2 3 3 5 3" xfId="15976"/>
    <cellStyle name="Normal 3 2 2 3 3 5 4" xfId="21082"/>
    <cellStyle name="Normal 3 2 2 3 3 6" xfId="5582"/>
    <cellStyle name="Normal 3 2 2 3 3 6 2" xfId="23722"/>
    <cellStyle name="Normal 3 2 2 3 3 7" xfId="10880"/>
    <cellStyle name="Normal 3 2 2 3 3 8" xfId="13512"/>
    <cellStyle name="Normal 3 2 2 3 3 9" xfId="18442"/>
    <cellStyle name="Normal 3 2 2 3 4" xfId="481"/>
    <cellStyle name="Normal 3 2 2 3 4 2" xfId="1182"/>
    <cellStyle name="Normal 3 2 2 3 4 2 2" xfId="2414"/>
    <cellStyle name="Normal 3 2 2 3 4 2 2 2" xfId="5056"/>
    <cellStyle name="Normal 3 2 2 3 4 2 2 2 2" xfId="10337"/>
    <cellStyle name="Normal 3 2 2 3 4 2 2 2 2 2" xfId="28476"/>
    <cellStyle name="Normal 3 2 2 3 4 2 2 2 3" xfId="18090"/>
    <cellStyle name="Normal 3 2 2 3 4 2 2 2 4" xfId="23196"/>
    <cellStyle name="Normal 3 2 2 3 4 2 2 3" xfId="7696"/>
    <cellStyle name="Normal 3 2 2 3 4 2 2 3 2" xfId="25836"/>
    <cellStyle name="Normal 3 2 2 3 4 2 2 4" xfId="12986"/>
    <cellStyle name="Normal 3 2 2 3 4 2 2 5" xfId="15626"/>
    <cellStyle name="Normal 3 2 2 3 4 2 2 6" xfId="20556"/>
    <cellStyle name="Normal 3 2 2 3 4 2 3" xfId="3824"/>
    <cellStyle name="Normal 3 2 2 3 4 2 3 2" xfId="9105"/>
    <cellStyle name="Normal 3 2 2 3 4 2 3 2 2" xfId="27244"/>
    <cellStyle name="Normal 3 2 2 3 4 2 3 3" xfId="16858"/>
    <cellStyle name="Normal 3 2 2 3 4 2 3 4" xfId="21964"/>
    <cellStyle name="Normal 3 2 2 3 4 2 4" xfId="6464"/>
    <cellStyle name="Normal 3 2 2 3 4 2 4 2" xfId="24604"/>
    <cellStyle name="Normal 3 2 2 3 4 2 5" xfId="11754"/>
    <cellStyle name="Normal 3 2 2 3 4 2 6" xfId="14394"/>
    <cellStyle name="Normal 3 2 2 3 4 2 7" xfId="19324"/>
    <cellStyle name="Normal 3 2 2 3 4 3" xfId="1710"/>
    <cellStyle name="Normal 3 2 2 3 4 3 2" xfId="4352"/>
    <cellStyle name="Normal 3 2 2 3 4 3 2 2" xfId="9633"/>
    <cellStyle name="Normal 3 2 2 3 4 3 2 2 2" xfId="27772"/>
    <cellStyle name="Normal 3 2 2 3 4 3 2 3" xfId="17386"/>
    <cellStyle name="Normal 3 2 2 3 4 3 2 4" xfId="22492"/>
    <cellStyle name="Normal 3 2 2 3 4 3 3" xfId="6992"/>
    <cellStyle name="Normal 3 2 2 3 4 3 3 2" xfId="25132"/>
    <cellStyle name="Normal 3 2 2 3 4 3 4" xfId="12282"/>
    <cellStyle name="Normal 3 2 2 3 4 3 5" xfId="14922"/>
    <cellStyle name="Normal 3 2 2 3 4 3 6" xfId="19852"/>
    <cellStyle name="Normal 3 2 2 3 4 4" xfId="3119"/>
    <cellStyle name="Normal 3 2 2 3 4 4 2" xfId="8401"/>
    <cellStyle name="Normal 3 2 2 3 4 4 2 2" xfId="26540"/>
    <cellStyle name="Normal 3 2 2 3 4 4 3" xfId="16154"/>
    <cellStyle name="Normal 3 2 2 3 4 4 4" xfId="21260"/>
    <cellStyle name="Normal 3 2 2 3 4 5" xfId="5760"/>
    <cellStyle name="Normal 3 2 2 3 4 5 2" xfId="23900"/>
    <cellStyle name="Normal 3 2 2 3 4 6" xfId="11054"/>
    <cellStyle name="Normal 3 2 2 3 4 7" xfId="13690"/>
    <cellStyle name="Normal 3 2 2 3 4 8" xfId="18620"/>
    <cellStyle name="Normal 3 2 2 3 5" xfId="830"/>
    <cellStyle name="Normal 3 2 2 3 5 2" xfId="2062"/>
    <cellStyle name="Normal 3 2 2 3 5 2 2" xfId="4704"/>
    <cellStyle name="Normal 3 2 2 3 5 2 2 2" xfId="9985"/>
    <cellStyle name="Normal 3 2 2 3 5 2 2 2 2" xfId="28124"/>
    <cellStyle name="Normal 3 2 2 3 5 2 2 3" xfId="17738"/>
    <cellStyle name="Normal 3 2 2 3 5 2 2 4" xfId="22844"/>
    <cellStyle name="Normal 3 2 2 3 5 2 3" xfId="7344"/>
    <cellStyle name="Normal 3 2 2 3 5 2 3 2" xfId="25484"/>
    <cellStyle name="Normal 3 2 2 3 5 2 4" xfId="12634"/>
    <cellStyle name="Normal 3 2 2 3 5 2 5" xfId="15274"/>
    <cellStyle name="Normal 3 2 2 3 5 2 6" xfId="20204"/>
    <cellStyle name="Normal 3 2 2 3 5 3" xfId="3472"/>
    <cellStyle name="Normal 3 2 2 3 5 3 2" xfId="8753"/>
    <cellStyle name="Normal 3 2 2 3 5 3 2 2" xfId="26892"/>
    <cellStyle name="Normal 3 2 2 3 5 3 3" xfId="16506"/>
    <cellStyle name="Normal 3 2 2 3 5 3 4" xfId="21612"/>
    <cellStyle name="Normal 3 2 2 3 5 4" xfId="6112"/>
    <cellStyle name="Normal 3 2 2 3 5 4 2" xfId="24252"/>
    <cellStyle name="Normal 3 2 2 3 5 5" xfId="11402"/>
    <cellStyle name="Normal 3 2 2 3 5 6" xfId="14042"/>
    <cellStyle name="Normal 3 2 2 3 5 7" xfId="18972"/>
    <cellStyle name="Normal 3 2 2 3 6" xfId="1356"/>
    <cellStyle name="Normal 3 2 2 3 6 2" xfId="3998"/>
    <cellStyle name="Normal 3 2 2 3 6 2 2" xfId="9279"/>
    <cellStyle name="Normal 3 2 2 3 6 2 2 2" xfId="27418"/>
    <cellStyle name="Normal 3 2 2 3 6 2 3" xfId="17032"/>
    <cellStyle name="Normal 3 2 2 3 6 2 4" xfId="22138"/>
    <cellStyle name="Normal 3 2 2 3 6 3" xfId="6638"/>
    <cellStyle name="Normal 3 2 2 3 6 3 2" xfId="24778"/>
    <cellStyle name="Normal 3 2 2 3 6 4" xfId="11928"/>
    <cellStyle name="Normal 3 2 2 3 6 5" xfId="14568"/>
    <cellStyle name="Normal 3 2 2 3 6 6" xfId="19498"/>
    <cellStyle name="Normal 3 2 2 3 7" xfId="2588"/>
    <cellStyle name="Normal 3 2 2 3 7 2" xfId="5230"/>
    <cellStyle name="Normal 3 2 2 3 7 2 2" xfId="10511"/>
    <cellStyle name="Normal 3 2 2 3 7 2 2 2" xfId="28650"/>
    <cellStyle name="Normal 3 2 2 3 7 2 3" xfId="23370"/>
    <cellStyle name="Normal 3 2 2 3 7 3" xfId="7870"/>
    <cellStyle name="Normal 3 2 2 3 7 3 2" xfId="26010"/>
    <cellStyle name="Normal 3 2 2 3 7 4" xfId="13160"/>
    <cellStyle name="Normal 3 2 2 3 7 5" xfId="15800"/>
    <cellStyle name="Normal 3 2 2 3 7 6" xfId="20730"/>
    <cellStyle name="Normal 3 2 2 3 8" xfId="2767"/>
    <cellStyle name="Normal 3 2 2 3 8 2" xfId="8049"/>
    <cellStyle name="Normal 3 2 2 3 8 2 2" xfId="26188"/>
    <cellStyle name="Normal 3 2 2 3 8 3" xfId="20908"/>
    <cellStyle name="Normal 3 2 2 3 9" xfId="5408"/>
    <cellStyle name="Normal 3 2 2 3 9 2" xfId="23548"/>
    <cellStyle name="Normal 3 2 2 4" xfId="93"/>
    <cellStyle name="Normal 3 2 2 4 10" xfId="10733"/>
    <cellStyle name="Normal 3 2 2 4 11" xfId="13352"/>
    <cellStyle name="Normal 3 2 2 4 12" xfId="18281"/>
    <cellStyle name="Normal 3 2 2 4 2" xfId="214"/>
    <cellStyle name="Normal 3 2 2 4 2 10" xfId="13439"/>
    <cellStyle name="Normal 3 2 2 4 2 11" xfId="18369"/>
    <cellStyle name="Normal 3 2 2 4 2 2" xfId="406"/>
    <cellStyle name="Normal 3 2 2 4 2 2 2" xfId="755"/>
    <cellStyle name="Normal 3 2 2 4 2 2 2 2" xfId="1987"/>
    <cellStyle name="Normal 3 2 2 4 2 2 2 2 2" xfId="4629"/>
    <cellStyle name="Normal 3 2 2 4 2 2 2 2 2 2" xfId="9910"/>
    <cellStyle name="Normal 3 2 2 4 2 2 2 2 2 2 2" xfId="28049"/>
    <cellStyle name="Normal 3 2 2 4 2 2 2 2 2 3" xfId="17663"/>
    <cellStyle name="Normal 3 2 2 4 2 2 2 2 2 4" xfId="22769"/>
    <cellStyle name="Normal 3 2 2 4 2 2 2 2 3" xfId="7269"/>
    <cellStyle name="Normal 3 2 2 4 2 2 2 2 3 2" xfId="25409"/>
    <cellStyle name="Normal 3 2 2 4 2 2 2 2 4" xfId="12559"/>
    <cellStyle name="Normal 3 2 2 4 2 2 2 2 5" xfId="15199"/>
    <cellStyle name="Normal 3 2 2 4 2 2 2 2 6" xfId="20129"/>
    <cellStyle name="Normal 3 2 2 4 2 2 2 3" xfId="3397"/>
    <cellStyle name="Normal 3 2 2 4 2 2 2 3 2" xfId="8678"/>
    <cellStyle name="Normal 3 2 2 4 2 2 2 3 2 2" xfId="26817"/>
    <cellStyle name="Normal 3 2 2 4 2 2 2 3 3" xfId="16431"/>
    <cellStyle name="Normal 3 2 2 4 2 2 2 3 4" xfId="21537"/>
    <cellStyle name="Normal 3 2 2 4 2 2 2 4" xfId="6037"/>
    <cellStyle name="Normal 3 2 2 4 2 2 2 4 2" xfId="24177"/>
    <cellStyle name="Normal 3 2 2 4 2 2 2 5" xfId="11327"/>
    <cellStyle name="Normal 3 2 2 4 2 2 2 6" xfId="13967"/>
    <cellStyle name="Normal 3 2 2 4 2 2 2 7" xfId="18897"/>
    <cellStyle name="Normal 3 2 2 4 2 2 3" xfId="1107"/>
    <cellStyle name="Normal 3 2 2 4 2 2 3 2" xfId="2339"/>
    <cellStyle name="Normal 3 2 2 4 2 2 3 2 2" xfId="4981"/>
    <cellStyle name="Normal 3 2 2 4 2 2 3 2 2 2" xfId="10262"/>
    <cellStyle name="Normal 3 2 2 4 2 2 3 2 2 2 2" xfId="28401"/>
    <cellStyle name="Normal 3 2 2 4 2 2 3 2 2 3" xfId="18015"/>
    <cellStyle name="Normal 3 2 2 4 2 2 3 2 2 4" xfId="23121"/>
    <cellStyle name="Normal 3 2 2 4 2 2 3 2 3" xfId="7621"/>
    <cellStyle name="Normal 3 2 2 4 2 2 3 2 3 2" xfId="25761"/>
    <cellStyle name="Normal 3 2 2 4 2 2 3 2 4" xfId="12911"/>
    <cellStyle name="Normal 3 2 2 4 2 2 3 2 5" xfId="15551"/>
    <cellStyle name="Normal 3 2 2 4 2 2 3 2 6" xfId="20481"/>
    <cellStyle name="Normal 3 2 2 4 2 2 3 3" xfId="3749"/>
    <cellStyle name="Normal 3 2 2 4 2 2 3 3 2" xfId="9030"/>
    <cellStyle name="Normal 3 2 2 4 2 2 3 3 2 2" xfId="27169"/>
    <cellStyle name="Normal 3 2 2 4 2 2 3 3 3" xfId="16783"/>
    <cellStyle name="Normal 3 2 2 4 2 2 3 3 4" xfId="21889"/>
    <cellStyle name="Normal 3 2 2 4 2 2 3 4" xfId="6389"/>
    <cellStyle name="Normal 3 2 2 4 2 2 3 4 2" xfId="24529"/>
    <cellStyle name="Normal 3 2 2 4 2 2 3 5" xfId="11679"/>
    <cellStyle name="Normal 3 2 2 4 2 2 3 6" xfId="14319"/>
    <cellStyle name="Normal 3 2 2 4 2 2 3 7" xfId="19249"/>
    <cellStyle name="Normal 3 2 2 4 2 2 4" xfId="1635"/>
    <cellStyle name="Normal 3 2 2 4 2 2 4 2" xfId="4277"/>
    <cellStyle name="Normal 3 2 2 4 2 2 4 2 2" xfId="9558"/>
    <cellStyle name="Normal 3 2 2 4 2 2 4 2 2 2" xfId="27697"/>
    <cellStyle name="Normal 3 2 2 4 2 2 4 2 3" xfId="17311"/>
    <cellStyle name="Normal 3 2 2 4 2 2 4 2 4" xfId="22417"/>
    <cellStyle name="Normal 3 2 2 4 2 2 4 3" xfId="6917"/>
    <cellStyle name="Normal 3 2 2 4 2 2 4 3 2" xfId="25057"/>
    <cellStyle name="Normal 3 2 2 4 2 2 4 4" xfId="12207"/>
    <cellStyle name="Normal 3 2 2 4 2 2 4 5" xfId="14847"/>
    <cellStyle name="Normal 3 2 2 4 2 2 4 6" xfId="19777"/>
    <cellStyle name="Normal 3 2 2 4 2 2 5" xfId="3044"/>
    <cellStyle name="Normal 3 2 2 4 2 2 5 2" xfId="8326"/>
    <cellStyle name="Normal 3 2 2 4 2 2 5 2 2" xfId="26465"/>
    <cellStyle name="Normal 3 2 2 4 2 2 5 3" xfId="16079"/>
    <cellStyle name="Normal 3 2 2 4 2 2 5 4" xfId="21185"/>
    <cellStyle name="Normal 3 2 2 4 2 2 6" xfId="5685"/>
    <cellStyle name="Normal 3 2 2 4 2 2 6 2" xfId="23825"/>
    <cellStyle name="Normal 3 2 2 4 2 2 7" xfId="10979"/>
    <cellStyle name="Normal 3 2 2 4 2 2 8" xfId="13615"/>
    <cellStyle name="Normal 3 2 2 4 2 2 9" xfId="18545"/>
    <cellStyle name="Normal 3 2 2 4 2 3" xfId="578"/>
    <cellStyle name="Normal 3 2 2 4 2 3 2" xfId="1283"/>
    <cellStyle name="Normal 3 2 2 4 2 3 2 2" xfId="2515"/>
    <cellStyle name="Normal 3 2 2 4 2 3 2 2 2" xfId="5157"/>
    <cellStyle name="Normal 3 2 2 4 2 3 2 2 2 2" xfId="10438"/>
    <cellStyle name="Normal 3 2 2 4 2 3 2 2 2 2 2" xfId="28577"/>
    <cellStyle name="Normal 3 2 2 4 2 3 2 2 2 3" xfId="18191"/>
    <cellStyle name="Normal 3 2 2 4 2 3 2 2 2 4" xfId="23297"/>
    <cellStyle name="Normal 3 2 2 4 2 3 2 2 3" xfId="7797"/>
    <cellStyle name="Normal 3 2 2 4 2 3 2 2 3 2" xfId="25937"/>
    <cellStyle name="Normal 3 2 2 4 2 3 2 2 4" xfId="13087"/>
    <cellStyle name="Normal 3 2 2 4 2 3 2 2 5" xfId="15727"/>
    <cellStyle name="Normal 3 2 2 4 2 3 2 2 6" xfId="20657"/>
    <cellStyle name="Normal 3 2 2 4 2 3 2 3" xfId="3925"/>
    <cellStyle name="Normal 3 2 2 4 2 3 2 3 2" xfId="9206"/>
    <cellStyle name="Normal 3 2 2 4 2 3 2 3 2 2" xfId="27345"/>
    <cellStyle name="Normal 3 2 2 4 2 3 2 3 3" xfId="16959"/>
    <cellStyle name="Normal 3 2 2 4 2 3 2 3 4" xfId="22065"/>
    <cellStyle name="Normal 3 2 2 4 2 3 2 4" xfId="6565"/>
    <cellStyle name="Normal 3 2 2 4 2 3 2 4 2" xfId="24705"/>
    <cellStyle name="Normal 3 2 2 4 2 3 2 5" xfId="11855"/>
    <cellStyle name="Normal 3 2 2 4 2 3 2 6" xfId="14495"/>
    <cellStyle name="Normal 3 2 2 4 2 3 2 7" xfId="19425"/>
    <cellStyle name="Normal 3 2 2 4 2 3 3" xfId="1811"/>
    <cellStyle name="Normal 3 2 2 4 2 3 3 2" xfId="4453"/>
    <cellStyle name="Normal 3 2 2 4 2 3 3 2 2" xfId="9734"/>
    <cellStyle name="Normal 3 2 2 4 2 3 3 2 2 2" xfId="27873"/>
    <cellStyle name="Normal 3 2 2 4 2 3 3 2 3" xfId="17487"/>
    <cellStyle name="Normal 3 2 2 4 2 3 3 2 4" xfId="22593"/>
    <cellStyle name="Normal 3 2 2 4 2 3 3 3" xfId="7093"/>
    <cellStyle name="Normal 3 2 2 4 2 3 3 3 2" xfId="25233"/>
    <cellStyle name="Normal 3 2 2 4 2 3 3 4" xfId="12383"/>
    <cellStyle name="Normal 3 2 2 4 2 3 3 5" xfId="15023"/>
    <cellStyle name="Normal 3 2 2 4 2 3 3 6" xfId="19953"/>
    <cellStyle name="Normal 3 2 2 4 2 3 4" xfId="3220"/>
    <cellStyle name="Normal 3 2 2 4 2 3 4 2" xfId="8502"/>
    <cellStyle name="Normal 3 2 2 4 2 3 4 2 2" xfId="26641"/>
    <cellStyle name="Normal 3 2 2 4 2 3 4 3" xfId="16255"/>
    <cellStyle name="Normal 3 2 2 4 2 3 4 4" xfId="21361"/>
    <cellStyle name="Normal 3 2 2 4 2 3 5" xfId="5861"/>
    <cellStyle name="Normal 3 2 2 4 2 3 5 2" xfId="24001"/>
    <cellStyle name="Normal 3 2 2 4 2 3 6" xfId="11151"/>
    <cellStyle name="Normal 3 2 2 4 2 3 7" xfId="13791"/>
    <cellStyle name="Normal 3 2 2 4 2 3 8" xfId="18721"/>
    <cellStyle name="Normal 3 2 2 4 2 4" xfId="931"/>
    <cellStyle name="Normal 3 2 2 4 2 4 2" xfId="2163"/>
    <cellStyle name="Normal 3 2 2 4 2 4 2 2" xfId="4805"/>
    <cellStyle name="Normal 3 2 2 4 2 4 2 2 2" xfId="10086"/>
    <cellStyle name="Normal 3 2 2 4 2 4 2 2 2 2" xfId="28225"/>
    <cellStyle name="Normal 3 2 2 4 2 4 2 2 3" xfId="17839"/>
    <cellStyle name="Normal 3 2 2 4 2 4 2 2 4" xfId="22945"/>
    <cellStyle name="Normal 3 2 2 4 2 4 2 3" xfId="7445"/>
    <cellStyle name="Normal 3 2 2 4 2 4 2 3 2" xfId="25585"/>
    <cellStyle name="Normal 3 2 2 4 2 4 2 4" xfId="12735"/>
    <cellStyle name="Normal 3 2 2 4 2 4 2 5" xfId="15375"/>
    <cellStyle name="Normal 3 2 2 4 2 4 2 6" xfId="20305"/>
    <cellStyle name="Normal 3 2 2 4 2 4 3" xfId="3573"/>
    <cellStyle name="Normal 3 2 2 4 2 4 3 2" xfId="8854"/>
    <cellStyle name="Normal 3 2 2 4 2 4 3 2 2" xfId="26993"/>
    <cellStyle name="Normal 3 2 2 4 2 4 3 3" xfId="16607"/>
    <cellStyle name="Normal 3 2 2 4 2 4 3 4" xfId="21713"/>
    <cellStyle name="Normal 3 2 2 4 2 4 4" xfId="6213"/>
    <cellStyle name="Normal 3 2 2 4 2 4 4 2" xfId="24353"/>
    <cellStyle name="Normal 3 2 2 4 2 4 5" xfId="11503"/>
    <cellStyle name="Normal 3 2 2 4 2 4 6" xfId="14143"/>
    <cellStyle name="Normal 3 2 2 4 2 4 7" xfId="19073"/>
    <cellStyle name="Normal 3 2 2 4 2 5" xfId="1459"/>
    <cellStyle name="Normal 3 2 2 4 2 5 2" xfId="4101"/>
    <cellStyle name="Normal 3 2 2 4 2 5 2 2" xfId="9382"/>
    <cellStyle name="Normal 3 2 2 4 2 5 2 2 2" xfId="27521"/>
    <cellStyle name="Normal 3 2 2 4 2 5 2 3" xfId="17135"/>
    <cellStyle name="Normal 3 2 2 4 2 5 2 4" xfId="22241"/>
    <cellStyle name="Normal 3 2 2 4 2 5 3" xfId="6741"/>
    <cellStyle name="Normal 3 2 2 4 2 5 3 2" xfId="24881"/>
    <cellStyle name="Normal 3 2 2 4 2 5 4" xfId="12031"/>
    <cellStyle name="Normal 3 2 2 4 2 5 5" xfId="14671"/>
    <cellStyle name="Normal 3 2 2 4 2 5 6" xfId="19601"/>
    <cellStyle name="Normal 3 2 2 4 2 6" xfId="2691"/>
    <cellStyle name="Normal 3 2 2 4 2 6 2" xfId="5333"/>
    <cellStyle name="Normal 3 2 2 4 2 6 2 2" xfId="10614"/>
    <cellStyle name="Normal 3 2 2 4 2 6 2 2 2" xfId="28753"/>
    <cellStyle name="Normal 3 2 2 4 2 6 2 3" xfId="23473"/>
    <cellStyle name="Normal 3 2 2 4 2 6 3" xfId="7973"/>
    <cellStyle name="Normal 3 2 2 4 2 6 3 2" xfId="26113"/>
    <cellStyle name="Normal 3 2 2 4 2 6 4" xfId="13263"/>
    <cellStyle name="Normal 3 2 2 4 2 6 5" xfId="15903"/>
    <cellStyle name="Normal 3 2 2 4 2 6 6" xfId="20833"/>
    <cellStyle name="Normal 3 2 2 4 2 7" xfId="2868"/>
    <cellStyle name="Normal 3 2 2 4 2 7 2" xfId="8150"/>
    <cellStyle name="Normal 3 2 2 4 2 7 2 2" xfId="26289"/>
    <cellStyle name="Normal 3 2 2 4 2 7 3" xfId="21009"/>
    <cellStyle name="Normal 3 2 2 4 2 8" xfId="5509"/>
    <cellStyle name="Normal 3 2 2 4 2 8 2" xfId="23649"/>
    <cellStyle name="Normal 3 2 2 4 2 9" xfId="10803"/>
    <cellStyle name="Normal 3 2 2 4 3" xfId="319"/>
    <cellStyle name="Normal 3 2 2 4 3 2" xfId="668"/>
    <cellStyle name="Normal 3 2 2 4 3 2 2" xfId="1900"/>
    <cellStyle name="Normal 3 2 2 4 3 2 2 2" xfId="4542"/>
    <cellStyle name="Normal 3 2 2 4 3 2 2 2 2" xfId="9823"/>
    <cellStyle name="Normal 3 2 2 4 3 2 2 2 2 2" xfId="27962"/>
    <cellStyle name="Normal 3 2 2 4 3 2 2 2 3" xfId="17576"/>
    <cellStyle name="Normal 3 2 2 4 3 2 2 2 4" xfId="22682"/>
    <cellStyle name="Normal 3 2 2 4 3 2 2 3" xfId="7182"/>
    <cellStyle name="Normal 3 2 2 4 3 2 2 3 2" xfId="25322"/>
    <cellStyle name="Normal 3 2 2 4 3 2 2 4" xfId="12472"/>
    <cellStyle name="Normal 3 2 2 4 3 2 2 5" xfId="15112"/>
    <cellStyle name="Normal 3 2 2 4 3 2 2 6" xfId="20042"/>
    <cellStyle name="Normal 3 2 2 4 3 2 3" xfId="3310"/>
    <cellStyle name="Normal 3 2 2 4 3 2 3 2" xfId="8591"/>
    <cellStyle name="Normal 3 2 2 4 3 2 3 2 2" xfId="26730"/>
    <cellStyle name="Normal 3 2 2 4 3 2 3 3" xfId="16344"/>
    <cellStyle name="Normal 3 2 2 4 3 2 3 4" xfId="21450"/>
    <cellStyle name="Normal 3 2 2 4 3 2 4" xfId="5950"/>
    <cellStyle name="Normal 3 2 2 4 3 2 4 2" xfId="24090"/>
    <cellStyle name="Normal 3 2 2 4 3 2 5" xfId="11240"/>
    <cellStyle name="Normal 3 2 2 4 3 2 6" xfId="13880"/>
    <cellStyle name="Normal 3 2 2 4 3 2 7" xfId="18810"/>
    <cellStyle name="Normal 3 2 2 4 3 3" xfId="1020"/>
    <cellStyle name="Normal 3 2 2 4 3 3 2" xfId="2252"/>
    <cellStyle name="Normal 3 2 2 4 3 3 2 2" xfId="4894"/>
    <cellStyle name="Normal 3 2 2 4 3 3 2 2 2" xfId="10175"/>
    <cellStyle name="Normal 3 2 2 4 3 3 2 2 2 2" xfId="28314"/>
    <cellStyle name="Normal 3 2 2 4 3 3 2 2 3" xfId="17928"/>
    <cellStyle name="Normal 3 2 2 4 3 3 2 2 4" xfId="23034"/>
    <cellStyle name="Normal 3 2 2 4 3 3 2 3" xfId="7534"/>
    <cellStyle name="Normal 3 2 2 4 3 3 2 3 2" xfId="25674"/>
    <cellStyle name="Normal 3 2 2 4 3 3 2 4" xfId="12824"/>
    <cellStyle name="Normal 3 2 2 4 3 3 2 5" xfId="15464"/>
    <cellStyle name="Normal 3 2 2 4 3 3 2 6" xfId="20394"/>
    <cellStyle name="Normal 3 2 2 4 3 3 3" xfId="3662"/>
    <cellStyle name="Normal 3 2 2 4 3 3 3 2" xfId="8943"/>
    <cellStyle name="Normal 3 2 2 4 3 3 3 2 2" xfId="27082"/>
    <cellStyle name="Normal 3 2 2 4 3 3 3 3" xfId="16696"/>
    <cellStyle name="Normal 3 2 2 4 3 3 3 4" xfId="21802"/>
    <cellStyle name="Normal 3 2 2 4 3 3 4" xfId="6302"/>
    <cellStyle name="Normal 3 2 2 4 3 3 4 2" xfId="24442"/>
    <cellStyle name="Normal 3 2 2 4 3 3 5" xfId="11592"/>
    <cellStyle name="Normal 3 2 2 4 3 3 6" xfId="14232"/>
    <cellStyle name="Normal 3 2 2 4 3 3 7" xfId="19162"/>
    <cellStyle name="Normal 3 2 2 4 3 4" xfId="1548"/>
    <cellStyle name="Normal 3 2 2 4 3 4 2" xfId="4190"/>
    <cellStyle name="Normal 3 2 2 4 3 4 2 2" xfId="9471"/>
    <cellStyle name="Normal 3 2 2 4 3 4 2 2 2" xfId="27610"/>
    <cellStyle name="Normal 3 2 2 4 3 4 2 3" xfId="17224"/>
    <cellStyle name="Normal 3 2 2 4 3 4 2 4" xfId="22330"/>
    <cellStyle name="Normal 3 2 2 4 3 4 3" xfId="6830"/>
    <cellStyle name="Normal 3 2 2 4 3 4 3 2" xfId="24970"/>
    <cellStyle name="Normal 3 2 2 4 3 4 4" xfId="12120"/>
    <cellStyle name="Normal 3 2 2 4 3 4 5" xfId="14760"/>
    <cellStyle name="Normal 3 2 2 4 3 4 6" xfId="19690"/>
    <cellStyle name="Normal 3 2 2 4 3 5" xfId="2957"/>
    <cellStyle name="Normal 3 2 2 4 3 5 2" xfId="8239"/>
    <cellStyle name="Normal 3 2 2 4 3 5 2 2" xfId="26378"/>
    <cellStyle name="Normal 3 2 2 4 3 5 3" xfId="15992"/>
    <cellStyle name="Normal 3 2 2 4 3 5 4" xfId="21098"/>
    <cellStyle name="Normal 3 2 2 4 3 6" xfId="5598"/>
    <cellStyle name="Normal 3 2 2 4 3 6 2" xfId="23738"/>
    <cellStyle name="Normal 3 2 2 4 3 7" xfId="10894"/>
    <cellStyle name="Normal 3 2 2 4 3 8" xfId="13528"/>
    <cellStyle name="Normal 3 2 2 4 3 9" xfId="18458"/>
    <cellStyle name="Normal 3 2 2 4 4" xfId="495"/>
    <cellStyle name="Normal 3 2 2 4 4 2" xfId="1198"/>
    <cellStyle name="Normal 3 2 2 4 4 2 2" xfId="2430"/>
    <cellStyle name="Normal 3 2 2 4 4 2 2 2" xfId="5072"/>
    <cellStyle name="Normal 3 2 2 4 4 2 2 2 2" xfId="10353"/>
    <cellStyle name="Normal 3 2 2 4 4 2 2 2 2 2" xfId="28492"/>
    <cellStyle name="Normal 3 2 2 4 4 2 2 2 3" xfId="18106"/>
    <cellStyle name="Normal 3 2 2 4 4 2 2 2 4" xfId="23212"/>
    <cellStyle name="Normal 3 2 2 4 4 2 2 3" xfId="7712"/>
    <cellStyle name="Normal 3 2 2 4 4 2 2 3 2" xfId="25852"/>
    <cellStyle name="Normal 3 2 2 4 4 2 2 4" xfId="13002"/>
    <cellStyle name="Normal 3 2 2 4 4 2 2 5" xfId="15642"/>
    <cellStyle name="Normal 3 2 2 4 4 2 2 6" xfId="20572"/>
    <cellStyle name="Normal 3 2 2 4 4 2 3" xfId="3840"/>
    <cellStyle name="Normal 3 2 2 4 4 2 3 2" xfId="9121"/>
    <cellStyle name="Normal 3 2 2 4 4 2 3 2 2" xfId="27260"/>
    <cellStyle name="Normal 3 2 2 4 4 2 3 3" xfId="16874"/>
    <cellStyle name="Normal 3 2 2 4 4 2 3 4" xfId="21980"/>
    <cellStyle name="Normal 3 2 2 4 4 2 4" xfId="6480"/>
    <cellStyle name="Normal 3 2 2 4 4 2 4 2" xfId="24620"/>
    <cellStyle name="Normal 3 2 2 4 4 2 5" xfId="11770"/>
    <cellStyle name="Normal 3 2 2 4 4 2 6" xfId="14410"/>
    <cellStyle name="Normal 3 2 2 4 4 2 7" xfId="19340"/>
    <cellStyle name="Normal 3 2 2 4 4 3" xfId="1726"/>
    <cellStyle name="Normal 3 2 2 4 4 3 2" xfId="4368"/>
    <cellStyle name="Normal 3 2 2 4 4 3 2 2" xfId="9649"/>
    <cellStyle name="Normal 3 2 2 4 4 3 2 2 2" xfId="27788"/>
    <cellStyle name="Normal 3 2 2 4 4 3 2 3" xfId="17402"/>
    <cellStyle name="Normal 3 2 2 4 4 3 2 4" xfId="22508"/>
    <cellStyle name="Normal 3 2 2 4 4 3 3" xfId="7008"/>
    <cellStyle name="Normal 3 2 2 4 4 3 3 2" xfId="25148"/>
    <cellStyle name="Normal 3 2 2 4 4 3 4" xfId="12298"/>
    <cellStyle name="Normal 3 2 2 4 4 3 5" xfId="14938"/>
    <cellStyle name="Normal 3 2 2 4 4 3 6" xfId="19868"/>
    <cellStyle name="Normal 3 2 2 4 4 4" xfId="3135"/>
    <cellStyle name="Normal 3 2 2 4 4 4 2" xfId="8417"/>
    <cellStyle name="Normal 3 2 2 4 4 4 2 2" xfId="26556"/>
    <cellStyle name="Normal 3 2 2 4 4 4 3" xfId="16170"/>
    <cellStyle name="Normal 3 2 2 4 4 4 4" xfId="21276"/>
    <cellStyle name="Normal 3 2 2 4 4 5" xfId="5776"/>
    <cellStyle name="Normal 3 2 2 4 4 5 2" xfId="23916"/>
    <cellStyle name="Normal 3 2 2 4 4 6" xfId="11068"/>
    <cellStyle name="Normal 3 2 2 4 4 7" xfId="13706"/>
    <cellStyle name="Normal 3 2 2 4 4 8" xfId="18636"/>
    <cellStyle name="Normal 3 2 2 4 5" xfId="846"/>
    <cellStyle name="Normal 3 2 2 4 5 2" xfId="2078"/>
    <cellStyle name="Normal 3 2 2 4 5 2 2" xfId="4720"/>
    <cellStyle name="Normal 3 2 2 4 5 2 2 2" xfId="10001"/>
    <cellStyle name="Normal 3 2 2 4 5 2 2 2 2" xfId="28140"/>
    <cellStyle name="Normal 3 2 2 4 5 2 2 3" xfId="17754"/>
    <cellStyle name="Normal 3 2 2 4 5 2 2 4" xfId="22860"/>
    <cellStyle name="Normal 3 2 2 4 5 2 3" xfId="7360"/>
    <cellStyle name="Normal 3 2 2 4 5 2 3 2" xfId="25500"/>
    <cellStyle name="Normal 3 2 2 4 5 2 4" xfId="12650"/>
    <cellStyle name="Normal 3 2 2 4 5 2 5" xfId="15290"/>
    <cellStyle name="Normal 3 2 2 4 5 2 6" xfId="20220"/>
    <cellStyle name="Normal 3 2 2 4 5 3" xfId="3488"/>
    <cellStyle name="Normal 3 2 2 4 5 3 2" xfId="8769"/>
    <cellStyle name="Normal 3 2 2 4 5 3 2 2" xfId="26908"/>
    <cellStyle name="Normal 3 2 2 4 5 3 3" xfId="16522"/>
    <cellStyle name="Normal 3 2 2 4 5 3 4" xfId="21628"/>
    <cellStyle name="Normal 3 2 2 4 5 4" xfId="6128"/>
    <cellStyle name="Normal 3 2 2 4 5 4 2" xfId="24268"/>
    <cellStyle name="Normal 3 2 2 4 5 5" xfId="11418"/>
    <cellStyle name="Normal 3 2 2 4 5 6" xfId="14058"/>
    <cellStyle name="Normal 3 2 2 4 5 7" xfId="18988"/>
    <cellStyle name="Normal 3 2 2 4 6" xfId="1372"/>
    <cellStyle name="Normal 3 2 2 4 6 2" xfId="4014"/>
    <cellStyle name="Normal 3 2 2 4 6 2 2" xfId="9295"/>
    <cellStyle name="Normal 3 2 2 4 6 2 2 2" xfId="27434"/>
    <cellStyle name="Normal 3 2 2 4 6 2 3" xfId="17048"/>
    <cellStyle name="Normal 3 2 2 4 6 2 4" xfId="22154"/>
    <cellStyle name="Normal 3 2 2 4 6 3" xfId="6654"/>
    <cellStyle name="Normal 3 2 2 4 6 3 2" xfId="24794"/>
    <cellStyle name="Normal 3 2 2 4 6 4" xfId="11944"/>
    <cellStyle name="Normal 3 2 2 4 6 5" xfId="14584"/>
    <cellStyle name="Normal 3 2 2 4 6 6" xfId="19514"/>
    <cellStyle name="Normal 3 2 2 4 7" xfId="2604"/>
    <cellStyle name="Normal 3 2 2 4 7 2" xfId="5246"/>
    <cellStyle name="Normal 3 2 2 4 7 2 2" xfId="10527"/>
    <cellStyle name="Normal 3 2 2 4 7 2 2 2" xfId="28666"/>
    <cellStyle name="Normal 3 2 2 4 7 2 3" xfId="23386"/>
    <cellStyle name="Normal 3 2 2 4 7 3" xfId="7886"/>
    <cellStyle name="Normal 3 2 2 4 7 3 2" xfId="26026"/>
    <cellStyle name="Normal 3 2 2 4 7 4" xfId="13176"/>
    <cellStyle name="Normal 3 2 2 4 7 5" xfId="15816"/>
    <cellStyle name="Normal 3 2 2 4 7 6" xfId="20746"/>
    <cellStyle name="Normal 3 2 2 4 8" xfId="2783"/>
    <cellStyle name="Normal 3 2 2 4 8 2" xfId="8065"/>
    <cellStyle name="Normal 3 2 2 4 8 2 2" xfId="26204"/>
    <cellStyle name="Normal 3 2 2 4 8 3" xfId="20924"/>
    <cellStyle name="Normal 3 2 2 4 9" xfId="5424"/>
    <cellStyle name="Normal 3 2 2 4 9 2" xfId="23564"/>
    <cellStyle name="Normal 3 2 2 5" xfId="112"/>
    <cellStyle name="Normal 3 2 2 5 10" xfId="10750"/>
    <cellStyle name="Normal 3 2 2 5 11" xfId="13370"/>
    <cellStyle name="Normal 3 2 2 5 12" xfId="18299"/>
    <cellStyle name="Normal 3 2 2 5 2" xfId="232"/>
    <cellStyle name="Normal 3 2 2 5 2 10" xfId="13457"/>
    <cellStyle name="Normal 3 2 2 5 2 11" xfId="18387"/>
    <cellStyle name="Normal 3 2 2 5 2 2" xfId="424"/>
    <cellStyle name="Normal 3 2 2 5 2 2 2" xfId="773"/>
    <cellStyle name="Normal 3 2 2 5 2 2 2 2" xfId="2005"/>
    <cellStyle name="Normal 3 2 2 5 2 2 2 2 2" xfId="4647"/>
    <cellStyle name="Normal 3 2 2 5 2 2 2 2 2 2" xfId="9928"/>
    <cellStyle name="Normal 3 2 2 5 2 2 2 2 2 2 2" xfId="28067"/>
    <cellStyle name="Normal 3 2 2 5 2 2 2 2 2 3" xfId="17681"/>
    <cellStyle name="Normal 3 2 2 5 2 2 2 2 2 4" xfId="22787"/>
    <cellStyle name="Normal 3 2 2 5 2 2 2 2 3" xfId="7287"/>
    <cellStyle name="Normal 3 2 2 5 2 2 2 2 3 2" xfId="25427"/>
    <cellStyle name="Normal 3 2 2 5 2 2 2 2 4" xfId="12577"/>
    <cellStyle name="Normal 3 2 2 5 2 2 2 2 5" xfId="15217"/>
    <cellStyle name="Normal 3 2 2 5 2 2 2 2 6" xfId="20147"/>
    <cellStyle name="Normal 3 2 2 5 2 2 2 3" xfId="3415"/>
    <cellStyle name="Normal 3 2 2 5 2 2 2 3 2" xfId="8696"/>
    <cellStyle name="Normal 3 2 2 5 2 2 2 3 2 2" xfId="26835"/>
    <cellStyle name="Normal 3 2 2 5 2 2 2 3 3" xfId="16449"/>
    <cellStyle name="Normal 3 2 2 5 2 2 2 3 4" xfId="21555"/>
    <cellStyle name="Normal 3 2 2 5 2 2 2 4" xfId="6055"/>
    <cellStyle name="Normal 3 2 2 5 2 2 2 4 2" xfId="24195"/>
    <cellStyle name="Normal 3 2 2 5 2 2 2 5" xfId="11345"/>
    <cellStyle name="Normal 3 2 2 5 2 2 2 6" xfId="13985"/>
    <cellStyle name="Normal 3 2 2 5 2 2 2 7" xfId="18915"/>
    <cellStyle name="Normal 3 2 2 5 2 2 3" xfId="1125"/>
    <cellStyle name="Normal 3 2 2 5 2 2 3 2" xfId="2357"/>
    <cellStyle name="Normal 3 2 2 5 2 2 3 2 2" xfId="4999"/>
    <cellStyle name="Normal 3 2 2 5 2 2 3 2 2 2" xfId="10280"/>
    <cellStyle name="Normal 3 2 2 5 2 2 3 2 2 2 2" xfId="28419"/>
    <cellStyle name="Normal 3 2 2 5 2 2 3 2 2 3" xfId="18033"/>
    <cellStyle name="Normal 3 2 2 5 2 2 3 2 2 4" xfId="23139"/>
    <cellStyle name="Normal 3 2 2 5 2 2 3 2 3" xfId="7639"/>
    <cellStyle name="Normal 3 2 2 5 2 2 3 2 3 2" xfId="25779"/>
    <cellStyle name="Normal 3 2 2 5 2 2 3 2 4" xfId="12929"/>
    <cellStyle name="Normal 3 2 2 5 2 2 3 2 5" xfId="15569"/>
    <cellStyle name="Normal 3 2 2 5 2 2 3 2 6" xfId="20499"/>
    <cellStyle name="Normal 3 2 2 5 2 2 3 3" xfId="3767"/>
    <cellStyle name="Normal 3 2 2 5 2 2 3 3 2" xfId="9048"/>
    <cellStyle name="Normal 3 2 2 5 2 2 3 3 2 2" xfId="27187"/>
    <cellStyle name="Normal 3 2 2 5 2 2 3 3 3" xfId="16801"/>
    <cellStyle name="Normal 3 2 2 5 2 2 3 3 4" xfId="21907"/>
    <cellStyle name="Normal 3 2 2 5 2 2 3 4" xfId="6407"/>
    <cellStyle name="Normal 3 2 2 5 2 2 3 4 2" xfId="24547"/>
    <cellStyle name="Normal 3 2 2 5 2 2 3 5" xfId="11697"/>
    <cellStyle name="Normal 3 2 2 5 2 2 3 6" xfId="14337"/>
    <cellStyle name="Normal 3 2 2 5 2 2 3 7" xfId="19267"/>
    <cellStyle name="Normal 3 2 2 5 2 2 4" xfId="1653"/>
    <cellStyle name="Normal 3 2 2 5 2 2 4 2" xfId="4295"/>
    <cellStyle name="Normal 3 2 2 5 2 2 4 2 2" xfId="9576"/>
    <cellStyle name="Normal 3 2 2 5 2 2 4 2 2 2" xfId="27715"/>
    <cellStyle name="Normal 3 2 2 5 2 2 4 2 3" xfId="17329"/>
    <cellStyle name="Normal 3 2 2 5 2 2 4 2 4" xfId="22435"/>
    <cellStyle name="Normal 3 2 2 5 2 2 4 3" xfId="6935"/>
    <cellStyle name="Normal 3 2 2 5 2 2 4 3 2" xfId="25075"/>
    <cellStyle name="Normal 3 2 2 5 2 2 4 4" xfId="12225"/>
    <cellStyle name="Normal 3 2 2 5 2 2 4 5" xfId="14865"/>
    <cellStyle name="Normal 3 2 2 5 2 2 4 6" xfId="19795"/>
    <cellStyle name="Normal 3 2 2 5 2 2 5" xfId="3062"/>
    <cellStyle name="Normal 3 2 2 5 2 2 5 2" xfId="8344"/>
    <cellStyle name="Normal 3 2 2 5 2 2 5 2 2" xfId="26483"/>
    <cellStyle name="Normal 3 2 2 5 2 2 5 3" xfId="16097"/>
    <cellStyle name="Normal 3 2 2 5 2 2 5 4" xfId="21203"/>
    <cellStyle name="Normal 3 2 2 5 2 2 6" xfId="5703"/>
    <cellStyle name="Normal 3 2 2 5 2 2 6 2" xfId="23843"/>
    <cellStyle name="Normal 3 2 2 5 2 2 7" xfId="10997"/>
    <cellStyle name="Normal 3 2 2 5 2 2 8" xfId="13633"/>
    <cellStyle name="Normal 3 2 2 5 2 2 9" xfId="18563"/>
    <cellStyle name="Normal 3 2 2 5 2 3" xfId="596"/>
    <cellStyle name="Normal 3 2 2 5 2 3 2" xfId="1301"/>
    <cellStyle name="Normal 3 2 2 5 2 3 2 2" xfId="2533"/>
    <cellStyle name="Normal 3 2 2 5 2 3 2 2 2" xfId="5175"/>
    <cellStyle name="Normal 3 2 2 5 2 3 2 2 2 2" xfId="10456"/>
    <cellStyle name="Normal 3 2 2 5 2 3 2 2 2 2 2" xfId="28595"/>
    <cellStyle name="Normal 3 2 2 5 2 3 2 2 2 3" xfId="18209"/>
    <cellStyle name="Normal 3 2 2 5 2 3 2 2 2 4" xfId="23315"/>
    <cellStyle name="Normal 3 2 2 5 2 3 2 2 3" xfId="7815"/>
    <cellStyle name="Normal 3 2 2 5 2 3 2 2 3 2" xfId="25955"/>
    <cellStyle name="Normal 3 2 2 5 2 3 2 2 4" xfId="13105"/>
    <cellStyle name="Normal 3 2 2 5 2 3 2 2 5" xfId="15745"/>
    <cellStyle name="Normal 3 2 2 5 2 3 2 2 6" xfId="20675"/>
    <cellStyle name="Normal 3 2 2 5 2 3 2 3" xfId="3943"/>
    <cellStyle name="Normal 3 2 2 5 2 3 2 3 2" xfId="9224"/>
    <cellStyle name="Normal 3 2 2 5 2 3 2 3 2 2" xfId="27363"/>
    <cellStyle name="Normal 3 2 2 5 2 3 2 3 3" xfId="16977"/>
    <cellStyle name="Normal 3 2 2 5 2 3 2 3 4" xfId="22083"/>
    <cellStyle name="Normal 3 2 2 5 2 3 2 4" xfId="6583"/>
    <cellStyle name="Normal 3 2 2 5 2 3 2 4 2" xfId="24723"/>
    <cellStyle name="Normal 3 2 2 5 2 3 2 5" xfId="11873"/>
    <cellStyle name="Normal 3 2 2 5 2 3 2 6" xfId="14513"/>
    <cellStyle name="Normal 3 2 2 5 2 3 2 7" xfId="19443"/>
    <cellStyle name="Normal 3 2 2 5 2 3 3" xfId="1829"/>
    <cellStyle name="Normal 3 2 2 5 2 3 3 2" xfId="4471"/>
    <cellStyle name="Normal 3 2 2 5 2 3 3 2 2" xfId="9752"/>
    <cellStyle name="Normal 3 2 2 5 2 3 3 2 2 2" xfId="27891"/>
    <cellStyle name="Normal 3 2 2 5 2 3 3 2 3" xfId="17505"/>
    <cellStyle name="Normal 3 2 2 5 2 3 3 2 4" xfId="22611"/>
    <cellStyle name="Normal 3 2 2 5 2 3 3 3" xfId="7111"/>
    <cellStyle name="Normal 3 2 2 5 2 3 3 3 2" xfId="25251"/>
    <cellStyle name="Normal 3 2 2 5 2 3 3 4" xfId="12401"/>
    <cellStyle name="Normal 3 2 2 5 2 3 3 5" xfId="15041"/>
    <cellStyle name="Normal 3 2 2 5 2 3 3 6" xfId="19971"/>
    <cellStyle name="Normal 3 2 2 5 2 3 4" xfId="3238"/>
    <cellStyle name="Normal 3 2 2 5 2 3 4 2" xfId="8520"/>
    <cellStyle name="Normal 3 2 2 5 2 3 4 2 2" xfId="26659"/>
    <cellStyle name="Normal 3 2 2 5 2 3 4 3" xfId="16273"/>
    <cellStyle name="Normal 3 2 2 5 2 3 4 4" xfId="21379"/>
    <cellStyle name="Normal 3 2 2 5 2 3 5" xfId="5879"/>
    <cellStyle name="Normal 3 2 2 5 2 3 5 2" xfId="24019"/>
    <cellStyle name="Normal 3 2 2 5 2 3 6" xfId="11169"/>
    <cellStyle name="Normal 3 2 2 5 2 3 7" xfId="13809"/>
    <cellStyle name="Normal 3 2 2 5 2 3 8" xfId="18739"/>
    <cellStyle name="Normal 3 2 2 5 2 4" xfId="949"/>
    <cellStyle name="Normal 3 2 2 5 2 4 2" xfId="2181"/>
    <cellStyle name="Normal 3 2 2 5 2 4 2 2" xfId="4823"/>
    <cellStyle name="Normal 3 2 2 5 2 4 2 2 2" xfId="10104"/>
    <cellStyle name="Normal 3 2 2 5 2 4 2 2 2 2" xfId="28243"/>
    <cellStyle name="Normal 3 2 2 5 2 4 2 2 3" xfId="17857"/>
    <cellStyle name="Normal 3 2 2 5 2 4 2 2 4" xfId="22963"/>
    <cellStyle name="Normal 3 2 2 5 2 4 2 3" xfId="7463"/>
    <cellStyle name="Normal 3 2 2 5 2 4 2 3 2" xfId="25603"/>
    <cellStyle name="Normal 3 2 2 5 2 4 2 4" xfId="12753"/>
    <cellStyle name="Normal 3 2 2 5 2 4 2 5" xfId="15393"/>
    <cellStyle name="Normal 3 2 2 5 2 4 2 6" xfId="20323"/>
    <cellStyle name="Normal 3 2 2 5 2 4 3" xfId="3591"/>
    <cellStyle name="Normal 3 2 2 5 2 4 3 2" xfId="8872"/>
    <cellStyle name="Normal 3 2 2 5 2 4 3 2 2" xfId="27011"/>
    <cellStyle name="Normal 3 2 2 5 2 4 3 3" xfId="16625"/>
    <cellStyle name="Normal 3 2 2 5 2 4 3 4" xfId="21731"/>
    <cellStyle name="Normal 3 2 2 5 2 4 4" xfId="6231"/>
    <cellStyle name="Normal 3 2 2 5 2 4 4 2" xfId="24371"/>
    <cellStyle name="Normal 3 2 2 5 2 4 5" xfId="11521"/>
    <cellStyle name="Normal 3 2 2 5 2 4 6" xfId="14161"/>
    <cellStyle name="Normal 3 2 2 5 2 4 7" xfId="19091"/>
    <cellStyle name="Normal 3 2 2 5 2 5" xfId="1477"/>
    <cellStyle name="Normal 3 2 2 5 2 5 2" xfId="4119"/>
    <cellStyle name="Normal 3 2 2 5 2 5 2 2" xfId="9400"/>
    <cellStyle name="Normal 3 2 2 5 2 5 2 2 2" xfId="27539"/>
    <cellStyle name="Normal 3 2 2 5 2 5 2 3" xfId="17153"/>
    <cellStyle name="Normal 3 2 2 5 2 5 2 4" xfId="22259"/>
    <cellStyle name="Normal 3 2 2 5 2 5 3" xfId="6759"/>
    <cellStyle name="Normal 3 2 2 5 2 5 3 2" xfId="24899"/>
    <cellStyle name="Normal 3 2 2 5 2 5 4" xfId="12049"/>
    <cellStyle name="Normal 3 2 2 5 2 5 5" xfId="14689"/>
    <cellStyle name="Normal 3 2 2 5 2 5 6" xfId="19619"/>
    <cellStyle name="Normal 3 2 2 5 2 6" xfId="2709"/>
    <cellStyle name="Normal 3 2 2 5 2 6 2" xfId="5351"/>
    <cellStyle name="Normal 3 2 2 5 2 6 2 2" xfId="10632"/>
    <cellStyle name="Normal 3 2 2 5 2 6 2 2 2" xfId="28771"/>
    <cellStyle name="Normal 3 2 2 5 2 6 2 3" xfId="23491"/>
    <cellStyle name="Normal 3 2 2 5 2 6 3" xfId="7991"/>
    <cellStyle name="Normal 3 2 2 5 2 6 3 2" xfId="26131"/>
    <cellStyle name="Normal 3 2 2 5 2 6 4" xfId="13281"/>
    <cellStyle name="Normal 3 2 2 5 2 6 5" xfId="15921"/>
    <cellStyle name="Normal 3 2 2 5 2 6 6" xfId="20851"/>
    <cellStyle name="Normal 3 2 2 5 2 7" xfId="2886"/>
    <cellStyle name="Normal 3 2 2 5 2 7 2" xfId="8168"/>
    <cellStyle name="Normal 3 2 2 5 2 7 2 2" xfId="26307"/>
    <cellStyle name="Normal 3 2 2 5 2 7 3" xfId="21027"/>
    <cellStyle name="Normal 3 2 2 5 2 8" xfId="5527"/>
    <cellStyle name="Normal 3 2 2 5 2 8 2" xfId="23667"/>
    <cellStyle name="Normal 3 2 2 5 2 9" xfId="10821"/>
    <cellStyle name="Normal 3 2 2 5 3" xfId="337"/>
    <cellStyle name="Normal 3 2 2 5 3 2" xfId="686"/>
    <cellStyle name="Normal 3 2 2 5 3 2 2" xfId="1918"/>
    <cellStyle name="Normal 3 2 2 5 3 2 2 2" xfId="4560"/>
    <cellStyle name="Normal 3 2 2 5 3 2 2 2 2" xfId="9841"/>
    <cellStyle name="Normal 3 2 2 5 3 2 2 2 2 2" xfId="27980"/>
    <cellStyle name="Normal 3 2 2 5 3 2 2 2 3" xfId="17594"/>
    <cellStyle name="Normal 3 2 2 5 3 2 2 2 4" xfId="22700"/>
    <cellStyle name="Normal 3 2 2 5 3 2 2 3" xfId="7200"/>
    <cellStyle name="Normal 3 2 2 5 3 2 2 3 2" xfId="25340"/>
    <cellStyle name="Normal 3 2 2 5 3 2 2 4" xfId="12490"/>
    <cellStyle name="Normal 3 2 2 5 3 2 2 5" xfId="15130"/>
    <cellStyle name="Normal 3 2 2 5 3 2 2 6" xfId="20060"/>
    <cellStyle name="Normal 3 2 2 5 3 2 3" xfId="3328"/>
    <cellStyle name="Normal 3 2 2 5 3 2 3 2" xfId="8609"/>
    <cellStyle name="Normal 3 2 2 5 3 2 3 2 2" xfId="26748"/>
    <cellStyle name="Normal 3 2 2 5 3 2 3 3" xfId="16362"/>
    <cellStyle name="Normal 3 2 2 5 3 2 3 4" xfId="21468"/>
    <cellStyle name="Normal 3 2 2 5 3 2 4" xfId="5968"/>
    <cellStyle name="Normal 3 2 2 5 3 2 4 2" xfId="24108"/>
    <cellStyle name="Normal 3 2 2 5 3 2 5" xfId="11258"/>
    <cellStyle name="Normal 3 2 2 5 3 2 6" xfId="13898"/>
    <cellStyle name="Normal 3 2 2 5 3 2 7" xfId="18828"/>
    <cellStyle name="Normal 3 2 2 5 3 3" xfId="1038"/>
    <cellStyle name="Normal 3 2 2 5 3 3 2" xfId="2270"/>
    <cellStyle name="Normal 3 2 2 5 3 3 2 2" xfId="4912"/>
    <cellStyle name="Normal 3 2 2 5 3 3 2 2 2" xfId="10193"/>
    <cellStyle name="Normal 3 2 2 5 3 3 2 2 2 2" xfId="28332"/>
    <cellStyle name="Normal 3 2 2 5 3 3 2 2 3" xfId="17946"/>
    <cellStyle name="Normal 3 2 2 5 3 3 2 2 4" xfId="23052"/>
    <cellStyle name="Normal 3 2 2 5 3 3 2 3" xfId="7552"/>
    <cellStyle name="Normal 3 2 2 5 3 3 2 3 2" xfId="25692"/>
    <cellStyle name="Normal 3 2 2 5 3 3 2 4" xfId="12842"/>
    <cellStyle name="Normal 3 2 2 5 3 3 2 5" xfId="15482"/>
    <cellStyle name="Normal 3 2 2 5 3 3 2 6" xfId="20412"/>
    <cellStyle name="Normal 3 2 2 5 3 3 3" xfId="3680"/>
    <cellStyle name="Normal 3 2 2 5 3 3 3 2" xfId="8961"/>
    <cellStyle name="Normal 3 2 2 5 3 3 3 2 2" xfId="27100"/>
    <cellStyle name="Normal 3 2 2 5 3 3 3 3" xfId="16714"/>
    <cellStyle name="Normal 3 2 2 5 3 3 3 4" xfId="21820"/>
    <cellStyle name="Normal 3 2 2 5 3 3 4" xfId="6320"/>
    <cellStyle name="Normal 3 2 2 5 3 3 4 2" xfId="24460"/>
    <cellStyle name="Normal 3 2 2 5 3 3 5" xfId="11610"/>
    <cellStyle name="Normal 3 2 2 5 3 3 6" xfId="14250"/>
    <cellStyle name="Normal 3 2 2 5 3 3 7" xfId="19180"/>
    <cellStyle name="Normal 3 2 2 5 3 4" xfId="1566"/>
    <cellStyle name="Normal 3 2 2 5 3 4 2" xfId="4208"/>
    <cellStyle name="Normal 3 2 2 5 3 4 2 2" xfId="9489"/>
    <cellStyle name="Normal 3 2 2 5 3 4 2 2 2" xfId="27628"/>
    <cellStyle name="Normal 3 2 2 5 3 4 2 3" xfId="17242"/>
    <cellStyle name="Normal 3 2 2 5 3 4 2 4" xfId="22348"/>
    <cellStyle name="Normal 3 2 2 5 3 4 3" xfId="6848"/>
    <cellStyle name="Normal 3 2 2 5 3 4 3 2" xfId="24988"/>
    <cellStyle name="Normal 3 2 2 5 3 4 4" xfId="12138"/>
    <cellStyle name="Normal 3 2 2 5 3 4 5" xfId="14778"/>
    <cellStyle name="Normal 3 2 2 5 3 4 6" xfId="19708"/>
    <cellStyle name="Normal 3 2 2 5 3 5" xfId="2975"/>
    <cellStyle name="Normal 3 2 2 5 3 5 2" xfId="8257"/>
    <cellStyle name="Normal 3 2 2 5 3 5 2 2" xfId="26396"/>
    <cellStyle name="Normal 3 2 2 5 3 5 3" xfId="16010"/>
    <cellStyle name="Normal 3 2 2 5 3 5 4" xfId="21116"/>
    <cellStyle name="Normal 3 2 2 5 3 6" xfId="5616"/>
    <cellStyle name="Normal 3 2 2 5 3 6 2" xfId="23756"/>
    <cellStyle name="Normal 3 2 2 5 3 7" xfId="10912"/>
    <cellStyle name="Normal 3 2 2 5 3 8" xfId="13546"/>
    <cellStyle name="Normal 3 2 2 5 3 9" xfId="18476"/>
    <cellStyle name="Normal 3 2 2 5 4" xfId="511"/>
    <cellStyle name="Normal 3 2 2 5 4 2" xfId="1214"/>
    <cellStyle name="Normal 3 2 2 5 4 2 2" xfId="2446"/>
    <cellStyle name="Normal 3 2 2 5 4 2 2 2" xfId="5088"/>
    <cellStyle name="Normal 3 2 2 5 4 2 2 2 2" xfId="10369"/>
    <cellStyle name="Normal 3 2 2 5 4 2 2 2 2 2" xfId="28508"/>
    <cellStyle name="Normal 3 2 2 5 4 2 2 2 3" xfId="18122"/>
    <cellStyle name="Normal 3 2 2 5 4 2 2 2 4" xfId="23228"/>
    <cellStyle name="Normal 3 2 2 5 4 2 2 3" xfId="7728"/>
    <cellStyle name="Normal 3 2 2 5 4 2 2 3 2" xfId="25868"/>
    <cellStyle name="Normal 3 2 2 5 4 2 2 4" xfId="13018"/>
    <cellStyle name="Normal 3 2 2 5 4 2 2 5" xfId="15658"/>
    <cellStyle name="Normal 3 2 2 5 4 2 2 6" xfId="20588"/>
    <cellStyle name="Normal 3 2 2 5 4 2 3" xfId="3856"/>
    <cellStyle name="Normal 3 2 2 5 4 2 3 2" xfId="9137"/>
    <cellStyle name="Normal 3 2 2 5 4 2 3 2 2" xfId="27276"/>
    <cellStyle name="Normal 3 2 2 5 4 2 3 3" xfId="16890"/>
    <cellStyle name="Normal 3 2 2 5 4 2 3 4" xfId="21996"/>
    <cellStyle name="Normal 3 2 2 5 4 2 4" xfId="6496"/>
    <cellStyle name="Normal 3 2 2 5 4 2 4 2" xfId="24636"/>
    <cellStyle name="Normal 3 2 2 5 4 2 5" xfId="11786"/>
    <cellStyle name="Normal 3 2 2 5 4 2 6" xfId="14426"/>
    <cellStyle name="Normal 3 2 2 5 4 2 7" xfId="19356"/>
    <cellStyle name="Normal 3 2 2 5 4 3" xfId="1742"/>
    <cellStyle name="Normal 3 2 2 5 4 3 2" xfId="4384"/>
    <cellStyle name="Normal 3 2 2 5 4 3 2 2" xfId="9665"/>
    <cellStyle name="Normal 3 2 2 5 4 3 2 2 2" xfId="27804"/>
    <cellStyle name="Normal 3 2 2 5 4 3 2 3" xfId="17418"/>
    <cellStyle name="Normal 3 2 2 5 4 3 2 4" xfId="22524"/>
    <cellStyle name="Normal 3 2 2 5 4 3 3" xfId="7024"/>
    <cellStyle name="Normal 3 2 2 5 4 3 3 2" xfId="25164"/>
    <cellStyle name="Normal 3 2 2 5 4 3 4" xfId="12314"/>
    <cellStyle name="Normal 3 2 2 5 4 3 5" xfId="14954"/>
    <cellStyle name="Normal 3 2 2 5 4 3 6" xfId="19884"/>
    <cellStyle name="Normal 3 2 2 5 4 4" xfId="3151"/>
    <cellStyle name="Normal 3 2 2 5 4 4 2" xfId="8433"/>
    <cellStyle name="Normal 3 2 2 5 4 4 2 2" xfId="26572"/>
    <cellStyle name="Normal 3 2 2 5 4 4 3" xfId="16186"/>
    <cellStyle name="Normal 3 2 2 5 4 4 4" xfId="21292"/>
    <cellStyle name="Normal 3 2 2 5 4 5" xfId="5792"/>
    <cellStyle name="Normal 3 2 2 5 4 5 2" xfId="23932"/>
    <cellStyle name="Normal 3 2 2 5 4 6" xfId="11084"/>
    <cellStyle name="Normal 3 2 2 5 4 7" xfId="13722"/>
    <cellStyle name="Normal 3 2 2 5 4 8" xfId="18652"/>
    <cellStyle name="Normal 3 2 2 5 5" xfId="862"/>
    <cellStyle name="Normal 3 2 2 5 5 2" xfId="2094"/>
    <cellStyle name="Normal 3 2 2 5 5 2 2" xfId="4736"/>
    <cellStyle name="Normal 3 2 2 5 5 2 2 2" xfId="10017"/>
    <cellStyle name="Normal 3 2 2 5 5 2 2 2 2" xfId="28156"/>
    <cellStyle name="Normal 3 2 2 5 5 2 2 3" xfId="17770"/>
    <cellStyle name="Normal 3 2 2 5 5 2 2 4" xfId="22876"/>
    <cellStyle name="Normal 3 2 2 5 5 2 3" xfId="7376"/>
    <cellStyle name="Normal 3 2 2 5 5 2 3 2" xfId="25516"/>
    <cellStyle name="Normal 3 2 2 5 5 2 4" xfId="12666"/>
    <cellStyle name="Normal 3 2 2 5 5 2 5" xfId="15306"/>
    <cellStyle name="Normal 3 2 2 5 5 2 6" xfId="20236"/>
    <cellStyle name="Normal 3 2 2 5 5 3" xfId="3504"/>
    <cellStyle name="Normal 3 2 2 5 5 3 2" xfId="8785"/>
    <cellStyle name="Normal 3 2 2 5 5 3 2 2" xfId="26924"/>
    <cellStyle name="Normal 3 2 2 5 5 3 3" xfId="16538"/>
    <cellStyle name="Normal 3 2 2 5 5 3 4" xfId="21644"/>
    <cellStyle name="Normal 3 2 2 5 5 4" xfId="6144"/>
    <cellStyle name="Normal 3 2 2 5 5 4 2" xfId="24284"/>
    <cellStyle name="Normal 3 2 2 5 5 5" xfId="11434"/>
    <cellStyle name="Normal 3 2 2 5 5 6" xfId="14074"/>
    <cellStyle name="Normal 3 2 2 5 5 7" xfId="19004"/>
    <cellStyle name="Normal 3 2 2 5 6" xfId="1390"/>
    <cellStyle name="Normal 3 2 2 5 6 2" xfId="4032"/>
    <cellStyle name="Normal 3 2 2 5 6 2 2" xfId="9313"/>
    <cellStyle name="Normal 3 2 2 5 6 2 2 2" xfId="27452"/>
    <cellStyle name="Normal 3 2 2 5 6 2 3" xfId="17066"/>
    <cellStyle name="Normal 3 2 2 5 6 2 4" xfId="22172"/>
    <cellStyle name="Normal 3 2 2 5 6 3" xfId="6672"/>
    <cellStyle name="Normal 3 2 2 5 6 3 2" xfId="24812"/>
    <cellStyle name="Normal 3 2 2 5 6 4" xfId="11962"/>
    <cellStyle name="Normal 3 2 2 5 6 5" xfId="14602"/>
    <cellStyle name="Normal 3 2 2 5 6 6" xfId="19532"/>
    <cellStyle name="Normal 3 2 2 5 7" xfId="2622"/>
    <cellStyle name="Normal 3 2 2 5 7 2" xfId="5264"/>
    <cellStyle name="Normal 3 2 2 5 7 2 2" xfId="10545"/>
    <cellStyle name="Normal 3 2 2 5 7 2 2 2" xfId="28684"/>
    <cellStyle name="Normal 3 2 2 5 7 2 3" xfId="23404"/>
    <cellStyle name="Normal 3 2 2 5 7 3" xfId="7904"/>
    <cellStyle name="Normal 3 2 2 5 7 3 2" xfId="26044"/>
    <cellStyle name="Normal 3 2 2 5 7 4" xfId="13194"/>
    <cellStyle name="Normal 3 2 2 5 7 5" xfId="15834"/>
    <cellStyle name="Normal 3 2 2 5 7 6" xfId="20764"/>
    <cellStyle name="Normal 3 2 2 5 8" xfId="2799"/>
    <cellStyle name="Normal 3 2 2 5 8 2" xfId="8081"/>
    <cellStyle name="Normal 3 2 2 5 8 2 2" xfId="26220"/>
    <cellStyle name="Normal 3 2 2 5 8 3" xfId="20940"/>
    <cellStyle name="Normal 3 2 2 5 9" xfId="5440"/>
    <cellStyle name="Normal 3 2 2 5 9 2" xfId="23580"/>
    <cellStyle name="Normal 3 2 2 6" xfId="183"/>
    <cellStyle name="Normal 3 2 2 6 10" xfId="13409"/>
    <cellStyle name="Normal 3 2 2 6 11" xfId="18339"/>
    <cellStyle name="Normal 3 2 2 6 2" xfId="376"/>
    <cellStyle name="Normal 3 2 2 6 2 2" xfId="725"/>
    <cellStyle name="Normal 3 2 2 6 2 2 2" xfId="1957"/>
    <cellStyle name="Normal 3 2 2 6 2 2 2 2" xfId="4599"/>
    <cellStyle name="Normal 3 2 2 6 2 2 2 2 2" xfId="9880"/>
    <cellStyle name="Normal 3 2 2 6 2 2 2 2 2 2" xfId="28019"/>
    <cellStyle name="Normal 3 2 2 6 2 2 2 2 3" xfId="17633"/>
    <cellStyle name="Normal 3 2 2 6 2 2 2 2 4" xfId="22739"/>
    <cellStyle name="Normal 3 2 2 6 2 2 2 3" xfId="7239"/>
    <cellStyle name="Normal 3 2 2 6 2 2 2 3 2" xfId="25379"/>
    <cellStyle name="Normal 3 2 2 6 2 2 2 4" xfId="12529"/>
    <cellStyle name="Normal 3 2 2 6 2 2 2 5" xfId="15169"/>
    <cellStyle name="Normal 3 2 2 6 2 2 2 6" xfId="20099"/>
    <cellStyle name="Normal 3 2 2 6 2 2 3" xfId="3367"/>
    <cellStyle name="Normal 3 2 2 6 2 2 3 2" xfId="8648"/>
    <cellStyle name="Normal 3 2 2 6 2 2 3 2 2" xfId="26787"/>
    <cellStyle name="Normal 3 2 2 6 2 2 3 3" xfId="16401"/>
    <cellStyle name="Normal 3 2 2 6 2 2 3 4" xfId="21507"/>
    <cellStyle name="Normal 3 2 2 6 2 2 4" xfId="6007"/>
    <cellStyle name="Normal 3 2 2 6 2 2 4 2" xfId="24147"/>
    <cellStyle name="Normal 3 2 2 6 2 2 5" xfId="11297"/>
    <cellStyle name="Normal 3 2 2 6 2 2 6" xfId="13937"/>
    <cellStyle name="Normal 3 2 2 6 2 2 7" xfId="18867"/>
    <cellStyle name="Normal 3 2 2 6 2 3" xfId="1077"/>
    <cellStyle name="Normal 3 2 2 6 2 3 2" xfId="2309"/>
    <cellStyle name="Normal 3 2 2 6 2 3 2 2" xfId="4951"/>
    <cellStyle name="Normal 3 2 2 6 2 3 2 2 2" xfId="10232"/>
    <cellStyle name="Normal 3 2 2 6 2 3 2 2 2 2" xfId="28371"/>
    <cellStyle name="Normal 3 2 2 6 2 3 2 2 3" xfId="17985"/>
    <cellStyle name="Normal 3 2 2 6 2 3 2 2 4" xfId="23091"/>
    <cellStyle name="Normal 3 2 2 6 2 3 2 3" xfId="7591"/>
    <cellStyle name="Normal 3 2 2 6 2 3 2 3 2" xfId="25731"/>
    <cellStyle name="Normal 3 2 2 6 2 3 2 4" xfId="12881"/>
    <cellStyle name="Normal 3 2 2 6 2 3 2 5" xfId="15521"/>
    <cellStyle name="Normal 3 2 2 6 2 3 2 6" xfId="20451"/>
    <cellStyle name="Normal 3 2 2 6 2 3 3" xfId="3719"/>
    <cellStyle name="Normal 3 2 2 6 2 3 3 2" xfId="9000"/>
    <cellStyle name="Normal 3 2 2 6 2 3 3 2 2" xfId="27139"/>
    <cellStyle name="Normal 3 2 2 6 2 3 3 3" xfId="16753"/>
    <cellStyle name="Normal 3 2 2 6 2 3 3 4" xfId="21859"/>
    <cellStyle name="Normal 3 2 2 6 2 3 4" xfId="6359"/>
    <cellStyle name="Normal 3 2 2 6 2 3 4 2" xfId="24499"/>
    <cellStyle name="Normal 3 2 2 6 2 3 5" xfId="11649"/>
    <cellStyle name="Normal 3 2 2 6 2 3 6" xfId="14289"/>
    <cellStyle name="Normal 3 2 2 6 2 3 7" xfId="19219"/>
    <cellStyle name="Normal 3 2 2 6 2 4" xfId="1605"/>
    <cellStyle name="Normal 3 2 2 6 2 4 2" xfId="4247"/>
    <cellStyle name="Normal 3 2 2 6 2 4 2 2" xfId="9528"/>
    <cellStyle name="Normal 3 2 2 6 2 4 2 2 2" xfId="27667"/>
    <cellStyle name="Normal 3 2 2 6 2 4 2 3" xfId="17281"/>
    <cellStyle name="Normal 3 2 2 6 2 4 2 4" xfId="22387"/>
    <cellStyle name="Normal 3 2 2 6 2 4 3" xfId="6887"/>
    <cellStyle name="Normal 3 2 2 6 2 4 3 2" xfId="25027"/>
    <cellStyle name="Normal 3 2 2 6 2 4 4" xfId="12177"/>
    <cellStyle name="Normal 3 2 2 6 2 4 5" xfId="14817"/>
    <cellStyle name="Normal 3 2 2 6 2 4 6" xfId="19747"/>
    <cellStyle name="Normal 3 2 2 6 2 5" xfId="3014"/>
    <cellStyle name="Normal 3 2 2 6 2 5 2" xfId="8296"/>
    <cellStyle name="Normal 3 2 2 6 2 5 2 2" xfId="26435"/>
    <cellStyle name="Normal 3 2 2 6 2 5 3" xfId="16049"/>
    <cellStyle name="Normal 3 2 2 6 2 5 4" xfId="21155"/>
    <cellStyle name="Normal 3 2 2 6 2 6" xfId="5655"/>
    <cellStyle name="Normal 3 2 2 6 2 6 2" xfId="23795"/>
    <cellStyle name="Normal 3 2 2 6 2 7" xfId="10951"/>
    <cellStyle name="Normal 3 2 2 6 2 8" xfId="13585"/>
    <cellStyle name="Normal 3 2 2 6 2 9" xfId="18515"/>
    <cellStyle name="Normal 3 2 2 6 3" xfId="550"/>
    <cellStyle name="Normal 3 2 2 6 3 2" xfId="1253"/>
    <cellStyle name="Normal 3 2 2 6 3 2 2" xfId="2485"/>
    <cellStyle name="Normal 3 2 2 6 3 2 2 2" xfId="5127"/>
    <cellStyle name="Normal 3 2 2 6 3 2 2 2 2" xfId="10408"/>
    <cellStyle name="Normal 3 2 2 6 3 2 2 2 2 2" xfId="28547"/>
    <cellStyle name="Normal 3 2 2 6 3 2 2 2 3" xfId="18161"/>
    <cellStyle name="Normal 3 2 2 6 3 2 2 2 4" xfId="23267"/>
    <cellStyle name="Normal 3 2 2 6 3 2 2 3" xfId="7767"/>
    <cellStyle name="Normal 3 2 2 6 3 2 2 3 2" xfId="25907"/>
    <cellStyle name="Normal 3 2 2 6 3 2 2 4" xfId="13057"/>
    <cellStyle name="Normal 3 2 2 6 3 2 2 5" xfId="15697"/>
    <cellStyle name="Normal 3 2 2 6 3 2 2 6" xfId="20627"/>
    <cellStyle name="Normal 3 2 2 6 3 2 3" xfId="3895"/>
    <cellStyle name="Normal 3 2 2 6 3 2 3 2" xfId="9176"/>
    <cellStyle name="Normal 3 2 2 6 3 2 3 2 2" xfId="27315"/>
    <cellStyle name="Normal 3 2 2 6 3 2 3 3" xfId="16929"/>
    <cellStyle name="Normal 3 2 2 6 3 2 3 4" xfId="22035"/>
    <cellStyle name="Normal 3 2 2 6 3 2 4" xfId="6535"/>
    <cellStyle name="Normal 3 2 2 6 3 2 4 2" xfId="24675"/>
    <cellStyle name="Normal 3 2 2 6 3 2 5" xfId="11825"/>
    <cellStyle name="Normal 3 2 2 6 3 2 6" xfId="14465"/>
    <cellStyle name="Normal 3 2 2 6 3 2 7" xfId="19395"/>
    <cellStyle name="Normal 3 2 2 6 3 3" xfId="1781"/>
    <cellStyle name="Normal 3 2 2 6 3 3 2" xfId="4423"/>
    <cellStyle name="Normal 3 2 2 6 3 3 2 2" xfId="9704"/>
    <cellStyle name="Normal 3 2 2 6 3 3 2 2 2" xfId="27843"/>
    <cellStyle name="Normal 3 2 2 6 3 3 2 3" xfId="17457"/>
    <cellStyle name="Normal 3 2 2 6 3 3 2 4" xfId="22563"/>
    <cellStyle name="Normal 3 2 2 6 3 3 3" xfId="7063"/>
    <cellStyle name="Normal 3 2 2 6 3 3 3 2" xfId="25203"/>
    <cellStyle name="Normal 3 2 2 6 3 3 4" xfId="12353"/>
    <cellStyle name="Normal 3 2 2 6 3 3 5" xfId="14993"/>
    <cellStyle name="Normal 3 2 2 6 3 3 6" xfId="19923"/>
    <cellStyle name="Normal 3 2 2 6 3 4" xfId="3190"/>
    <cellStyle name="Normal 3 2 2 6 3 4 2" xfId="8472"/>
    <cellStyle name="Normal 3 2 2 6 3 4 2 2" xfId="26611"/>
    <cellStyle name="Normal 3 2 2 6 3 4 3" xfId="16225"/>
    <cellStyle name="Normal 3 2 2 6 3 4 4" xfId="21331"/>
    <cellStyle name="Normal 3 2 2 6 3 5" xfId="5831"/>
    <cellStyle name="Normal 3 2 2 6 3 5 2" xfId="23971"/>
    <cellStyle name="Normal 3 2 2 6 3 6" xfId="11123"/>
    <cellStyle name="Normal 3 2 2 6 3 7" xfId="13761"/>
    <cellStyle name="Normal 3 2 2 6 3 8" xfId="18691"/>
    <cellStyle name="Normal 3 2 2 6 4" xfId="901"/>
    <cellStyle name="Normal 3 2 2 6 4 2" xfId="2133"/>
    <cellStyle name="Normal 3 2 2 6 4 2 2" xfId="4775"/>
    <cellStyle name="Normal 3 2 2 6 4 2 2 2" xfId="10056"/>
    <cellStyle name="Normal 3 2 2 6 4 2 2 2 2" xfId="28195"/>
    <cellStyle name="Normal 3 2 2 6 4 2 2 3" xfId="17809"/>
    <cellStyle name="Normal 3 2 2 6 4 2 2 4" xfId="22915"/>
    <cellStyle name="Normal 3 2 2 6 4 2 3" xfId="7415"/>
    <cellStyle name="Normal 3 2 2 6 4 2 3 2" xfId="25555"/>
    <cellStyle name="Normal 3 2 2 6 4 2 4" xfId="12705"/>
    <cellStyle name="Normal 3 2 2 6 4 2 5" xfId="15345"/>
    <cellStyle name="Normal 3 2 2 6 4 2 6" xfId="20275"/>
    <cellStyle name="Normal 3 2 2 6 4 3" xfId="3543"/>
    <cellStyle name="Normal 3 2 2 6 4 3 2" xfId="8824"/>
    <cellStyle name="Normal 3 2 2 6 4 3 2 2" xfId="26963"/>
    <cellStyle name="Normal 3 2 2 6 4 3 3" xfId="16577"/>
    <cellStyle name="Normal 3 2 2 6 4 3 4" xfId="21683"/>
    <cellStyle name="Normal 3 2 2 6 4 4" xfId="6183"/>
    <cellStyle name="Normal 3 2 2 6 4 4 2" xfId="24323"/>
    <cellStyle name="Normal 3 2 2 6 4 5" xfId="11473"/>
    <cellStyle name="Normal 3 2 2 6 4 6" xfId="14113"/>
    <cellStyle name="Normal 3 2 2 6 4 7" xfId="19043"/>
    <cellStyle name="Normal 3 2 2 6 5" xfId="1429"/>
    <cellStyle name="Normal 3 2 2 6 5 2" xfId="4071"/>
    <cellStyle name="Normal 3 2 2 6 5 2 2" xfId="9352"/>
    <cellStyle name="Normal 3 2 2 6 5 2 2 2" xfId="27491"/>
    <cellStyle name="Normal 3 2 2 6 5 2 3" xfId="17105"/>
    <cellStyle name="Normal 3 2 2 6 5 2 4" xfId="22211"/>
    <cellStyle name="Normal 3 2 2 6 5 3" xfId="6711"/>
    <cellStyle name="Normal 3 2 2 6 5 3 2" xfId="24851"/>
    <cellStyle name="Normal 3 2 2 6 5 4" xfId="12001"/>
    <cellStyle name="Normal 3 2 2 6 5 5" xfId="14641"/>
    <cellStyle name="Normal 3 2 2 6 5 6" xfId="19571"/>
    <cellStyle name="Normal 3 2 2 6 6" xfId="2661"/>
    <cellStyle name="Normal 3 2 2 6 6 2" xfId="5303"/>
    <cellStyle name="Normal 3 2 2 6 6 2 2" xfId="10584"/>
    <cellStyle name="Normal 3 2 2 6 6 2 2 2" xfId="28723"/>
    <cellStyle name="Normal 3 2 2 6 6 2 3" xfId="23443"/>
    <cellStyle name="Normal 3 2 2 6 6 3" xfId="7943"/>
    <cellStyle name="Normal 3 2 2 6 6 3 2" xfId="26083"/>
    <cellStyle name="Normal 3 2 2 6 6 4" xfId="13233"/>
    <cellStyle name="Normal 3 2 2 6 6 5" xfId="15873"/>
    <cellStyle name="Normal 3 2 2 6 6 6" xfId="20803"/>
    <cellStyle name="Normal 3 2 2 6 7" xfId="2838"/>
    <cellStyle name="Normal 3 2 2 6 7 2" xfId="8120"/>
    <cellStyle name="Normal 3 2 2 6 7 2 2" xfId="26259"/>
    <cellStyle name="Normal 3 2 2 6 7 3" xfId="20979"/>
    <cellStyle name="Normal 3 2 2 6 8" xfId="5479"/>
    <cellStyle name="Normal 3 2 2 6 8 2" xfId="23619"/>
    <cellStyle name="Normal 3 2 2 6 9" xfId="10773"/>
    <cellStyle name="Normal 3 2 2 7" xfId="288"/>
    <cellStyle name="Normal 3 2 2 7 2" xfId="636"/>
    <cellStyle name="Normal 3 2 2 7 2 2" xfId="1868"/>
    <cellStyle name="Normal 3 2 2 7 2 2 2" xfId="4510"/>
    <cellStyle name="Normal 3 2 2 7 2 2 2 2" xfId="9791"/>
    <cellStyle name="Normal 3 2 2 7 2 2 2 2 2" xfId="27930"/>
    <cellStyle name="Normal 3 2 2 7 2 2 2 3" xfId="17544"/>
    <cellStyle name="Normal 3 2 2 7 2 2 2 4" xfId="22650"/>
    <cellStyle name="Normal 3 2 2 7 2 2 3" xfId="7150"/>
    <cellStyle name="Normal 3 2 2 7 2 2 3 2" xfId="25290"/>
    <cellStyle name="Normal 3 2 2 7 2 2 4" xfId="12440"/>
    <cellStyle name="Normal 3 2 2 7 2 2 5" xfId="15080"/>
    <cellStyle name="Normal 3 2 2 7 2 2 6" xfId="20010"/>
    <cellStyle name="Normal 3 2 2 7 2 3" xfId="3278"/>
    <cellStyle name="Normal 3 2 2 7 2 3 2" xfId="8559"/>
    <cellStyle name="Normal 3 2 2 7 2 3 2 2" xfId="26698"/>
    <cellStyle name="Normal 3 2 2 7 2 3 3" xfId="16312"/>
    <cellStyle name="Normal 3 2 2 7 2 3 4" xfId="21418"/>
    <cellStyle name="Normal 3 2 2 7 2 4" xfId="5918"/>
    <cellStyle name="Normal 3 2 2 7 2 4 2" xfId="24058"/>
    <cellStyle name="Normal 3 2 2 7 2 5" xfId="11208"/>
    <cellStyle name="Normal 3 2 2 7 2 6" xfId="13848"/>
    <cellStyle name="Normal 3 2 2 7 2 7" xfId="18778"/>
    <cellStyle name="Normal 3 2 2 7 3" xfId="988"/>
    <cellStyle name="Normal 3 2 2 7 3 2" xfId="2220"/>
    <cellStyle name="Normal 3 2 2 7 3 2 2" xfId="4862"/>
    <cellStyle name="Normal 3 2 2 7 3 2 2 2" xfId="10143"/>
    <cellStyle name="Normal 3 2 2 7 3 2 2 2 2" xfId="28282"/>
    <cellStyle name="Normal 3 2 2 7 3 2 2 3" xfId="17896"/>
    <cellStyle name="Normal 3 2 2 7 3 2 2 4" xfId="23002"/>
    <cellStyle name="Normal 3 2 2 7 3 2 3" xfId="7502"/>
    <cellStyle name="Normal 3 2 2 7 3 2 3 2" xfId="25642"/>
    <cellStyle name="Normal 3 2 2 7 3 2 4" xfId="12792"/>
    <cellStyle name="Normal 3 2 2 7 3 2 5" xfId="15432"/>
    <cellStyle name="Normal 3 2 2 7 3 2 6" xfId="20362"/>
    <cellStyle name="Normal 3 2 2 7 3 3" xfId="3630"/>
    <cellStyle name="Normal 3 2 2 7 3 3 2" xfId="8911"/>
    <cellStyle name="Normal 3 2 2 7 3 3 2 2" xfId="27050"/>
    <cellStyle name="Normal 3 2 2 7 3 3 3" xfId="16664"/>
    <cellStyle name="Normal 3 2 2 7 3 3 4" xfId="21770"/>
    <cellStyle name="Normal 3 2 2 7 3 4" xfId="6270"/>
    <cellStyle name="Normal 3 2 2 7 3 4 2" xfId="24410"/>
    <cellStyle name="Normal 3 2 2 7 3 5" xfId="11560"/>
    <cellStyle name="Normal 3 2 2 7 3 6" xfId="14200"/>
    <cellStyle name="Normal 3 2 2 7 3 7" xfId="19130"/>
    <cellStyle name="Normal 3 2 2 7 4" xfId="1516"/>
    <cellStyle name="Normal 3 2 2 7 4 2" xfId="4158"/>
    <cellStyle name="Normal 3 2 2 7 4 2 2" xfId="9439"/>
    <cellStyle name="Normal 3 2 2 7 4 2 2 2" xfId="27578"/>
    <cellStyle name="Normal 3 2 2 7 4 2 3" xfId="17192"/>
    <cellStyle name="Normal 3 2 2 7 4 2 4" xfId="22298"/>
    <cellStyle name="Normal 3 2 2 7 4 3" xfId="6798"/>
    <cellStyle name="Normal 3 2 2 7 4 3 2" xfId="24938"/>
    <cellStyle name="Normal 3 2 2 7 4 4" xfId="12088"/>
    <cellStyle name="Normal 3 2 2 7 4 5" xfId="14728"/>
    <cellStyle name="Normal 3 2 2 7 4 6" xfId="19658"/>
    <cellStyle name="Normal 3 2 2 7 5" xfId="2925"/>
    <cellStyle name="Normal 3 2 2 7 5 2" xfId="8207"/>
    <cellStyle name="Normal 3 2 2 7 5 2 2" xfId="26346"/>
    <cellStyle name="Normal 3 2 2 7 5 3" xfId="15960"/>
    <cellStyle name="Normal 3 2 2 7 5 4" xfId="21066"/>
    <cellStyle name="Normal 3 2 2 7 6" xfId="5566"/>
    <cellStyle name="Normal 3 2 2 7 6 2" xfId="23706"/>
    <cellStyle name="Normal 3 2 2 7 7" xfId="10865"/>
    <cellStyle name="Normal 3 2 2 7 8" xfId="13496"/>
    <cellStyle name="Normal 3 2 2 7 9" xfId="18427"/>
    <cellStyle name="Normal 3 2 2 8" xfId="463"/>
    <cellStyle name="Normal 3 2 2 8 2" xfId="1164"/>
    <cellStyle name="Normal 3 2 2 8 2 2" xfId="2396"/>
    <cellStyle name="Normal 3 2 2 8 2 2 2" xfId="5038"/>
    <cellStyle name="Normal 3 2 2 8 2 2 2 2" xfId="10319"/>
    <cellStyle name="Normal 3 2 2 8 2 2 2 2 2" xfId="28458"/>
    <cellStyle name="Normal 3 2 2 8 2 2 2 3" xfId="18072"/>
    <cellStyle name="Normal 3 2 2 8 2 2 2 4" xfId="23178"/>
    <cellStyle name="Normal 3 2 2 8 2 2 3" xfId="7678"/>
    <cellStyle name="Normal 3 2 2 8 2 2 3 2" xfId="25818"/>
    <cellStyle name="Normal 3 2 2 8 2 2 4" xfId="12968"/>
    <cellStyle name="Normal 3 2 2 8 2 2 5" xfId="15608"/>
    <cellStyle name="Normal 3 2 2 8 2 2 6" xfId="20538"/>
    <cellStyle name="Normal 3 2 2 8 2 3" xfId="3806"/>
    <cellStyle name="Normal 3 2 2 8 2 3 2" xfId="9087"/>
    <cellStyle name="Normal 3 2 2 8 2 3 2 2" xfId="27226"/>
    <cellStyle name="Normal 3 2 2 8 2 3 3" xfId="16840"/>
    <cellStyle name="Normal 3 2 2 8 2 3 4" xfId="21946"/>
    <cellStyle name="Normal 3 2 2 8 2 4" xfId="6446"/>
    <cellStyle name="Normal 3 2 2 8 2 4 2" xfId="24586"/>
    <cellStyle name="Normal 3 2 2 8 2 5" xfId="11736"/>
    <cellStyle name="Normal 3 2 2 8 2 6" xfId="14376"/>
    <cellStyle name="Normal 3 2 2 8 2 7" xfId="19306"/>
    <cellStyle name="Normal 3 2 2 8 3" xfId="1692"/>
    <cellStyle name="Normal 3 2 2 8 3 2" xfId="4334"/>
    <cellStyle name="Normal 3 2 2 8 3 2 2" xfId="9615"/>
    <cellStyle name="Normal 3 2 2 8 3 2 2 2" xfId="27754"/>
    <cellStyle name="Normal 3 2 2 8 3 2 3" xfId="17368"/>
    <cellStyle name="Normal 3 2 2 8 3 2 4" xfId="22474"/>
    <cellStyle name="Normal 3 2 2 8 3 3" xfId="6974"/>
    <cellStyle name="Normal 3 2 2 8 3 3 2" xfId="25114"/>
    <cellStyle name="Normal 3 2 2 8 3 4" xfId="12264"/>
    <cellStyle name="Normal 3 2 2 8 3 5" xfId="14904"/>
    <cellStyle name="Normal 3 2 2 8 3 6" xfId="19834"/>
    <cellStyle name="Normal 3 2 2 8 4" xfId="3101"/>
    <cellStyle name="Normal 3 2 2 8 4 2" xfId="8383"/>
    <cellStyle name="Normal 3 2 2 8 4 2 2" xfId="26522"/>
    <cellStyle name="Normal 3 2 2 8 4 3" xfId="16136"/>
    <cellStyle name="Normal 3 2 2 8 4 4" xfId="21242"/>
    <cellStyle name="Normal 3 2 2 8 5" xfId="5742"/>
    <cellStyle name="Normal 3 2 2 8 5 2" xfId="23882"/>
    <cellStyle name="Normal 3 2 2 8 6" xfId="11036"/>
    <cellStyle name="Normal 3 2 2 8 7" xfId="13672"/>
    <cellStyle name="Normal 3 2 2 8 8" xfId="18602"/>
    <cellStyle name="Normal 3 2 2 9" xfId="812"/>
    <cellStyle name="Normal 3 2 2 9 2" xfId="2044"/>
    <cellStyle name="Normal 3 2 2 9 2 2" xfId="4686"/>
    <cellStyle name="Normal 3 2 2 9 2 2 2" xfId="9967"/>
    <cellStyle name="Normal 3 2 2 9 2 2 2 2" xfId="28106"/>
    <cellStyle name="Normal 3 2 2 9 2 2 3" xfId="17720"/>
    <cellStyle name="Normal 3 2 2 9 2 2 4" xfId="22826"/>
    <cellStyle name="Normal 3 2 2 9 2 3" xfId="7326"/>
    <cellStyle name="Normal 3 2 2 9 2 3 2" xfId="25466"/>
    <cellStyle name="Normal 3 2 2 9 2 4" xfId="12616"/>
    <cellStyle name="Normal 3 2 2 9 2 5" xfId="15256"/>
    <cellStyle name="Normal 3 2 2 9 2 6" xfId="20186"/>
    <cellStyle name="Normal 3 2 2 9 3" xfId="3454"/>
    <cellStyle name="Normal 3 2 2 9 3 2" xfId="8735"/>
    <cellStyle name="Normal 3 2 2 9 3 2 2" xfId="26874"/>
    <cellStyle name="Normal 3 2 2 9 3 3" xfId="16488"/>
    <cellStyle name="Normal 3 2 2 9 3 4" xfId="21594"/>
    <cellStyle name="Normal 3 2 2 9 4" xfId="6094"/>
    <cellStyle name="Normal 3 2 2 9 4 2" xfId="24234"/>
    <cellStyle name="Normal 3 2 2 9 5" xfId="11384"/>
    <cellStyle name="Normal 3 2 2 9 6" xfId="14024"/>
    <cellStyle name="Normal 3 2 2 9 7" xfId="18954"/>
    <cellStyle name="Normal 3 2 3" xfId="57"/>
    <cellStyle name="Normal 3 2 3 10" xfId="1344"/>
    <cellStyle name="Normal 3 2 3 10 2" xfId="3986"/>
    <cellStyle name="Normal 3 2 3 10 2 2" xfId="9267"/>
    <cellStyle name="Normal 3 2 3 10 2 2 2" xfId="27406"/>
    <cellStyle name="Normal 3 2 3 10 2 3" xfId="17020"/>
    <cellStyle name="Normal 3 2 3 10 2 4" xfId="22126"/>
    <cellStyle name="Normal 3 2 3 10 3" xfId="6626"/>
    <cellStyle name="Normal 3 2 3 10 3 2" xfId="24766"/>
    <cellStyle name="Normal 3 2 3 10 4" xfId="11916"/>
    <cellStyle name="Normal 3 2 3 10 5" xfId="14556"/>
    <cellStyle name="Normal 3 2 3 10 6" xfId="19486"/>
    <cellStyle name="Normal 3 2 3 11" xfId="2576"/>
    <cellStyle name="Normal 3 2 3 11 2" xfId="5218"/>
    <cellStyle name="Normal 3 2 3 11 2 2" xfId="10499"/>
    <cellStyle name="Normal 3 2 3 11 2 2 2" xfId="28638"/>
    <cellStyle name="Normal 3 2 3 11 2 3" xfId="23358"/>
    <cellStyle name="Normal 3 2 3 11 3" xfId="7858"/>
    <cellStyle name="Normal 3 2 3 11 3 2" xfId="25998"/>
    <cellStyle name="Normal 3 2 3 11 4" xfId="13148"/>
    <cellStyle name="Normal 3 2 3 11 5" xfId="15788"/>
    <cellStyle name="Normal 3 2 3 11 6" xfId="20718"/>
    <cellStyle name="Normal 3 2 3 12" xfId="2752"/>
    <cellStyle name="Normal 3 2 3 12 2" xfId="8034"/>
    <cellStyle name="Normal 3 2 3 12 2 2" xfId="26174"/>
    <cellStyle name="Normal 3 2 3 12 3" xfId="20894"/>
    <cellStyle name="Normal 3 2 3 13" xfId="5394"/>
    <cellStyle name="Normal 3 2 3 13 2" xfId="23534"/>
    <cellStyle name="Normal 3 2 3 14" xfId="13324"/>
    <cellStyle name="Normal 3 2 3 15" xfId="18253"/>
    <cellStyle name="Normal 3 2 3 2" xfId="64"/>
    <cellStyle name="Normal 3 2 3 2 2" xfId="81"/>
    <cellStyle name="Normal 3 2 3 2 2 10" xfId="10751"/>
    <cellStyle name="Normal 3 2 3 2 2 11" xfId="13340"/>
    <cellStyle name="Normal 3 2 3 2 2 12" xfId="18269"/>
    <cellStyle name="Normal 3 2 3 2 2 2" xfId="264"/>
    <cellStyle name="Normal 3 2 3 2 2 2 2" xfId="656"/>
    <cellStyle name="Normal 3 2 3 2 2 2 2 2" xfId="1888"/>
    <cellStyle name="Normal 3 2 3 2 2 2 2 2 2" xfId="4530"/>
    <cellStyle name="Normal 3 2 3 2 2 2 2 2 2 2" xfId="9811"/>
    <cellStyle name="Normal 3 2 3 2 2 2 2 2 2 2 2" xfId="27950"/>
    <cellStyle name="Normal 3 2 3 2 2 2 2 2 2 3" xfId="17564"/>
    <cellStyle name="Normal 3 2 3 2 2 2 2 2 2 4" xfId="22670"/>
    <cellStyle name="Normal 3 2 3 2 2 2 2 2 3" xfId="7170"/>
    <cellStyle name="Normal 3 2 3 2 2 2 2 2 3 2" xfId="25310"/>
    <cellStyle name="Normal 3 2 3 2 2 2 2 2 4" xfId="12460"/>
    <cellStyle name="Normal 3 2 3 2 2 2 2 2 5" xfId="15100"/>
    <cellStyle name="Normal 3 2 3 2 2 2 2 2 6" xfId="20030"/>
    <cellStyle name="Normal 3 2 3 2 2 2 2 3" xfId="3298"/>
    <cellStyle name="Normal 3 2 3 2 2 2 2 3 2" xfId="8579"/>
    <cellStyle name="Normal 3 2 3 2 2 2 2 3 2 2" xfId="26718"/>
    <cellStyle name="Normal 3 2 3 2 2 2 2 3 3" xfId="16332"/>
    <cellStyle name="Normal 3 2 3 2 2 2 2 3 4" xfId="21438"/>
    <cellStyle name="Normal 3 2 3 2 2 2 2 4" xfId="5938"/>
    <cellStyle name="Normal 3 2 3 2 2 2 2 4 2" xfId="24078"/>
    <cellStyle name="Normal 3 2 3 2 2 2 2 5" xfId="11228"/>
    <cellStyle name="Normal 3 2 3 2 2 2 2 6" xfId="13868"/>
    <cellStyle name="Normal 3 2 3 2 2 2 2 7" xfId="18798"/>
    <cellStyle name="Normal 3 2 3 2 2 2 3" xfId="1008"/>
    <cellStyle name="Normal 3 2 3 2 2 2 3 2" xfId="2240"/>
    <cellStyle name="Normal 3 2 3 2 2 2 3 2 2" xfId="4882"/>
    <cellStyle name="Normal 3 2 3 2 2 2 3 2 2 2" xfId="10163"/>
    <cellStyle name="Normal 3 2 3 2 2 2 3 2 2 2 2" xfId="28302"/>
    <cellStyle name="Normal 3 2 3 2 2 2 3 2 2 3" xfId="17916"/>
    <cellStyle name="Normal 3 2 3 2 2 2 3 2 2 4" xfId="23022"/>
    <cellStyle name="Normal 3 2 3 2 2 2 3 2 3" xfId="7522"/>
    <cellStyle name="Normal 3 2 3 2 2 2 3 2 3 2" xfId="25662"/>
    <cellStyle name="Normal 3 2 3 2 2 2 3 2 4" xfId="12812"/>
    <cellStyle name="Normal 3 2 3 2 2 2 3 2 5" xfId="15452"/>
    <cellStyle name="Normal 3 2 3 2 2 2 3 2 6" xfId="20382"/>
    <cellStyle name="Normal 3 2 3 2 2 2 3 3" xfId="3650"/>
    <cellStyle name="Normal 3 2 3 2 2 2 3 3 2" xfId="8931"/>
    <cellStyle name="Normal 3 2 3 2 2 2 3 3 2 2" xfId="27070"/>
    <cellStyle name="Normal 3 2 3 2 2 2 3 3 3" xfId="16684"/>
    <cellStyle name="Normal 3 2 3 2 2 2 3 3 4" xfId="21790"/>
    <cellStyle name="Normal 3 2 3 2 2 2 3 4" xfId="6290"/>
    <cellStyle name="Normal 3 2 3 2 2 2 3 4 2" xfId="24430"/>
    <cellStyle name="Normal 3 2 3 2 2 2 3 5" xfId="11580"/>
    <cellStyle name="Normal 3 2 3 2 2 2 3 6" xfId="14220"/>
    <cellStyle name="Normal 3 2 3 2 2 2 3 7" xfId="19150"/>
    <cellStyle name="Normal 3 2 3 2 2 2 4" xfId="1536"/>
    <cellStyle name="Normal 3 2 3 2 2 2 4 2" xfId="4178"/>
    <cellStyle name="Normal 3 2 3 2 2 2 4 2 2" xfId="9459"/>
    <cellStyle name="Normal 3 2 3 2 2 2 4 2 2 2" xfId="27598"/>
    <cellStyle name="Normal 3 2 3 2 2 2 4 2 3" xfId="17212"/>
    <cellStyle name="Normal 3 2 3 2 2 2 4 2 4" xfId="22318"/>
    <cellStyle name="Normal 3 2 3 2 2 2 4 3" xfId="6818"/>
    <cellStyle name="Normal 3 2 3 2 2 2 4 3 2" xfId="24958"/>
    <cellStyle name="Normal 3 2 3 2 2 2 4 4" xfId="12108"/>
    <cellStyle name="Normal 3 2 3 2 2 2 4 5" xfId="14748"/>
    <cellStyle name="Normal 3 2 3 2 2 2 4 6" xfId="19678"/>
    <cellStyle name="Normal 3 2 3 2 2 2 5" xfId="2945"/>
    <cellStyle name="Normal 3 2 3 2 2 2 5 2" xfId="8227"/>
    <cellStyle name="Normal 3 2 3 2 2 2 5 2 2" xfId="26366"/>
    <cellStyle name="Normal 3 2 3 2 2 2 5 3" xfId="15980"/>
    <cellStyle name="Normal 3 2 3 2 2 2 5 4" xfId="21086"/>
    <cellStyle name="Normal 3 2 3 2 2 2 6" xfId="5586"/>
    <cellStyle name="Normal 3 2 3 2 2 2 6 2" xfId="23726"/>
    <cellStyle name="Normal 3 2 3 2 2 2 7" xfId="307"/>
    <cellStyle name="Normal 3 2 3 2 2 2 7 2" xfId="18446"/>
    <cellStyle name="Normal 3 2 3 2 2 2 8" xfId="10844"/>
    <cellStyle name="Normal 3 2 3 2 2 2 9" xfId="13516"/>
    <cellStyle name="Normal 3 2 3 2 2 3" xfId="258"/>
    <cellStyle name="Normal 3 2 3 2 2 3 2" xfId="1186"/>
    <cellStyle name="Normal 3 2 3 2 2 3 2 2" xfId="2418"/>
    <cellStyle name="Normal 3 2 3 2 2 3 2 2 2" xfId="5060"/>
    <cellStyle name="Normal 3 2 3 2 2 3 2 2 2 2" xfId="10341"/>
    <cellStyle name="Normal 3 2 3 2 2 3 2 2 2 2 2" xfId="28480"/>
    <cellStyle name="Normal 3 2 3 2 2 3 2 2 2 3" xfId="18094"/>
    <cellStyle name="Normal 3 2 3 2 2 3 2 2 2 4" xfId="23200"/>
    <cellStyle name="Normal 3 2 3 2 2 3 2 2 3" xfId="7700"/>
    <cellStyle name="Normal 3 2 3 2 2 3 2 2 3 2" xfId="25840"/>
    <cellStyle name="Normal 3 2 3 2 2 3 2 2 4" xfId="12990"/>
    <cellStyle name="Normal 3 2 3 2 2 3 2 2 5" xfId="15630"/>
    <cellStyle name="Normal 3 2 3 2 2 3 2 2 6" xfId="20560"/>
    <cellStyle name="Normal 3 2 3 2 2 3 2 3" xfId="3828"/>
    <cellStyle name="Normal 3 2 3 2 2 3 2 3 2" xfId="9109"/>
    <cellStyle name="Normal 3 2 3 2 2 3 2 3 2 2" xfId="27248"/>
    <cellStyle name="Normal 3 2 3 2 2 3 2 3 3" xfId="16862"/>
    <cellStyle name="Normal 3 2 3 2 2 3 2 3 4" xfId="21968"/>
    <cellStyle name="Normal 3 2 3 2 2 3 2 4" xfId="6468"/>
    <cellStyle name="Normal 3 2 3 2 2 3 2 4 2" xfId="24608"/>
    <cellStyle name="Normal 3 2 3 2 2 3 2 5" xfId="11758"/>
    <cellStyle name="Normal 3 2 3 2 2 3 2 6" xfId="14398"/>
    <cellStyle name="Normal 3 2 3 2 2 3 2 7" xfId="19328"/>
    <cellStyle name="Normal 3 2 3 2 2 3 3" xfId="1714"/>
    <cellStyle name="Normal 3 2 3 2 2 3 3 2" xfId="4356"/>
    <cellStyle name="Normal 3 2 3 2 2 3 3 2 2" xfId="9637"/>
    <cellStyle name="Normal 3 2 3 2 2 3 3 2 2 2" xfId="27776"/>
    <cellStyle name="Normal 3 2 3 2 2 3 3 2 3" xfId="17390"/>
    <cellStyle name="Normal 3 2 3 2 2 3 3 2 4" xfId="22496"/>
    <cellStyle name="Normal 3 2 3 2 2 3 3 3" xfId="6996"/>
    <cellStyle name="Normal 3 2 3 2 2 3 3 3 2" xfId="25136"/>
    <cellStyle name="Normal 3 2 3 2 2 3 3 4" xfId="12286"/>
    <cellStyle name="Normal 3 2 3 2 2 3 3 5" xfId="14926"/>
    <cellStyle name="Normal 3 2 3 2 2 3 3 6" xfId="19856"/>
    <cellStyle name="Normal 3 2 3 2 2 3 4" xfId="3123"/>
    <cellStyle name="Normal 3 2 3 2 2 3 4 2" xfId="8405"/>
    <cellStyle name="Normal 3 2 3 2 2 3 4 2 2" xfId="26544"/>
    <cellStyle name="Normal 3 2 3 2 2 3 4 3" xfId="16158"/>
    <cellStyle name="Normal 3 2 3 2 2 3 4 4" xfId="21264"/>
    <cellStyle name="Normal 3 2 3 2 2 3 5" xfId="5764"/>
    <cellStyle name="Normal 3 2 3 2 2 3 5 2" xfId="23904"/>
    <cellStyle name="Normal 3 2 3 2 2 3 6" xfId="10753"/>
    <cellStyle name="Normal 3 2 3 2 2 3 7" xfId="13694"/>
    <cellStyle name="Normal 3 2 3 2 2 3 8" xfId="18624"/>
    <cellStyle name="Normal 3 2 3 2 2 4" xfId="834"/>
    <cellStyle name="Normal 3 2 3 2 2 4 2" xfId="2066"/>
    <cellStyle name="Normal 3 2 3 2 2 4 2 2" xfId="4708"/>
    <cellStyle name="Normal 3 2 3 2 2 4 2 2 2" xfId="9989"/>
    <cellStyle name="Normal 3 2 3 2 2 4 2 2 2 2" xfId="28128"/>
    <cellStyle name="Normal 3 2 3 2 2 4 2 2 3" xfId="17742"/>
    <cellStyle name="Normal 3 2 3 2 2 4 2 2 4" xfId="22848"/>
    <cellStyle name="Normal 3 2 3 2 2 4 2 3" xfId="7348"/>
    <cellStyle name="Normal 3 2 3 2 2 4 2 3 2" xfId="25488"/>
    <cellStyle name="Normal 3 2 3 2 2 4 2 4" xfId="12638"/>
    <cellStyle name="Normal 3 2 3 2 2 4 2 5" xfId="15278"/>
    <cellStyle name="Normal 3 2 3 2 2 4 2 6" xfId="20208"/>
    <cellStyle name="Normal 3 2 3 2 2 4 3" xfId="3476"/>
    <cellStyle name="Normal 3 2 3 2 2 4 3 2" xfId="8757"/>
    <cellStyle name="Normal 3 2 3 2 2 4 3 2 2" xfId="26896"/>
    <cellStyle name="Normal 3 2 3 2 2 4 3 3" xfId="16510"/>
    <cellStyle name="Normal 3 2 3 2 2 4 3 4" xfId="21616"/>
    <cellStyle name="Normal 3 2 3 2 2 4 4" xfId="6116"/>
    <cellStyle name="Normal 3 2 3 2 2 4 4 2" xfId="24256"/>
    <cellStyle name="Normal 3 2 3 2 2 4 5" xfId="11406"/>
    <cellStyle name="Normal 3 2 3 2 2 4 6" xfId="14046"/>
    <cellStyle name="Normal 3 2 3 2 2 4 7" xfId="18976"/>
    <cellStyle name="Normal 3 2 3 2 2 5" xfId="1360"/>
    <cellStyle name="Normal 3 2 3 2 2 5 2" xfId="4002"/>
    <cellStyle name="Normal 3 2 3 2 2 5 2 2" xfId="9283"/>
    <cellStyle name="Normal 3 2 3 2 2 5 2 2 2" xfId="27422"/>
    <cellStyle name="Normal 3 2 3 2 2 5 2 3" xfId="17036"/>
    <cellStyle name="Normal 3 2 3 2 2 5 2 4" xfId="22142"/>
    <cellStyle name="Normal 3 2 3 2 2 5 3" xfId="6642"/>
    <cellStyle name="Normal 3 2 3 2 2 5 3 2" xfId="24782"/>
    <cellStyle name="Normal 3 2 3 2 2 5 4" xfId="11932"/>
    <cellStyle name="Normal 3 2 3 2 2 5 5" xfId="14572"/>
    <cellStyle name="Normal 3 2 3 2 2 5 6" xfId="19502"/>
    <cellStyle name="Normal 3 2 3 2 2 6" xfId="2592"/>
    <cellStyle name="Normal 3 2 3 2 2 6 2" xfId="5234"/>
    <cellStyle name="Normal 3 2 3 2 2 6 2 2" xfId="10515"/>
    <cellStyle name="Normal 3 2 3 2 2 6 2 2 2" xfId="28654"/>
    <cellStyle name="Normal 3 2 3 2 2 6 2 3" xfId="23374"/>
    <cellStyle name="Normal 3 2 3 2 2 6 3" xfId="7874"/>
    <cellStyle name="Normal 3 2 3 2 2 6 3 2" xfId="26014"/>
    <cellStyle name="Normal 3 2 3 2 2 6 4" xfId="13164"/>
    <cellStyle name="Normal 3 2 3 2 2 6 5" xfId="15804"/>
    <cellStyle name="Normal 3 2 3 2 2 6 6" xfId="20734"/>
    <cellStyle name="Normal 3 2 3 2 2 7" xfId="2771"/>
    <cellStyle name="Normal 3 2 3 2 2 7 2" xfId="8053"/>
    <cellStyle name="Normal 3 2 3 2 2 7 2 2" xfId="26192"/>
    <cellStyle name="Normal 3 2 3 2 2 7 3" xfId="20912"/>
    <cellStyle name="Normal 3 2 3 2 2 8" xfId="5412"/>
    <cellStyle name="Normal 3 2 3 2 2 8 2" xfId="23552"/>
    <cellStyle name="Normal 3 2 3 2 2 9" xfId="256"/>
    <cellStyle name="Normal 3 2 3 2 3" xfId="161"/>
    <cellStyle name="Normal 3 2 3 2 3 2" xfId="10659"/>
    <cellStyle name="Normal 3 2 3 2 3 2 2" xfId="28791"/>
    <cellStyle name="Normal 3 2 3 2 4" xfId="192"/>
    <cellStyle name="Normal 3 2 3 2 5" xfId="10721"/>
    <cellStyle name="Normal 3 2 3 3" xfId="97"/>
    <cellStyle name="Normal 3 2 3 3 10" xfId="10737"/>
    <cellStyle name="Normal 3 2 3 3 11" xfId="13356"/>
    <cellStyle name="Normal 3 2 3 3 12" xfId="18285"/>
    <cellStyle name="Normal 3 2 3 3 2" xfId="218"/>
    <cellStyle name="Normal 3 2 3 3 2 10" xfId="13443"/>
    <cellStyle name="Normal 3 2 3 3 2 11" xfId="18373"/>
    <cellStyle name="Normal 3 2 3 3 2 2" xfId="410"/>
    <cellStyle name="Normal 3 2 3 3 2 2 2" xfId="759"/>
    <cellStyle name="Normal 3 2 3 3 2 2 2 2" xfId="1991"/>
    <cellStyle name="Normal 3 2 3 3 2 2 2 2 2" xfId="4633"/>
    <cellStyle name="Normal 3 2 3 3 2 2 2 2 2 2" xfId="9914"/>
    <cellStyle name="Normal 3 2 3 3 2 2 2 2 2 2 2" xfId="28053"/>
    <cellStyle name="Normal 3 2 3 3 2 2 2 2 2 3" xfId="17667"/>
    <cellStyle name="Normal 3 2 3 3 2 2 2 2 2 4" xfId="22773"/>
    <cellStyle name="Normal 3 2 3 3 2 2 2 2 3" xfId="7273"/>
    <cellStyle name="Normal 3 2 3 3 2 2 2 2 3 2" xfId="25413"/>
    <cellStyle name="Normal 3 2 3 3 2 2 2 2 4" xfId="12563"/>
    <cellStyle name="Normal 3 2 3 3 2 2 2 2 5" xfId="15203"/>
    <cellStyle name="Normal 3 2 3 3 2 2 2 2 6" xfId="20133"/>
    <cellStyle name="Normal 3 2 3 3 2 2 2 3" xfId="3401"/>
    <cellStyle name="Normal 3 2 3 3 2 2 2 3 2" xfId="8682"/>
    <cellStyle name="Normal 3 2 3 3 2 2 2 3 2 2" xfId="26821"/>
    <cellStyle name="Normal 3 2 3 3 2 2 2 3 3" xfId="16435"/>
    <cellStyle name="Normal 3 2 3 3 2 2 2 3 4" xfId="21541"/>
    <cellStyle name="Normal 3 2 3 3 2 2 2 4" xfId="6041"/>
    <cellStyle name="Normal 3 2 3 3 2 2 2 4 2" xfId="24181"/>
    <cellStyle name="Normal 3 2 3 3 2 2 2 5" xfId="11331"/>
    <cellStyle name="Normal 3 2 3 3 2 2 2 6" xfId="13971"/>
    <cellStyle name="Normal 3 2 3 3 2 2 2 7" xfId="18901"/>
    <cellStyle name="Normal 3 2 3 3 2 2 3" xfId="1111"/>
    <cellStyle name="Normal 3 2 3 3 2 2 3 2" xfId="2343"/>
    <cellStyle name="Normal 3 2 3 3 2 2 3 2 2" xfId="4985"/>
    <cellStyle name="Normal 3 2 3 3 2 2 3 2 2 2" xfId="10266"/>
    <cellStyle name="Normal 3 2 3 3 2 2 3 2 2 2 2" xfId="28405"/>
    <cellStyle name="Normal 3 2 3 3 2 2 3 2 2 3" xfId="18019"/>
    <cellStyle name="Normal 3 2 3 3 2 2 3 2 2 4" xfId="23125"/>
    <cellStyle name="Normal 3 2 3 3 2 2 3 2 3" xfId="7625"/>
    <cellStyle name="Normal 3 2 3 3 2 2 3 2 3 2" xfId="25765"/>
    <cellStyle name="Normal 3 2 3 3 2 2 3 2 4" xfId="12915"/>
    <cellStyle name="Normal 3 2 3 3 2 2 3 2 5" xfId="15555"/>
    <cellStyle name="Normal 3 2 3 3 2 2 3 2 6" xfId="20485"/>
    <cellStyle name="Normal 3 2 3 3 2 2 3 3" xfId="3753"/>
    <cellStyle name="Normal 3 2 3 3 2 2 3 3 2" xfId="9034"/>
    <cellStyle name="Normal 3 2 3 3 2 2 3 3 2 2" xfId="27173"/>
    <cellStyle name="Normal 3 2 3 3 2 2 3 3 3" xfId="16787"/>
    <cellStyle name="Normal 3 2 3 3 2 2 3 3 4" xfId="21893"/>
    <cellStyle name="Normal 3 2 3 3 2 2 3 4" xfId="6393"/>
    <cellStyle name="Normal 3 2 3 3 2 2 3 4 2" xfId="24533"/>
    <cellStyle name="Normal 3 2 3 3 2 2 3 5" xfId="11683"/>
    <cellStyle name="Normal 3 2 3 3 2 2 3 6" xfId="14323"/>
    <cellStyle name="Normal 3 2 3 3 2 2 3 7" xfId="19253"/>
    <cellStyle name="Normal 3 2 3 3 2 2 4" xfId="1639"/>
    <cellStyle name="Normal 3 2 3 3 2 2 4 2" xfId="4281"/>
    <cellStyle name="Normal 3 2 3 3 2 2 4 2 2" xfId="9562"/>
    <cellStyle name="Normal 3 2 3 3 2 2 4 2 2 2" xfId="27701"/>
    <cellStyle name="Normal 3 2 3 3 2 2 4 2 3" xfId="17315"/>
    <cellStyle name="Normal 3 2 3 3 2 2 4 2 4" xfId="22421"/>
    <cellStyle name="Normal 3 2 3 3 2 2 4 3" xfId="6921"/>
    <cellStyle name="Normal 3 2 3 3 2 2 4 3 2" xfId="25061"/>
    <cellStyle name="Normal 3 2 3 3 2 2 4 4" xfId="12211"/>
    <cellStyle name="Normal 3 2 3 3 2 2 4 5" xfId="14851"/>
    <cellStyle name="Normal 3 2 3 3 2 2 4 6" xfId="19781"/>
    <cellStyle name="Normal 3 2 3 3 2 2 5" xfId="3048"/>
    <cellStyle name="Normal 3 2 3 3 2 2 5 2" xfId="8330"/>
    <cellStyle name="Normal 3 2 3 3 2 2 5 2 2" xfId="26469"/>
    <cellStyle name="Normal 3 2 3 3 2 2 5 3" xfId="16083"/>
    <cellStyle name="Normal 3 2 3 3 2 2 5 4" xfId="21189"/>
    <cellStyle name="Normal 3 2 3 3 2 2 6" xfId="5689"/>
    <cellStyle name="Normal 3 2 3 3 2 2 6 2" xfId="23829"/>
    <cellStyle name="Normal 3 2 3 3 2 2 7" xfId="10983"/>
    <cellStyle name="Normal 3 2 3 3 2 2 8" xfId="13619"/>
    <cellStyle name="Normal 3 2 3 3 2 2 9" xfId="18549"/>
    <cellStyle name="Normal 3 2 3 3 2 3" xfId="582"/>
    <cellStyle name="Normal 3 2 3 3 2 3 2" xfId="1287"/>
    <cellStyle name="Normal 3 2 3 3 2 3 2 2" xfId="2519"/>
    <cellStyle name="Normal 3 2 3 3 2 3 2 2 2" xfId="5161"/>
    <cellStyle name="Normal 3 2 3 3 2 3 2 2 2 2" xfId="10442"/>
    <cellStyle name="Normal 3 2 3 3 2 3 2 2 2 2 2" xfId="28581"/>
    <cellStyle name="Normal 3 2 3 3 2 3 2 2 2 3" xfId="18195"/>
    <cellStyle name="Normal 3 2 3 3 2 3 2 2 2 4" xfId="23301"/>
    <cellStyle name="Normal 3 2 3 3 2 3 2 2 3" xfId="7801"/>
    <cellStyle name="Normal 3 2 3 3 2 3 2 2 3 2" xfId="25941"/>
    <cellStyle name="Normal 3 2 3 3 2 3 2 2 4" xfId="13091"/>
    <cellStyle name="Normal 3 2 3 3 2 3 2 2 5" xfId="15731"/>
    <cellStyle name="Normal 3 2 3 3 2 3 2 2 6" xfId="20661"/>
    <cellStyle name="Normal 3 2 3 3 2 3 2 3" xfId="3929"/>
    <cellStyle name="Normal 3 2 3 3 2 3 2 3 2" xfId="9210"/>
    <cellStyle name="Normal 3 2 3 3 2 3 2 3 2 2" xfId="27349"/>
    <cellStyle name="Normal 3 2 3 3 2 3 2 3 3" xfId="16963"/>
    <cellStyle name="Normal 3 2 3 3 2 3 2 3 4" xfId="22069"/>
    <cellStyle name="Normal 3 2 3 3 2 3 2 4" xfId="6569"/>
    <cellStyle name="Normal 3 2 3 3 2 3 2 4 2" xfId="24709"/>
    <cellStyle name="Normal 3 2 3 3 2 3 2 5" xfId="11859"/>
    <cellStyle name="Normal 3 2 3 3 2 3 2 6" xfId="14499"/>
    <cellStyle name="Normal 3 2 3 3 2 3 2 7" xfId="19429"/>
    <cellStyle name="Normal 3 2 3 3 2 3 3" xfId="1815"/>
    <cellStyle name="Normal 3 2 3 3 2 3 3 2" xfId="4457"/>
    <cellStyle name="Normal 3 2 3 3 2 3 3 2 2" xfId="9738"/>
    <cellStyle name="Normal 3 2 3 3 2 3 3 2 2 2" xfId="27877"/>
    <cellStyle name="Normal 3 2 3 3 2 3 3 2 3" xfId="17491"/>
    <cellStyle name="Normal 3 2 3 3 2 3 3 2 4" xfId="22597"/>
    <cellStyle name="Normal 3 2 3 3 2 3 3 3" xfId="7097"/>
    <cellStyle name="Normal 3 2 3 3 2 3 3 3 2" xfId="25237"/>
    <cellStyle name="Normal 3 2 3 3 2 3 3 4" xfId="12387"/>
    <cellStyle name="Normal 3 2 3 3 2 3 3 5" xfId="15027"/>
    <cellStyle name="Normal 3 2 3 3 2 3 3 6" xfId="19957"/>
    <cellStyle name="Normal 3 2 3 3 2 3 4" xfId="3224"/>
    <cellStyle name="Normal 3 2 3 3 2 3 4 2" xfId="8506"/>
    <cellStyle name="Normal 3 2 3 3 2 3 4 2 2" xfId="26645"/>
    <cellStyle name="Normal 3 2 3 3 2 3 4 3" xfId="16259"/>
    <cellStyle name="Normal 3 2 3 3 2 3 4 4" xfId="21365"/>
    <cellStyle name="Normal 3 2 3 3 2 3 5" xfId="5865"/>
    <cellStyle name="Normal 3 2 3 3 2 3 5 2" xfId="24005"/>
    <cellStyle name="Normal 3 2 3 3 2 3 6" xfId="11155"/>
    <cellStyle name="Normal 3 2 3 3 2 3 7" xfId="13795"/>
    <cellStyle name="Normal 3 2 3 3 2 3 8" xfId="18725"/>
    <cellStyle name="Normal 3 2 3 3 2 4" xfId="935"/>
    <cellStyle name="Normal 3 2 3 3 2 4 2" xfId="2167"/>
    <cellStyle name="Normal 3 2 3 3 2 4 2 2" xfId="4809"/>
    <cellStyle name="Normal 3 2 3 3 2 4 2 2 2" xfId="10090"/>
    <cellStyle name="Normal 3 2 3 3 2 4 2 2 2 2" xfId="28229"/>
    <cellStyle name="Normal 3 2 3 3 2 4 2 2 3" xfId="17843"/>
    <cellStyle name="Normal 3 2 3 3 2 4 2 2 4" xfId="22949"/>
    <cellStyle name="Normal 3 2 3 3 2 4 2 3" xfId="7449"/>
    <cellStyle name="Normal 3 2 3 3 2 4 2 3 2" xfId="25589"/>
    <cellStyle name="Normal 3 2 3 3 2 4 2 4" xfId="12739"/>
    <cellStyle name="Normal 3 2 3 3 2 4 2 5" xfId="15379"/>
    <cellStyle name="Normal 3 2 3 3 2 4 2 6" xfId="20309"/>
    <cellStyle name="Normal 3 2 3 3 2 4 3" xfId="3577"/>
    <cellStyle name="Normal 3 2 3 3 2 4 3 2" xfId="8858"/>
    <cellStyle name="Normal 3 2 3 3 2 4 3 2 2" xfId="26997"/>
    <cellStyle name="Normal 3 2 3 3 2 4 3 3" xfId="16611"/>
    <cellStyle name="Normal 3 2 3 3 2 4 3 4" xfId="21717"/>
    <cellStyle name="Normal 3 2 3 3 2 4 4" xfId="6217"/>
    <cellStyle name="Normal 3 2 3 3 2 4 4 2" xfId="24357"/>
    <cellStyle name="Normal 3 2 3 3 2 4 5" xfId="11507"/>
    <cellStyle name="Normal 3 2 3 3 2 4 6" xfId="14147"/>
    <cellStyle name="Normal 3 2 3 3 2 4 7" xfId="19077"/>
    <cellStyle name="Normal 3 2 3 3 2 5" xfId="1463"/>
    <cellStyle name="Normal 3 2 3 3 2 5 2" xfId="4105"/>
    <cellStyle name="Normal 3 2 3 3 2 5 2 2" xfId="9386"/>
    <cellStyle name="Normal 3 2 3 3 2 5 2 2 2" xfId="27525"/>
    <cellStyle name="Normal 3 2 3 3 2 5 2 3" xfId="17139"/>
    <cellStyle name="Normal 3 2 3 3 2 5 2 4" xfId="22245"/>
    <cellStyle name="Normal 3 2 3 3 2 5 3" xfId="6745"/>
    <cellStyle name="Normal 3 2 3 3 2 5 3 2" xfId="24885"/>
    <cellStyle name="Normal 3 2 3 3 2 5 4" xfId="12035"/>
    <cellStyle name="Normal 3 2 3 3 2 5 5" xfId="14675"/>
    <cellStyle name="Normal 3 2 3 3 2 5 6" xfId="19605"/>
    <cellStyle name="Normal 3 2 3 3 2 6" xfId="2695"/>
    <cellStyle name="Normal 3 2 3 3 2 6 2" xfId="5337"/>
    <cellStyle name="Normal 3 2 3 3 2 6 2 2" xfId="10618"/>
    <cellStyle name="Normal 3 2 3 3 2 6 2 2 2" xfId="28757"/>
    <cellStyle name="Normal 3 2 3 3 2 6 2 3" xfId="23477"/>
    <cellStyle name="Normal 3 2 3 3 2 6 3" xfId="7977"/>
    <cellStyle name="Normal 3 2 3 3 2 6 3 2" xfId="26117"/>
    <cellStyle name="Normal 3 2 3 3 2 6 4" xfId="13267"/>
    <cellStyle name="Normal 3 2 3 3 2 6 5" xfId="15907"/>
    <cellStyle name="Normal 3 2 3 3 2 6 6" xfId="20837"/>
    <cellStyle name="Normal 3 2 3 3 2 7" xfId="2872"/>
    <cellStyle name="Normal 3 2 3 3 2 7 2" xfId="8154"/>
    <cellStyle name="Normal 3 2 3 3 2 7 2 2" xfId="26293"/>
    <cellStyle name="Normal 3 2 3 3 2 7 3" xfId="21013"/>
    <cellStyle name="Normal 3 2 3 3 2 8" xfId="5513"/>
    <cellStyle name="Normal 3 2 3 3 2 8 2" xfId="23653"/>
    <cellStyle name="Normal 3 2 3 3 2 9" xfId="10807"/>
    <cellStyle name="Normal 3 2 3 3 3" xfId="323"/>
    <cellStyle name="Normal 3 2 3 3 3 2" xfId="672"/>
    <cellStyle name="Normal 3 2 3 3 3 2 2" xfId="1904"/>
    <cellStyle name="Normal 3 2 3 3 3 2 2 2" xfId="4546"/>
    <cellStyle name="Normal 3 2 3 3 3 2 2 2 2" xfId="9827"/>
    <cellStyle name="Normal 3 2 3 3 3 2 2 2 2 2" xfId="27966"/>
    <cellStyle name="Normal 3 2 3 3 3 2 2 2 3" xfId="17580"/>
    <cellStyle name="Normal 3 2 3 3 3 2 2 2 4" xfId="22686"/>
    <cellStyle name="Normal 3 2 3 3 3 2 2 3" xfId="7186"/>
    <cellStyle name="Normal 3 2 3 3 3 2 2 3 2" xfId="25326"/>
    <cellStyle name="Normal 3 2 3 3 3 2 2 4" xfId="12476"/>
    <cellStyle name="Normal 3 2 3 3 3 2 2 5" xfId="15116"/>
    <cellStyle name="Normal 3 2 3 3 3 2 2 6" xfId="20046"/>
    <cellStyle name="Normal 3 2 3 3 3 2 3" xfId="3314"/>
    <cellStyle name="Normal 3 2 3 3 3 2 3 2" xfId="8595"/>
    <cellStyle name="Normal 3 2 3 3 3 2 3 2 2" xfId="26734"/>
    <cellStyle name="Normal 3 2 3 3 3 2 3 3" xfId="16348"/>
    <cellStyle name="Normal 3 2 3 3 3 2 3 4" xfId="21454"/>
    <cellStyle name="Normal 3 2 3 3 3 2 4" xfId="5954"/>
    <cellStyle name="Normal 3 2 3 3 3 2 4 2" xfId="24094"/>
    <cellStyle name="Normal 3 2 3 3 3 2 5" xfId="11244"/>
    <cellStyle name="Normal 3 2 3 3 3 2 6" xfId="13884"/>
    <cellStyle name="Normal 3 2 3 3 3 2 7" xfId="18814"/>
    <cellStyle name="Normal 3 2 3 3 3 3" xfId="1024"/>
    <cellStyle name="Normal 3 2 3 3 3 3 2" xfId="2256"/>
    <cellStyle name="Normal 3 2 3 3 3 3 2 2" xfId="4898"/>
    <cellStyle name="Normal 3 2 3 3 3 3 2 2 2" xfId="10179"/>
    <cellStyle name="Normal 3 2 3 3 3 3 2 2 2 2" xfId="28318"/>
    <cellStyle name="Normal 3 2 3 3 3 3 2 2 3" xfId="17932"/>
    <cellStyle name="Normal 3 2 3 3 3 3 2 2 4" xfId="23038"/>
    <cellStyle name="Normal 3 2 3 3 3 3 2 3" xfId="7538"/>
    <cellStyle name="Normal 3 2 3 3 3 3 2 3 2" xfId="25678"/>
    <cellStyle name="Normal 3 2 3 3 3 3 2 4" xfId="12828"/>
    <cellStyle name="Normal 3 2 3 3 3 3 2 5" xfId="15468"/>
    <cellStyle name="Normal 3 2 3 3 3 3 2 6" xfId="20398"/>
    <cellStyle name="Normal 3 2 3 3 3 3 3" xfId="3666"/>
    <cellStyle name="Normal 3 2 3 3 3 3 3 2" xfId="8947"/>
    <cellStyle name="Normal 3 2 3 3 3 3 3 2 2" xfId="27086"/>
    <cellStyle name="Normal 3 2 3 3 3 3 3 3" xfId="16700"/>
    <cellStyle name="Normal 3 2 3 3 3 3 3 4" xfId="21806"/>
    <cellStyle name="Normal 3 2 3 3 3 3 4" xfId="6306"/>
    <cellStyle name="Normal 3 2 3 3 3 3 4 2" xfId="24446"/>
    <cellStyle name="Normal 3 2 3 3 3 3 5" xfId="11596"/>
    <cellStyle name="Normal 3 2 3 3 3 3 6" xfId="14236"/>
    <cellStyle name="Normal 3 2 3 3 3 3 7" xfId="19166"/>
    <cellStyle name="Normal 3 2 3 3 3 4" xfId="1552"/>
    <cellStyle name="Normal 3 2 3 3 3 4 2" xfId="4194"/>
    <cellStyle name="Normal 3 2 3 3 3 4 2 2" xfId="9475"/>
    <cellStyle name="Normal 3 2 3 3 3 4 2 2 2" xfId="27614"/>
    <cellStyle name="Normal 3 2 3 3 3 4 2 3" xfId="17228"/>
    <cellStyle name="Normal 3 2 3 3 3 4 2 4" xfId="22334"/>
    <cellStyle name="Normal 3 2 3 3 3 4 3" xfId="6834"/>
    <cellStyle name="Normal 3 2 3 3 3 4 3 2" xfId="24974"/>
    <cellStyle name="Normal 3 2 3 3 3 4 4" xfId="12124"/>
    <cellStyle name="Normal 3 2 3 3 3 4 5" xfId="14764"/>
    <cellStyle name="Normal 3 2 3 3 3 4 6" xfId="19694"/>
    <cellStyle name="Normal 3 2 3 3 3 5" xfId="2961"/>
    <cellStyle name="Normal 3 2 3 3 3 5 2" xfId="8243"/>
    <cellStyle name="Normal 3 2 3 3 3 5 2 2" xfId="26382"/>
    <cellStyle name="Normal 3 2 3 3 3 5 3" xfId="15996"/>
    <cellStyle name="Normal 3 2 3 3 3 5 4" xfId="21102"/>
    <cellStyle name="Normal 3 2 3 3 3 6" xfId="5602"/>
    <cellStyle name="Normal 3 2 3 3 3 6 2" xfId="23742"/>
    <cellStyle name="Normal 3 2 3 3 3 7" xfId="10898"/>
    <cellStyle name="Normal 3 2 3 3 3 8" xfId="13532"/>
    <cellStyle name="Normal 3 2 3 3 3 9" xfId="18462"/>
    <cellStyle name="Normal 3 2 3 3 4" xfId="473"/>
    <cellStyle name="Normal 3 2 3 3 4 2" xfId="1174"/>
    <cellStyle name="Normal 3 2 3 3 4 2 2" xfId="2406"/>
    <cellStyle name="Normal 3 2 3 3 4 2 2 2" xfId="5048"/>
    <cellStyle name="Normal 3 2 3 3 4 2 2 2 2" xfId="10329"/>
    <cellStyle name="Normal 3 2 3 3 4 2 2 2 2 2" xfId="28468"/>
    <cellStyle name="Normal 3 2 3 3 4 2 2 2 3" xfId="18082"/>
    <cellStyle name="Normal 3 2 3 3 4 2 2 2 4" xfId="23188"/>
    <cellStyle name="Normal 3 2 3 3 4 2 2 3" xfId="7688"/>
    <cellStyle name="Normal 3 2 3 3 4 2 2 3 2" xfId="25828"/>
    <cellStyle name="Normal 3 2 3 3 4 2 2 4" xfId="12978"/>
    <cellStyle name="Normal 3 2 3 3 4 2 2 5" xfId="15618"/>
    <cellStyle name="Normal 3 2 3 3 4 2 2 6" xfId="20548"/>
    <cellStyle name="Normal 3 2 3 3 4 2 3" xfId="3816"/>
    <cellStyle name="Normal 3 2 3 3 4 2 3 2" xfId="9097"/>
    <cellStyle name="Normal 3 2 3 3 4 2 3 2 2" xfId="27236"/>
    <cellStyle name="Normal 3 2 3 3 4 2 3 3" xfId="16850"/>
    <cellStyle name="Normal 3 2 3 3 4 2 3 4" xfId="21956"/>
    <cellStyle name="Normal 3 2 3 3 4 2 4" xfId="6456"/>
    <cellStyle name="Normal 3 2 3 3 4 2 4 2" xfId="24596"/>
    <cellStyle name="Normal 3 2 3 3 4 2 5" xfId="11746"/>
    <cellStyle name="Normal 3 2 3 3 4 2 6" xfId="14386"/>
    <cellStyle name="Normal 3 2 3 3 4 2 7" xfId="19316"/>
    <cellStyle name="Normal 3 2 3 3 4 3" xfId="1702"/>
    <cellStyle name="Normal 3 2 3 3 4 3 2" xfId="4344"/>
    <cellStyle name="Normal 3 2 3 3 4 3 2 2" xfId="9625"/>
    <cellStyle name="Normal 3 2 3 3 4 3 2 2 2" xfId="27764"/>
    <cellStyle name="Normal 3 2 3 3 4 3 2 3" xfId="17378"/>
    <cellStyle name="Normal 3 2 3 3 4 3 2 4" xfId="22484"/>
    <cellStyle name="Normal 3 2 3 3 4 3 3" xfId="6984"/>
    <cellStyle name="Normal 3 2 3 3 4 3 3 2" xfId="25124"/>
    <cellStyle name="Normal 3 2 3 3 4 3 4" xfId="12274"/>
    <cellStyle name="Normal 3 2 3 3 4 3 5" xfId="14914"/>
    <cellStyle name="Normal 3 2 3 3 4 3 6" xfId="19844"/>
    <cellStyle name="Normal 3 2 3 3 4 4" xfId="3111"/>
    <cellStyle name="Normal 3 2 3 3 4 4 2" xfId="8393"/>
    <cellStyle name="Normal 3 2 3 3 4 4 2 2" xfId="26532"/>
    <cellStyle name="Normal 3 2 3 3 4 4 3" xfId="16146"/>
    <cellStyle name="Normal 3 2 3 3 4 4 4" xfId="21252"/>
    <cellStyle name="Normal 3 2 3 3 4 5" xfId="5752"/>
    <cellStyle name="Normal 3 2 3 3 4 5 2" xfId="23892"/>
    <cellStyle name="Normal 3 2 3 3 4 6" xfId="11046"/>
    <cellStyle name="Normal 3 2 3 3 4 7" xfId="13682"/>
    <cellStyle name="Normal 3 2 3 3 4 8" xfId="18612"/>
    <cellStyle name="Normal 3 2 3 3 5" xfId="822"/>
    <cellStyle name="Normal 3 2 3 3 5 2" xfId="2054"/>
    <cellStyle name="Normal 3 2 3 3 5 2 2" xfId="4696"/>
    <cellStyle name="Normal 3 2 3 3 5 2 2 2" xfId="9977"/>
    <cellStyle name="Normal 3 2 3 3 5 2 2 2 2" xfId="28116"/>
    <cellStyle name="Normal 3 2 3 3 5 2 2 3" xfId="17730"/>
    <cellStyle name="Normal 3 2 3 3 5 2 2 4" xfId="22836"/>
    <cellStyle name="Normal 3 2 3 3 5 2 3" xfId="7336"/>
    <cellStyle name="Normal 3 2 3 3 5 2 3 2" xfId="25476"/>
    <cellStyle name="Normal 3 2 3 3 5 2 4" xfId="12626"/>
    <cellStyle name="Normal 3 2 3 3 5 2 5" xfId="15266"/>
    <cellStyle name="Normal 3 2 3 3 5 2 6" xfId="20196"/>
    <cellStyle name="Normal 3 2 3 3 5 3" xfId="3464"/>
    <cellStyle name="Normal 3 2 3 3 5 3 2" xfId="8745"/>
    <cellStyle name="Normal 3 2 3 3 5 3 2 2" xfId="26884"/>
    <cellStyle name="Normal 3 2 3 3 5 3 3" xfId="16498"/>
    <cellStyle name="Normal 3 2 3 3 5 3 4" xfId="21604"/>
    <cellStyle name="Normal 3 2 3 3 5 4" xfId="6104"/>
    <cellStyle name="Normal 3 2 3 3 5 4 2" xfId="24244"/>
    <cellStyle name="Normal 3 2 3 3 5 5" xfId="11394"/>
    <cellStyle name="Normal 3 2 3 3 5 6" xfId="14034"/>
    <cellStyle name="Normal 3 2 3 3 5 7" xfId="18964"/>
    <cellStyle name="Normal 3 2 3 3 6" xfId="1376"/>
    <cellStyle name="Normal 3 2 3 3 6 2" xfId="4018"/>
    <cellStyle name="Normal 3 2 3 3 6 2 2" xfId="9299"/>
    <cellStyle name="Normal 3 2 3 3 6 2 2 2" xfId="27438"/>
    <cellStyle name="Normal 3 2 3 3 6 2 3" xfId="17052"/>
    <cellStyle name="Normal 3 2 3 3 6 2 4" xfId="22158"/>
    <cellStyle name="Normal 3 2 3 3 6 3" xfId="6658"/>
    <cellStyle name="Normal 3 2 3 3 6 3 2" xfId="24798"/>
    <cellStyle name="Normal 3 2 3 3 6 4" xfId="11948"/>
    <cellStyle name="Normal 3 2 3 3 6 5" xfId="14588"/>
    <cellStyle name="Normal 3 2 3 3 6 6" xfId="19518"/>
    <cellStyle name="Normal 3 2 3 3 7" xfId="2608"/>
    <cellStyle name="Normal 3 2 3 3 7 2" xfId="5250"/>
    <cellStyle name="Normal 3 2 3 3 7 2 2" xfId="10531"/>
    <cellStyle name="Normal 3 2 3 3 7 2 2 2" xfId="28670"/>
    <cellStyle name="Normal 3 2 3 3 7 2 3" xfId="23390"/>
    <cellStyle name="Normal 3 2 3 3 7 3" xfId="7890"/>
    <cellStyle name="Normal 3 2 3 3 7 3 2" xfId="26030"/>
    <cellStyle name="Normal 3 2 3 3 7 4" xfId="13180"/>
    <cellStyle name="Normal 3 2 3 3 7 5" xfId="15820"/>
    <cellStyle name="Normal 3 2 3 3 7 6" xfId="20750"/>
    <cellStyle name="Normal 3 2 3 3 8" xfId="2758"/>
    <cellStyle name="Normal 3 2 3 3 8 2" xfId="8040"/>
    <cellStyle name="Normal 3 2 3 3 8 2 2" xfId="26180"/>
    <cellStyle name="Normal 3 2 3 3 8 3" xfId="20900"/>
    <cellStyle name="Normal 3 2 3 3 9" xfId="5400"/>
    <cellStyle name="Normal 3 2 3 3 9 2" xfId="23540"/>
    <cellStyle name="Normal 3 2 3 4" xfId="113"/>
    <cellStyle name="Normal 3 2 3 5" xfId="158"/>
    <cellStyle name="Normal 3 2 3 5 10" xfId="10707"/>
    <cellStyle name="Normal 3 2 3 5 11" xfId="13388"/>
    <cellStyle name="Normal 3 2 3 5 12" xfId="18317"/>
    <cellStyle name="Normal 3 2 3 5 2" xfId="250"/>
    <cellStyle name="Normal 3 2 3 5 2 10" xfId="13475"/>
    <cellStyle name="Normal 3 2 3 5 2 11" xfId="18405"/>
    <cellStyle name="Normal 3 2 3 5 2 2" xfId="442"/>
    <cellStyle name="Normal 3 2 3 5 2 2 2" xfId="791"/>
    <cellStyle name="Normal 3 2 3 5 2 2 2 2" xfId="2023"/>
    <cellStyle name="Normal 3 2 3 5 2 2 2 2 2" xfId="4665"/>
    <cellStyle name="Normal 3 2 3 5 2 2 2 2 2 2" xfId="9946"/>
    <cellStyle name="Normal 3 2 3 5 2 2 2 2 2 2 2" xfId="28085"/>
    <cellStyle name="Normal 3 2 3 5 2 2 2 2 2 3" xfId="17699"/>
    <cellStyle name="Normal 3 2 3 5 2 2 2 2 2 4" xfId="22805"/>
    <cellStyle name="Normal 3 2 3 5 2 2 2 2 3" xfId="7305"/>
    <cellStyle name="Normal 3 2 3 5 2 2 2 2 3 2" xfId="25445"/>
    <cellStyle name="Normal 3 2 3 5 2 2 2 2 4" xfId="12595"/>
    <cellStyle name="Normal 3 2 3 5 2 2 2 2 5" xfId="15235"/>
    <cellStyle name="Normal 3 2 3 5 2 2 2 2 6" xfId="20165"/>
    <cellStyle name="Normal 3 2 3 5 2 2 2 3" xfId="3433"/>
    <cellStyle name="Normal 3 2 3 5 2 2 2 3 2" xfId="8714"/>
    <cellStyle name="Normal 3 2 3 5 2 2 2 3 2 2" xfId="26853"/>
    <cellStyle name="Normal 3 2 3 5 2 2 2 3 3" xfId="16467"/>
    <cellStyle name="Normal 3 2 3 5 2 2 2 3 4" xfId="21573"/>
    <cellStyle name="Normal 3 2 3 5 2 2 2 4" xfId="6073"/>
    <cellStyle name="Normal 3 2 3 5 2 2 2 4 2" xfId="24213"/>
    <cellStyle name="Normal 3 2 3 5 2 2 2 5" xfId="11363"/>
    <cellStyle name="Normal 3 2 3 5 2 2 2 6" xfId="14003"/>
    <cellStyle name="Normal 3 2 3 5 2 2 2 7" xfId="18933"/>
    <cellStyle name="Normal 3 2 3 5 2 2 3" xfId="1143"/>
    <cellStyle name="Normal 3 2 3 5 2 2 3 2" xfId="2375"/>
    <cellStyle name="Normal 3 2 3 5 2 2 3 2 2" xfId="5017"/>
    <cellStyle name="Normal 3 2 3 5 2 2 3 2 2 2" xfId="10298"/>
    <cellStyle name="Normal 3 2 3 5 2 2 3 2 2 2 2" xfId="28437"/>
    <cellStyle name="Normal 3 2 3 5 2 2 3 2 2 3" xfId="18051"/>
    <cellStyle name="Normal 3 2 3 5 2 2 3 2 2 4" xfId="23157"/>
    <cellStyle name="Normal 3 2 3 5 2 2 3 2 3" xfId="7657"/>
    <cellStyle name="Normal 3 2 3 5 2 2 3 2 3 2" xfId="25797"/>
    <cellStyle name="Normal 3 2 3 5 2 2 3 2 4" xfId="12947"/>
    <cellStyle name="Normal 3 2 3 5 2 2 3 2 5" xfId="15587"/>
    <cellStyle name="Normal 3 2 3 5 2 2 3 2 6" xfId="20517"/>
    <cellStyle name="Normal 3 2 3 5 2 2 3 3" xfId="3785"/>
    <cellStyle name="Normal 3 2 3 5 2 2 3 3 2" xfId="9066"/>
    <cellStyle name="Normal 3 2 3 5 2 2 3 3 2 2" xfId="27205"/>
    <cellStyle name="Normal 3 2 3 5 2 2 3 3 3" xfId="16819"/>
    <cellStyle name="Normal 3 2 3 5 2 2 3 3 4" xfId="21925"/>
    <cellStyle name="Normal 3 2 3 5 2 2 3 4" xfId="6425"/>
    <cellStyle name="Normal 3 2 3 5 2 2 3 4 2" xfId="24565"/>
    <cellStyle name="Normal 3 2 3 5 2 2 3 5" xfId="11715"/>
    <cellStyle name="Normal 3 2 3 5 2 2 3 6" xfId="14355"/>
    <cellStyle name="Normal 3 2 3 5 2 2 3 7" xfId="19285"/>
    <cellStyle name="Normal 3 2 3 5 2 2 4" xfId="1671"/>
    <cellStyle name="Normal 3 2 3 5 2 2 4 2" xfId="4313"/>
    <cellStyle name="Normal 3 2 3 5 2 2 4 2 2" xfId="9594"/>
    <cellStyle name="Normal 3 2 3 5 2 2 4 2 2 2" xfId="27733"/>
    <cellStyle name="Normal 3 2 3 5 2 2 4 2 3" xfId="17347"/>
    <cellStyle name="Normal 3 2 3 5 2 2 4 2 4" xfId="22453"/>
    <cellStyle name="Normal 3 2 3 5 2 2 4 3" xfId="6953"/>
    <cellStyle name="Normal 3 2 3 5 2 2 4 3 2" xfId="25093"/>
    <cellStyle name="Normal 3 2 3 5 2 2 4 4" xfId="12243"/>
    <cellStyle name="Normal 3 2 3 5 2 2 4 5" xfId="14883"/>
    <cellStyle name="Normal 3 2 3 5 2 2 4 6" xfId="19813"/>
    <cellStyle name="Normal 3 2 3 5 2 2 5" xfId="3080"/>
    <cellStyle name="Normal 3 2 3 5 2 2 5 2" xfId="8362"/>
    <cellStyle name="Normal 3 2 3 5 2 2 5 2 2" xfId="26501"/>
    <cellStyle name="Normal 3 2 3 5 2 2 5 3" xfId="16115"/>
    <cellStyle name="Normal 3 2 3 5 2 2 5 4" xfId="21221"/>
    <cellStyle name="Normal 3 2 3 5 2 2 6" xfId="5721"/>
    <cellStyle name="Normal 3 2 3 5 2 2 6 2" xfId="23861"/>
    <cellStyle name="Normal 3 2 3 5 2 2 7" xfId="11015"/>
    <cellStyle name="Normal 3 2 3 5 2 2 8" xfId="13651"/>
    <cellStyle name="Normal 3 2 3 5 2 2 9" xfId="18581"/>
    <cellStyle name="Normal 3 2 3 5 2 3" xfId="614"/>
    <cellStyle name="Normal 3 2 3 5 2 3 2" xfId="1319"/>
    <cellStyle name="Normal 3 2 3 5 2 3 2 2" xfId="2551"/>
    <cellStyle name="Normal 3 2 3 5 2 3 2 2 2" xfId="5193"/>
    <cellStyle name="Normal 3 2 3 5 2 3 2 2 2 2" xfId="10474"/>
    <cellStyle name="Normal 3 2 3 5 2 3 2 2 2 2 2" xfId="28613"/>
    <cellStyle name="Normal 3 2 3 5 2 3 2 2 2 3" xfId="18227"/>
    <cellStyle name="Normal 3 2 3 5 2 3 2 2 2 4" xfId="23333"/>
    <cellStyle name="Normal 3 2 3 5 2 3 2 2 3" xfId="7833"/>
    <cellStyle name="Normal 3 2 3 5 2 3 2 2 3 2" xfId="25973"/>
    <cellStyle name="Normal 3 2 3 5 2 3 2 2 4" xfId="13123"/>
    <cellStyle name="Normal 3 2 3 5 2 3 2 2 5" xfId="15763"/>
    <cellStyle name="Normal 3 2 3 5 2 3 2 2 6" xfId="20693"/>
    <cellStyle name="Normal 3 2 3 5 2 3 2 3" xfId="3961"/>
    <cellStyle name="Normal 3 2 3 5 2 3 2 3 2" xfId="9242"/>
    <cellStyle name="Normal 3 2 3 5 2 3 2 3 2 2" xfId="27381"/>
    <cellStyle name="Normal 3 2 3 5 2 3 2 3 3" xfId="16995"/>
    <cellStyle name="Normal 3 2 3 5 2 3 2 3 4" xfId="22101"/>
    <cellStyle name="Normal 3 2 3 5 2 3 2 4" xfId="6601"/>
    <cellStyle name="Normal 3 2 3 5 2 3 2 4 2" xfId="24741"/>
    <cellStyle name="Normal 3 2 3 5 2 3 2 5" xfId="11891"/>
    <cellStyle name="Normal 3 2 3 5 2 3 2 6" xfId="14531"/>
    <cellStyle name="Normal 3 2 3 5 2 3 2 7" xfId="19461"/>
    <cellStyle name="Normal 3 2 3 5 2 3 3" xfId="1847"/>
    <cellStyle name="Normal 3 2 3 5 2 3 3 2" xfId="4489"/>
    <cellStyle name="Normal 3 2 3 5 2 3 3 2 2" xfId="9770"/>
    <cellStyle name="Normal 3 2 3 5 2 3 3 2 2 2" xfId="27909"/>
    <cellStyle name="Normal 3 2 3 5 2 3 3 2 3" xfId="17523"/>
    <cellStyle name="Normal 3 2 3 5 2 3 3 2 4" xfId="22629"/>
    <cellStyle name="Normal 3 2 3 5 2 3 3 3" xfId="7129"/>
    <cellStyle name="Normal 3 2 3 5 2 3 3 3 2" xfId="25269"/>
    <cellStyle name="Normal 3 2 3 5 2 3 3 4" xfId="12419"/>
    <cellStyle name="Normal 3 2 3 5 2 3 3 5" xfId="15059"/>
    <cellStyle name="Normal 3 2 3 5 2 3 3 6" xfId="19989"/>
    <cellStyle name="Normal 3 2 3 5 2 3 4" xfId="3256"/>
    <cellStyle name="Normal 3 2 3 5 2 3 4 2" xfId="8538"/>
    <cellStyle name="Normal 3 2 3 5 2 3 4 2 2" xfId="26677"/>
    <cellStyle name="Normal 3 2 3 5 2 3 4 3" xfId="16291"/>
    <cellStyle name="Normal 3 2 3 5 2 3 4 4" xfId="21397"/>
    <cellStyle name="Normal 3 2 3 5 2 3 5" xfId="5897"/>
    <cellStyle name="Normal 3 2 3 5 2 3 5 2" xfId="24037"/>
    <cellStyle name="Normal 3 2 3 5 2 3 6" xfId="11187"/>
    <cellStyle name="Normal 3 2 3 5 2 3 7" xfId="13827"/>
    <cellStyle name="Normal 3 2 3 5 2 3 8" xfId="18757"/>
    <cellStyle name="Normal 3 2 3 5 2 4" xfId="967"/>
    <cellStyle name="Normal 3 2 3 5 2 4 2" xfId="2199"/>
    <cellStyle name="Normal 3 2 3 5 2 4 2 2" xfId="4841"/>
    <cellStyle name="Normal 3 2 3 5 2 4 2 2 2" xfId="10122"/>
    <cellStyle name="Normal 3 2 3 5 2 4 2 2 2 2" xfId="28261"/>
    <cellStyle name="Normal 3 2 3 5 2 4 2 2 3" xfId="17875"/>
    <cellStyle name="Normal 3 2 3 5 2 4 2 2 4" xfId="22981"/>
    <cellStyle name="Normal 3 2 3 5 2 4 2 3" xfId="7481"/>
    <cellStyle name="Normal 3 2 3 5 2 4 2 3 2" xfId="25621"/>
    <cellStyle name="Normal 3 2 3 5 2 4 2 4" xfId="12771"/>
    <cellStyle name="Normal 3 2 3 5 2 4 2 5" xfId="15411"/>
    <cellStyle name="Normal 3 2 3 5 2 4 2 6" xfId="20341"/>
    <cellStyle name="Normal 3 2 3 5 2 4 3" xfId="3609"/>
    <cellStyle name="Normal 3 2 3 5 2 4 3 2" xfId="8890"/>
    <cellStyle name="Normal 3 2 3 5 2 4 3 2 2" xfId="27029"/>
    <cellStyle name="Normal 3 2 3 5 2 4 3 3" xfId="16643"/>
    <cellStyle name="Normal 3 2 3 5 2 4 3 4" xfId="21749"/>
    <cellStyle name="Normal 3 2 3 5 2 4 4" xfId="6249"/>
    <cellStyle name="Normal 3 2 3 5 2 4 4 2" xfId="24389"/>
    <cellStyle name="Normal 3 2 3 5 2 4 5" xfId="11539"/>
    <cellStyle name="Normal 3 2 3 5 2 4 6" xfId="14179"/>
    <cellStyle name="Normal 3 2 3 5 2 4 7" xfId="19109"/>
    <cellStyle name="Normal 3 2 3 5 2 5" xfId="1495"/>
    <cellStyle name="Normal 3 2 3 5 2 5 2" xfId="4137"/>
    <cellStyle name="Normal 3 2 3 5 2 5 2 2" xfId="9418"/>
    <cellStyle name="Normal 3 2 3 5 2 5 2 2 2" xfId="27557"/>
    <cellStyle name="Normal 3 2 3 5 2 5 2 3" xfId="17171"/>
    <cellStyle name="Normal 3 2 3 5 2 5 2 4" xfId="22277"/>
    <cellStyle name="Normal 3 2 3 5 2 5 3" xfId="6777"/>
    <cellStyle name="Normal 3 2 3 5 2 5 3 2" xfId="24917"/>
    <cellStyle name="Normal 3 2 3 5 2 5 4" xfId="12067"/>
    <cellStyle name="Normal 3 2 3 5 2 5 5" xfId="14707"/>
    <cellStyle name="Normal 3 2 3 5 2 5 6" xfId="19637"/>
    <cellStyle name="Normal 3 2 3 5 2 6" xfId="2727"/>
    <cellStyle name="Normal 3 2 3 5 2 6 2" xfId="5369"/>
    <cellStyle name="Normal 3 2 3 5 2 6 2 2" xfId="10650"/>
    <cellStyle name="Normal 3 2 3 5 2 6 2 2 2" xfId="28789"/>
    <cellStyle name="Normal 3 2 3 5 2 6 2 3" xfId="23509"/>
    <cellStyle name="Normal 3 2 3 5 2 6 3" xfId="8009"/>
    <cellStyle name="Normal 3 2 3 5 2 6 3 2" xfId="26149"/>
    <cellStyle name="Normal 3 2 3 5 2 6 4" xfId="13299"/>
    <cellStyle name="Normal 3 2 3 5 2 6 5" xfId="15939"/>
    <cellStyle name="Normal 3 2 3 5 2 6 6" xfId="20869"/>
    <cellStyle name="Normal 3 2 3 5 2 7" xfId="2904"/>
    <cellStyle name="Normal 3 2 3 5 2 7 2" xfId="8186"/>
    <cellStyle name="Normal 3 2 3 5 2 7 2 2" xfId="26325"/>
    <cellStyle name="Normal 3 2 3 5 2 7 3" xfId="21045"/>
    <cellStyle name="Normal 3 2 3 5 2 8" xfId="5545"/>
    <cellStyle name="Normal 3 2 3 5 2 8 2" xfId="23685"/>
    <cellStyle name="Normal 3 2 3 5 2 9" xfId="10839"/>
    <cellStyle name="Normal 3 2 3 5 3" xfId="355"/>
    <cellStyle name="Normal 3 2 3 5 3 2" xfId="704"/>
    <cellStyle name="Normal 3 2 3 5 3 2 2" xfId="1936"/>
    <cellStyle name="Normal 3 2 3 5 3 2 2 2" xfId="4578"/>
    <cellStyle name="Normal 3 2 3 5 3 2 2 2 2" xfId="9859"/>
    <cellStyle name="Normal 3 2 3 5 3 2 2 2 2 2" xfId="27998"/>
    <cellStyle name="Normal 3 2 3 5 3 2 2 2 3" xfId="17612"/>
    <cellStyle name="Normal 3 2 3 5 3 2 2 2 4" xfId="22718"/>
    <cellStyle name="Normal 3 2 3 5 3 2 2 3" xfId="7218"/>
    <cellStyle name="Normal 3 2 3 5 3 2 2 3 2" xfId="25358"/>
    <cellStyle name="Normal 3 2 3 5 3 2 2 4" xfId="12508"/>
    <cellStyle name="Normal 3 2 3 5 3 2 2 5" xfId="15148"/>
    <cellStyle name="Normal 3 2 3 5 3 2 2 6" xfId="20078"/>
    <cellStyle name="Normal 3 2 3 5 3 2 3" xfId="3346"/>
    <cellStyle name="Normal 3 2 3 5 3 2 3 2" xfId="8627"/>
    <cellStyle name="Normal 3 2 3 5 3 2 3 2 2" xfId="26766"/>
    <cellStyle name="Normal 3 2 3 5 3 2 3 3" xfId="16380"/>
    <cellStyle name="Normal 3 2 3 5 3 2 3 4" xfId="21486"/>
    <cellStyle name="Normal 3 2 3 5 3 2 4" xfId="5986"/>
    <cellStyle name="Normal 3 2 3 5 3 2 4 2" xfId="24126"/>
    <cellStyle name="Normal 3 2 3 5 3 2 5" xfId="11276"/>
    <cellStyle name="Normal 3 2 3 5 3 2 6" xfId="13916"/>
    <cellStyle name="Normal 3 2 3 5 3 2 7" xfId="18846"/>
    <cellStyle name="Normal 3 2 3 5 3 3" xfId="1056"/>
    <cellStyle name="Normal 3 2 3 5 3 3 2" xfId="2288"/>
    <cellStyle name="Normal 3 2 3 5 3 3 2 2" xfId="4930"/>
    <cellStyle name="Normal 3 2 3 5 3 3 2 2 2" xfId="10211"/>
    <cellStyle name="Normal 3 2 3 5 3 3 2 2 2 2" xfId="28350"/>
    <cellStyle name="Normal 3 2 3 5 3 3 2 2 3" xfId="17964"/>
    <cellStyle name="Normal 3 2 3 5 3 3 2 2 4" xfId="23070"/>
    <cellStyle name="Normal 3 2 3 5 3 3 2 3" xfId="7570"/>
    <cellStyle name="Normal 3 2 3 5 3 3 2 3 2" xfId="25710"/>
    <cellStyle name="Normal 3 2 3 5 3 3 2 4" xfId="12860"/>
    <cellStyle name="Normal 3 2 3 5 3 3 2 5" xfId="15500"/>
    <cellStyle name="Normal 3 2 3 5 3 3 2 6" xfId="20430"/>
    <cellStyle name="Normal 3 2 3 5 3 3 3" xfId="3698"/>
    <cellStyle name="Normal 3 2 3 5 3 3 3 2" xfId="8979"/>
    <cellStyle name="Normal 3 2 3 5 3 3 3 2 2" xfId="27118"/>
    <cellStyle name="Normal 3 2 3 5 3 3 3 3" xfId="16732"/>
    <cellStyle name="Normal 3 2 3 5 3 3 3 4" xfId="21838"/>
    <cellStyle name="Normal 3 2 3 5 3 3 4" xfId="6338"/>
    <cellStyle name="Normal 3 2 3 5 3 3 4 2" xfId="24478"/>
    <cellStyle name="Normal 3 2 3 5 3 3 5" xfId="11628"/>
    <cellStyle name="Normal 3 2 3 5 3 3 6" xfId="14268"/>
    <cellStyle name="Normal 3 2 3 5 3 3 7" xfId="19198"/>
    <cellStyle name="Normal 3 2 3 5 3 4" xfId="1584"/>
    <cellStyle name="Normal 3 2 3 5 3 4 2" xfId="4226"/>
    <cellStyle name="Normal 3 2 3 5 3 4 2 2" xfId="9507"/>
    <cellStyle name="Normal 3 2 3 5 3 4 2 2 2" xfId="27646"/>
    <cellStyle name="Normal 3 2 3 5 3 4 2 3" xfId="17260"/>
    <cellStyle name="Normal 3 2 3 5 3 4 2 4" xfId="22366"/>
    <cellStyle name="Normal 3 2 3 5 3 4 3" xfId="6866"/>
    <cellStyle name="Normal 3 2 3 5 3 4 3 2" xfId="25006"/>
    <cellStyle name="Normal 3 2 3 5 3 4 4" xfId="12156"/>
    <cellStyle name="Normal 3 2 3 5 3 4 5" xfId="14796"/>
    <cellStyle name="Normal 3 2 3 5 3 4 6" xfId="19726"/>
    <cellStyle name="Normal 3 2 3 5 3 5" xfId="2993"/>
    <cellStyle name="Normal 3 2 3 5 3 5 2" xfId="8275"/>
    <cellStyle name="Normal 3 2 3 5 3 5 2 2" xfId="26414"/>
    <cellStyle name="Normal 3 2 3 5 3 5 3" xfId="16028"/>
    <cellStyle name="Normal 3 2 3 5 3 5 4" xfId="21134"/>
    <cellStyle name="Normal 3 2 3 5 3 6" xfId="5634"/>
    <cellStyle name="Normal 3 2 3 5 3 6 2" xfId="23774"/>
    <cellStyle name="Normal 3 2 3 5 3 7" xfId="10930"/>
    <cellStyle name="Normal 3 2 3 5 3 8" xfId="13564"/>
    <cellStyle name="Normal 3 2 3 5 3 9" xfId="18494"/>
    <cellStyle name="Normal 3 2 3 5 4" xfId="529"/>
    <cellStyle name="Normal 3 2 3 5 4 2" xfId="1232"/>
    <cellStyle name="Normal 3 2 3 5 4 2 2" xfId="2464"/>
    <cellStyle name="Normal 3 2 3 5 4 2 2 2" xfId="5106"/>
    <cellStyle name="Normal 3 2 3 5 4 2 2 2 2" xfId="10387"/>
    <cellStyle name="Normal 3 2 3 5 4 2 2 2 2 2" xfId="28526"/>
    <cellStyle name="Normal 3 2 3 5 4 2 2 2 3" xfId="18140"/>
    <cellStyle name="Normal 3 2 3 5 4 2 2 2 4" xfId="23246"/>
    <cellStyle name="Normal 3 2 3 5 4 2 2 3" xfId="7746"/>
    <cellStyle name="Normal 3 2 3 5 4 2 2 3 2" xfId="25886"/>
    <cellStyle name="Normal 3 2 3 5 4 2 2 4" xfId="13036"/>
    <cellStyle name="Normal 3 2 3 5 4 2 2 5" xfId="15676"/>
    <cellStyle name="Normal 3 2 3 5 4 2 2 6" xfId="20606"/>
    <cellStyle name="Normal 3 2 3 5 4 2 3" xfId="3874"/>
    <cellStyle name="Normal 3 2 3 5 4 2 3 2" xfId="9155"/>
    <cellStyle name="Normal 3 2 3 5 4 2 3 2 2" xfId="27294"/>
    <cellStyle name="Normal 3 2 3 5 4 2 3 3" xfId="16908"/>
    <cellStyle name="Normal 3 2 3 5 4 2 3 4" xfId="22014"/>
    <cellStyle name="Normal 3 2 3 5 4 2 4" xfId="6514"/>
    <cellStyle name="Normal 3 2 3 5 4 2 4 2" xfId="24654"/>
    <cellStyle name="Normal 3 2 3 5 4 2 5" xfId="11804"/>
    <cellStyle name="Normal 3 2 3 5 4 2 6" xfId="14444"/>
    <cellStyle name="Normal 3 2 3 5 4 2 7" xfId="19374"/>
    <cellStyle name="Normal 3 2 3 5 4 3" xfId="1760"/>
    <cellStyle name="Normal 3 2 3 5 4 3 2" xfId="4402"/>
    <cellStyle name="Normal 3 2 3 5 4 3 2 2" xfId="9683"/>
    <cellStyle name="Normal 3 2 3 5 4 3 2 2 2" xfId="27822"/>
    <cellStyle name="Normal 3 2 3 5 4 3 2 3" xfId="17436"/>
    <cellStyle name="Normal 3 2 3 5 4 3 2 4" xfId="22542"/>
    <cellStyle name="Normal 3 2 3 5 4 3 3" xfId="7042"/>
    <cellStyle name="Normal 3 2 3 5 4 3 3 2" xfId="25182"/>
    <cellStyle name="Normal 3 2 3 5 4 3 4" xfId="12332"/>
    <cellStyle name="Normal 3 2 3 5 4 3 5" xfId="14972"/>
    <cellStyle name="Normal 3 2 3 5 4 3 6" xfId="19902"/>
    <cellStyle name="Normal 3 2 3 5 4 4" xfId="3169"/>
    <cellStyle name="Normal 3 2 3 5 4 4 2" xfId="8451"/>
    <cellStyle name="Normal 3 2 3 5 4 4 2 2" xfId="26590"/>
    <cellStyle name="Normal 3 2 3 5 4 4 3" xfId="16204"/>
    <cellStyle name="Normal 3 2 3 5 4 4 4" xfId="21310"/>
    <cellStyle name="Normal 3 2 3 5 4 5" xfId="5810"/>
    <cellStyle name="Normal 3 2 3 5 4 5 2" xfId="23950"/>
    <cellStyle name="Normal 3 2 3 5 4 6" xfId="11102"/>
    <cellStyle name="Normal 3 2 3 5 4 7" xfId="13740"/>
    <cellStyle name="Normal 3 2 3 5 4 8" xfId="18670"/>
    <cellStyle name="Normal 3 2 3 5 5" xfId="880"/>
    <cellStyle name="Normal 3 2 3 5 5 2" xfId="2112"/>
    <cellStyle name="Normal 3 2 3 5 5 2 2" xfId="4754"/>
    <cellStyle name="Normal 3 2 3 5 5 2 2 2" xfId="10035"/>
    <cellStyle name="Normal 3 2 3 5 5 2 2 2 2" xfId="28174"/>
    <cellStyle name="Normal 3 2 3 5 5 2 2 3" xfId="17788"/>
    <cellStyle name="Normal 3 2 3 5 5 2 2 4" xfId="22894"/>
    <cellStyle name="Normal 3 2 3 5 5 2 3" xfId="7394"/>
    <cellStyle name="Normal 3 2 3 5 5 2 3 2" xfId="25534"/>
    <cellStyle name="Normal 3 2 3 5 5 2 4" xfId="12684"/>
    <cellStyle name="Normal 3 2 3 5 5 2 5" xfId="15324"/>
    <cellStyle name="Normal 3 2 3 5 5 2 6" xfId="20254"/>
    <cellStyle name="Normal 3 2 3 5 5 3" xfId="3522"/>
    <cellStyle name="Normal 3 2 3 5 5 3 2" xfId="8803"/>
    <cellStyle name="Normal 3 2 3 5 5 3 2 2" xfId="26942"/>
    <cellStyle name="Normal 3 2 3 5 5 3 3" xfId="16556"/>
    <cellStyle name="Normal 3 2 3 5 5 3 4" xfId="21662"/>
    <cellStyle name="Normal 3 2 3 5 5 4" xfId="6162"/>
    <cellStyle name="Normal 3 2 3 5 5 4 2" xfId="24302"/>
    <cellStyle name="Normal 3 2 3 5 5 5" xfId="11452"/>
    <cellStyle name="Normal 3 2 3 5 5 6" xfId="14092"/>
    <cellStyle name="Normal 3 2 3 5 5 7" xfId="19022"/>
    <cellStyle name="Normal 3 2 3 5 6" xfId="1408"/>
    <cellStyle name="Normal 3 2 3 5 6 2" xfId="4050"/>
    <cellStyle name="Normal 3 2 3 5 6 2 2" xfId="9331"/>
    <cellStyle name="Normal 3 2 3 5 6 2 2 2" xfId="27470"/>
    <cellStyle name="Normal 3 2 3 5 6 2 3" xfId="17084"/>
    <cellStyle name="Normal 3 2 3 5 6 2 4" xfId="22190"/>
    <cellStyle name="Normal 3 2 3 5 6 3" xfId="6690"/>
    <cellStyle name="Normal 3 2 3 5 6 3 2" xfId="24830"/>
    <cellStyle name="Normal 3 2 3 5 6 4" xfId="11980"/>
    <cellStyle name="Normal 3 2 3 5 6 5" xfId="14620"/>
    <cellStyle name="Normal 3 2 3 5 6 6" xfId="19550"/>
    <cellStyle name="Normal 3 2 3 5 7" xfId="2640"/>
    <cellStyle name="Normal 3 2 3 5 7 2" xfId="5282"/>
    <cellStyle name="Normal 3 2 3 5 7 2 2" xfId="10563"/>
    <cellStyle name="Normal 3 2 3 5 7 2 2 2" xfId="28702"/>
    <cellStyle name="Normal 3 2 3 5 7 2 3" xfId="23422"/>
    <cellStyle name="Normal 3 2 3 5 7 3" xfId="7922"/>
    <cellStyle name="Normal 3 2 3 5 7 3 2" xfId="26062"/>
    <cellStyle name="Normal 3 2 3 5 7 4" xfId="13212"/>
    <cellStyle name="Normal 3 2 3 5 7 5" xfId="15852"/>
    <cellStyle name="Normal 3 2 3 5 7 6" xfId="20782"/>
    <cellStyle name="Normal 3 2 3 5 8" xfId="2817"/>
    <cellStyle name="Normal 3 2 3 5 8 2" xfId="8099"/>
    <cellStyle name="Normal 3 2 3 5 8 2 2" xfId="26238"/>
    <cellStyle name="Normal 3 2 3 5 8 3" xfId="20958"/>
    <cellStyle name="Normal 3 2 3 5 9" xfId="5458"/>
    <cellStyle name="Normal 3 2 3 5 9 2" xfId="23598"/>
    <cellStyle name="Normal 3 2 3 6" xfId="187"/>
    <cellStyle name="Normal 3 2 3 6 10" xfId="13413"/>
    <cellStyle name="Normal 3 2 3 6 11" xfId="18343"/>
    <cellStyle name="Normal 3 2 3 6 2" xfId="380"/>
    <cellStyle name="Normal 3 2 3 6 2 2" xfId="729"/>
    <cellStyle name="Normal 3 2 3 6 2 2 2" xfId="1961"/>
    <cellStyle name="Normal 3 2 3 6 2 2 2 2" xfId="4603"/>
    <cellStyle name="Normal 3 2 3 6 2 2 2 2 2" xfId="9884"/>
    <cellStyle name="Normal 3 2 3 6 2 2 2 2 2 2" xfId="28023"/>
    <cellStyle name="Normal 3 2 3 6 2 2 2 2 3" xfId="17637"/>
    <cellStyle name="Normal 3 2 3 6 2 2 2 2 4" xfId="22743"/>
    <cellStyle name="Normal 3 2 3 6 2 2 2 3" xfId="7243"/>
    <cellStyle name="Normal 3 2 3 6 2 2 2 3 2" xfId="25383"/>
    <cellStyle name="Normal 3 2 3 6 2 2 2 4" xfId="12533"/>
    <cellStyle name="Normal 3 2 3 6 2 2 2 5" xfId="15173"/>
    <cellStyle name="Normal 3 2 3 6 2 2 2 6" xfId="20103"/>
    <cellStyle name="Normal 3 2 3 6 2 2 3" xfId="3371"/>
    <cellStyle name="Normal 3 2 3 6 2 2 3 2" xfId="8652"/>
    <cellStyle name="Normal 3 2 3 6 2 2 3 2 2" xfId="26791"/>
    <cellStyle name="Normal 3 2 3 6 2 2 3 3" xfId="16405"/>
    <cellStyle name="Normal 3 2 3 6 2 2 3 4" xfId="21511"/>
    <cellStyle name="Normal 3 2 3 6 2 2 4" xfId="6011"/>
    <cellStyle name="Normal 3 2 3 6 2 2 4 2" xfId="24151"/>
    <cellStyle name="Normal 3 2 3 6 2 2 5" xfId="11301"/>
    <cellStyle name="Normal 3 2 3 6 2 2 6" xfId="13941"/>
    <cellStyle name="Normal 3 2 3 6 2 2 7" xfId="18871"/>
    <cellStyle name="Normal 3 2 3 6 2 3" xfId="1081"/>
    <cellStyle name="Normal 3 2 3 6 2 3 2" xfId="2313"/>
    <cellStyle name="Normal 3 2 3 6 2 3 2 2" xfId="4955"/>
    <cellStyle name="Normal 3 2 3 6 2 3 2 2 2" xfId="10236"/>
    <cellStyle name="Normal 3 2 3 6 2 3 2 2 2 2" xfId="28375"/>
    <cellStyle name="Normal 3 2 3 6 2 3 2 2 3" xfId="17989"/>
    <cellStyle name="Normal 3 2 3 6 2 3 2 2 4" xfId="23095"/>
    <cellStyle name="Normal 3 2 3 6 2 3 2 3" xfId="7595"/>
    <cellStyle name="Normal 3 2 3 6 2 3 2 3 2" xfId="25735"/>
    <cellStyle name="Normal 3 2 3 6 2 3 2 4" xfId="12885"/>
    <cellStyle name="Normal 3 2 3 6 2 3 2 5" xfId="15525"/>
    <cellStyle name="Normal 3 2 3 6 2 3 2 6" xfId="20455"/>
    <cellStyle name="Normal 3 2 3 6 2 3 3" xfId="3723"/>
    <cellStyle name="Normal 3 2 3 6 2 3 3 2" xfId="9004"/>
    <cellStyle name="Normal 3 2 3 6 2 3 3 2 2" xfId="27143"/>
    <cellStyle name="Normal 3 2 3 6 2 3 3 3" xfId="16757"/>
    <cellStyle name="Normal 3 2 3 6 2 3 3 4" xfId="21863"/>
    <cellStyle name="Normal 3 2 3 6 2 3 4" xfId="6363"/>
    <cellStyle name="Normal 3 2 3 6 2 3 4 2" xfId="24503"/>
    <cellStyle name="Normal 3 2 3 6 2 3 5" xfId="11653"/>
    <cellStyle name="Normal 3 2 3 6 2 3 6" xfId="14293"/>
    <cellStyle name="Normal 3 2 3 6 2 3 7" xfId="19223"/>
    <cellStyle name="Normal 3 2 3 6 2 4" xfId="1609"/>
    <cellStyle name="Normal 3 2 3 6 2 4 2" xfId="4251"/>
    <cellStyle name="Normal 3 2 3 6 2 4 2 2" xfId="9532"/>
    <cellStyle name="Normal 3 2 3 6 2 4 2 2 2" xfId="27671"/>
    <cellStyle name="Normal 3 2 3 6 2 4 2 3" xfId="17285"/>
    <cellStyle name="Normal 3 2 3 6 2 4 2 4" xfId="22391"/>
    <cellStyle name="Normal 3 2 3 6 2 4 3" xfId="6891"/>
    <cellStyle name="Normal 3 2 3 6 2 4 3 2" xfId="25031"/>
    <cellStyle name="Normal 3 2 3 6 2 4 4" xfId="12181"/>
    <cellStyle name="Normal 3 2 3 6 2 4 5" xfId="14821"/>
    <cellStyle name="Normal 3 2 3 6 2 4 6" xfId="19751"/>
    <cellStyle name="Normal 3 2 3 6 2 5" xfId="3018"/>
    <cellStyle name="Normal 3 2 3 6 2 5 2" xfId="8300"/>
    <cellStyle name="Normal 3 2 3 6 2 5 2 2" xfId="26439"/>
    <cellStyle name="Normal 3 2 3 6 2 5 3" xfId="16053"/>
    <cellStyle name="Normal 3 2 3 6 2 5 4" xfId="21159"/>
    <cellStyle name="Normal 3 2 3 6 2 6" xfId="5659"/>
    <cellStyle name="Normal 3 2 3 6 2 6 2" xfId="23799"/>
    <cellStyle name="Normal 3 2 3 6 2 7" xfId="10954"/>
    <cellStyle name="Normal 3 2 3 6 2 8" xfId="13589"/>
    <cellStyle name="Normal 3 2 3 6 2 9" xfId="18519"/>
    <cellStyle name="Normal 3 2 3 6 3" xfId="553"/>
    <cellStyle name="Normal 3 2 3 6 3 2" xfId="1257"/>
    <cellStyle name="Normal 3 2 3 6 3 2 2" xfId="2489"/>
    <cellStyle name="Normal 3 2 3 6 3 2 2 2" xfId="5131"/>
    <cellStyle name="Normal 3 2 3 6 3 2 2 2 2" xfId="10412"/>
    <cellStyle name="Normal 3 2 3 6 3 2 2 2 2 2" xfId="28551"/>
    <cellStyle name="Normal 3 2 3 6 3 2 2 2 3" xfId="18165"/>
    <cellStyle name="Normal 3 2 3 6 3 2 2 2 4" xfId="23271"/>
    <cellStyle name="Normal 3 2 3 6 3 2 2 3" xfId="7771"/>
    <cellStyle name="Normal 3 2 3 6 3 2 2 3 2" xfId="25911"/>
    <cellStyle name="Normal 3 2 3 6 3 2 2 4" xfId="13061"/>
    <cellStyle name="Normal 3 2 3 6 3 2 2 5" xfId="15701"/>
    <cellStyle name="Normal 3 2 3 6 3 2 2 6" xfId="20631"/>
    <cellStyle name="Normal 3 2 3 6 3 2 3" xfId="3899"/>
    <cellStyle name="Normal 3 2 3 6 3 2 3 2" xfId="9180"/>
    <cellStyle name="Normal 3 2 3 6 3 2 3 2 2" xfId="27319"/>
    <cellStyle name="Normal 3 2 3 6 3 2 3 3" xfId="16933"/>
    <cellStyle name="Normal 3 2 3 6 3 2 3 4" xfId="22039"/>
    <cellStyle name="Normal 3 2 3 6 3 2 4" xfId="6539"/>
    <cellStyle name="Normal 3 2 3 6 3 2 4 2" xfId="24679"/>
    <cellStyle name="Normal 3 2 3 6 3 2 5" xfId="11829"/>
    <cellStyle name="Normal 3 2 3 6 3 2 6" xfId="14469"/>
    <cellStyle name="Normal 3 2 3 6 3 2 7" xfId="19399"/>
    <cellStyle name="Normal 3 2 3 6 3 3" xfId="1785"/>
    <cellStyle name="Normal 3 2 3 6 3 3 2" xfId="4427"/>
    <cellStyle name="Normal 3 2 3 6 3 3 2 2" xfId="9708"/>
    <cellStyle name="Normal 3 2 3 6 3 3 2 2 2" xfId="27847"/>
    <cellStyle name="Normal 3 2 3 6 3 3 2 3" xfId="17461"/>
    <cellStyle name="Normal 3 2 3 6 3 3 2 4" xfId="22567"/>
    <cellStyle name="Normal 3 2 3 6 3 3 3" xfId="7067"/>
    <cellStyle name="Normal 3 2 3 6 3 3 3 2" xfId="25207"/>
    <cellStyle name="Normal 3 2 3 6 3 3 4" xfId="12357"/>
    <cellStyle name="Normal 3 2 3 6 3 3 5" xfId="14997"/>
    <cellStyle name="Normal 3 2 3 6 3 3 6" xfId="19927"/>
    <cellStyle name="Normal 3 2 3 6 3 4" xfId="3194"/>
    <cellStyle name="Normal 3 2 3 6 3 4 2" xfId="8476"/>
    <cellStyle name="Normal 3 2 3 6 3 4 2 2" xfId="26615"/>
    <cellStyle name="Normal 3 2 3 6 3 4 3" xfId="16229"/>
    <cellStyle name="Normal 3 2 3 6 3 4 4" xfId="21335"/>
    <cellStyle name="Normal 3 2 3 6 3 5" xfId="5835"/>
    <cellStyle name="Normal 3 2 3 6 3 5 2" xfId="23975"/>
    <cellStyle name="Normal 3 2 3 6 3 6" xfId="11126"/>
    <cellStyle name="Normal 3 2 3 6 3 7" xfId="13765"/>
    <cellStyle name="Normal 3 2 3 6 3 8" xfId="18695"/>
    <cellStyle name="Normal 3 2 3 6 4" xfId="905"/>
    <cellStyle name="Normal 3 2 3 6 4 2" xfId="2137"/>
    <cellStyle name="Normal 3 2 3 6 4 2 2" xfId="4779"/>
    <cellStyle name="Normal 3 2 3 6 4 2 2 2" xfId="10060"/>
    <cellStyle name="Normal 3 2 3 6 4 2 2 2 2" xfId="28199"/>
    <cellStyle name="Normal 3 2 3 6 4 2 2 3" xfId="17813"/>
    <cellStyle name="Normal 3 2 3 6 4 2 2 4" xfId="22919"/>
    <cellStyle name="Normal 3 2 3 6 4 2 3" xfId="7419"/>
    <cellStyle name="Normal 3 2 3 6 4 2 3 2" xfId="25559"/>
    <cellStyle name="Normal 3 2 3 6 4 2 4" xfId="12709"/>
    <cellStyle name="Normal 3 2 3 6 4 2 5" xfId="15349"/>
    <cellStyle name="Normal 3 2 3 6 4 2 6" xfId="20279"/>
    <cellStyle name="Normal 3 2 3 6 4 3" xfId="3547"/>
    <cellStyle name="Normal 3 2 3 6 4 3 2" xfId="8828"/>
    <cellStyle name="Normal 3 2 3 6 4 3 2 2" xfId="26967"/>
    <cellStyle name="Normal 3 2 3 6 4 3 3" xfId="16581"/>
    <cellStyle name="Normal 3 2 3 6 4 3 4" xfId="21687"/>
    <cellStyle name="Normal 3 2 3 6 4 4" xfId="6187"/>
    <cellStyle name="Normal 3 2 3 6 4 4 2" xfId="24327"/>
    <cellStyle name="Normal 3 2 3 6 4 5" xfId="11477"/>
    <cellStyle name="Normal 3 2 3 6 4 6" xfId="14117"/>
    <cellStyle name="Normal 3 2 3 6 4 7" xfId="19047"/>
    <cellStyle name="Normal 3 2 3 6 5" xfId="1433"/>
    <cellStyle name="Normal 3 2 3 6 5 2" xfId="4075"/>
    <cellStyle name="Normal 3 2 3 6 5 2 2" xfId="9356"/>
    <cellStyle name="Normal 3 2 3 6 5 2 2 2" xfId="27495"/>
    <cellStyle name="Normal 3 2 3 6 5 2 3" xfId="17109"/>
    <cellStyle name="Normal 3 2 3 6 5 2 4" xfId="22215"/>
    <cellStyle name="Normal 3 2 3 6 5 3" xfId="6715"/>
    <cellStyle name="Normal 3 2 3 6 5 3 2" xfId="24855"/>
    <cellStyle name="Normal 3 2 3 6 5 4" xfId="12005"/>
    <cellStyle name="Normal 3 2 3 6 5 5" xfId="14645"/>
    <cellStyle name="Normal 3 2 3 6 5 6" xfId="19575"/>
    <cellStyle name="Normal 3 2 3 6 6" xfId="2665"/>
    <cellStyle name="Normal 3 2 3 6 6 2" xfId="5307"/>
    <cellStyle name="Normal 3 2 3 6 6 2 2" xfId="10588"/>
    <cellStyle name="Normal 3 2 3 6 6 2 2 2" xfId="28727"/>
    <cellStyle name="Normal 3 2 3 6 6 2 3" xfId="23447"/>
    <cellStyle name="Normal 3 2 3 6 6 3" xfId="7947"/>
    <cellStyle name="Normal 3 2 3 6 6 3 2" xfId="26087"/>
    <cellStyle name="Normal 3 2 3 6 6 4" xfId="13237"/>
    <cellStyle name="Normal 3 2 3 6 6 5" xfId="15877"/>
    <cellStyle name="Normal 3 2 3 6 6 6" xfId="20807"/>
    <cellStyle name="Normal 3 2 3 6 7" xfId="2842"/>
    <cellStyle name="Normal 3 2 3 6 7 2" xfId="8124"/>
    <cellStyle name="Normal 3 2 3 6 7 2 2" xfId="26263"/>
    <cellStyle name="Normal 3 2 3 6 7 3" xfId="20983"/>
    <cellStyle name="Normal 3 2 3 6 8" xfId="5483"/>
    <cellStyle name="Normal 3 2 3 6 8 2" xfId="23623"/>
    <cellStyle name="Normal 3 2 3 6 9" xfId="10777"/>
    <cellStyle name="Normal 3 2 3 7" xfId="292"/>
    <cellStyle name="Normal 3 2 3 7 2" xfId="640"/>
    <cellStyle name="Normal 3 2 3 7 2 2" xfId="1872"/>
    <cellStyle name="Normal 3 2 3 7 2 2 2" xfId="4514"/>
    <cellStyle name="Normal 3 2 3 7 2 2 2 2" xfId="9795"/>
    <cellStyle name="Normal 3 2 3 7 2 2 2 2 2" xfId="27934"/>
    <cellStyle name="Normal 3 2 3 7 2 2 2 3" xfId="17548"/>
    <cellStyle name="Normal 3 2 3 7 2 2 2 4" xfId="22654"/>
    <cellStyle name="Normal 3 2 3 7 2 2 3" xfId="7154"/>
    <cellStyle name="Normal 3 2 3 7 2 2 3 2" xfId="25294"/>
    <cellStyle name="Normal 3 2 3 7 2 2 4" xfId="12444"/>
    <cellStyle name="Normal 3 2 3 7 2 2 5" xfId="15084"/>
    <cellStyle name="Normal 3 2 3 7 2 2 6" xfId="20014"/>
    <cellStyle name="Normal 3 2 3 7 2 3" xfId="3282"/>
    <cellStyle name="Normal 3 2 3 7 2 3 2" xfId="8563"/>
    <cellStyle name="Normal 3 2 3 7 2 3 2 2" xfId="26702"/>
    <cellStyle name="Normal 3 2 3 7 2 3 3" xfId="16316"/>
    <cellStyle name="Normal 3 2 3 7 2 3 4" xfId="21422"/>
    <cellStyle name="Normal 3 2 3 7 2 4" xfId="5922"/>
    <cellStyle name="Normal 3 2 3 7 2 4 2" xfId="24062"/>
    <cellStyle name="Normal 3 2 3 7 2 5" xfId="11212"/>
    <cellStyle name="Normal 3 2 3 7 2 6" xfId="13852"/>
    <cellStyle name="Normal 3 2 3 7 2 7" xfId="18782"/>
    <cellStyle name="Normal 3 2 3 7 3" xfId="992"/>
    <cellStyle name="Normal 3 2 3 7 3 2" xfId="2224"/>
    <cellStyle name="Normal 3 2 3 7 3 2 2" xfId="4866"/>
    <cellStyle name="Normal 3 2 3 7 3 2 2 2" xfId="10147"/>
    <cellStyle name="Normal 3 2 3 7 3 2 2 2 2" xfId="28286"/>
    <cellStyle name="Normal 3 2 3 7 3 2 2 3" xfId="17900"/>
    <cellStyle name="Normal 3 2 3 7 3 2 2 4" xfId="23006"/>
    <cellStyle name="Normal 3 2 3 7 3 2 3" xfId="7506"/>
    <cellStyle name="Normal 3 2 3 7 3 2 3 2" xfId="25646"/>
    <cellStyle name="Normal 3 2 3 7 3 2 4" xfId="12796"/>
    <cellStyle name="Normal 3 2 3 7 3 2 5" xfId="15436"/>
    <cellStyle name="Normal 3 2 3 7 3 2 6" xfId="20366"/>
    <cellStyle name="Normal 3 2 3 7 3 3" xfId="3634"/>
    <cellStyle name="Normal 3 2 3 7 3 3 2" xfId="8915"/>
    <cellStyle name="Normal 3 2 3 7 3 3 2 2" xfId="27054"/>
    <cellStyle name="Normal 3 2 3 7 3 3 3" xfId="16668"/>
    <cellStyle name="Normal 3 2 3 7 3 3 4" xfId="21774"/>
    <cellStyle name="Normal 3 2 3 7 3 4" xfId="6274"/>
    <cellStyle name="Normal 3 2 3 7 3 4 2" xfId="24414"/>
    <cellStyle name="Normal 3 2 3 7 3 5" xfId="11564"/>
    <cellStyle name="Normal 3 2 3 7 3 6" xfId="14204"/>
    <cellStyle name="Normal 3 2 3 7 3 7" xfId="19134"/>
    <cellStyle name="Normal 3 2 3 7 4" xfId="1520"/>
    <cellStyle name="Normal 3 2 3 7 4 2" xfId="4162"/>
    <cellStyle name="Normal 3 2 3 7 4 2 2" xfId="9443"/>
    <cellStyle name="Normal 3 2 3 7 4 2 2 2" xfId="27582"/>
    <cellStyle name="Normal 3 2 3 7 4 2 3" xfId="17196"/>
    <cellStyle name="Normal 3 2 3 7 4 2 4" xfId="22302"/>
    <cellStyle name="Normal 3 2 3 7 4 3" xfId="6802"/>
    <cellStyle name="Normal 3 2 3 7 4 3 2" xfId="24942"/>
    <cellStyle name="Normal 3 2 3 7 4 4" xfId="12092"/>
    <cellStyle name="Normal 3 2 3 7 4 5" xfId="14732"/>
    <cellStyle name="Normal 3 2 3 7 4 6" xfId="19662"/>
    <cellStyle name="Normal 3 2 3 7 5" xfId="2929"/>
    <cellStyle name="Normal 3 2 3 7 5 2" xfId="8211"/>
    <cellStyle name="Normal 3 2 3 7 5 2 2" xfId="26350"/>
    <cellStyle name="Normal 3 2 3 7 5 3" xfId="15964"/>
    <cellStyle name="Normal 3 2 3 7 5 4" xfId="21070"/>
    <cellStyle name="Normal 3 2 3 7 6" xfId="5570"/>
    <cellStyle name="Normal 3 2 3 7 6 2" xfId="23710"/>
    <cellStyle name="Normal 3 2 3 7 7" xfId="10869"/>
    <cellStyle name="Normal 3 2 3 7 8" xfId="13500"/>
    <cellStyle name="Normal 3 2 3 7 9" xfId="18431"/>
    <cellStyle name="Normal 3 2 3 8" xfId="467"/>
    <cellStyle name="Normal 3 2 3 8 2" xfId="1168"/>
    <cellStyle name="Normal 3 2 3 8 2 2" xfId="2400"/>
    <cellStyle name="Normal 3 2 3 8 2 2 2" xfId="5042"/>
    <cellStyle name="Normal 3 2 3 8 2 2 2 2" xfId="10323"/>
    <cellStyle name="Normal 3 2 3 8 2 2 2 2 2" xfId="28462"/>
    <cellStyle name="Normal 3 2 3 8 2 2 2 3" xfId="18076"/>
    <cellStyle name="Normal 3 2 3 8 2 2 2 4" xfId="23182"/>
    <cellStyle name="Normal 3 2 3 8 2 2 3" xfId="7682"/>
    <cellStyle name="Normal 3 2 3 8 2 2 3 2" xfId="25822"/>
    <cellStyle name="Normal 3 2 3 8 2 2 4" xfId="12972"/>
    <cellStyle name="Normal 3 2 3 8 2 2 5" xfId="15612"/>
    <cellStyle name="Normal 3 2 3 8 2 2 6" xfId="20542"/>
    <cellStyle name="Normal 3 2 3 8 2 3" xfId="3810"/>
    <cellStyle name="Normal 3 2 3 8 2 3 2" xfId="9091"/>
    <cellStyle name="Normal 3 2 3 8 2 3 2 2" xfId="27230"/>
    <cellStyle name="Normal 3 2 3 8 2 3 3" xfId="16844"/>
    <cellStyle name="Normal 3 2 3 8 2 3 4" xfId="21950"/>
    <cellStyle name="Normal 3 2 3 8 2 4" xfId="6450"/>
    <cellStyle name="Normal 3 2 3 8 2 4 2" xfId="24590"/>
    <cellStyle name="Normal 3 2 3 8 2 5" xfId="11740"/>
    <cellStyle name="Normal 3 2 3 8 2 6" xfId="14380"/>
    <cellStyle name="Normal 3 2 3 8 2 7" xfId="19310"/>
    <cellStyle name="Normal 3 2 3 8 3" xfId="1696"/>
    <cellStyle name="Normal 3 2 3 8 3 2" xfId="4338"/>
    <cellStyle name="Normal 3 2 3 8 3 2 2" xfId="9619"/>
    <cellStyle name="Normal 3 2 3 8 3 2 2 2" xfId="27758"/>
    <cellStyle name="Normal 3 2 3 8 3 2 3" xfId="17372"/>
    <cellStyle name="Normal 3 2 3 8 3 2 4" xfId="22478"/>
    <cellStyle name="Normal 3 2 3 8 3 3" xfId="6978"/>
    <cellStyle name="Normal 3 2 3 8 3 3 2" xfId="25118"/>
    <cellStyle name="Normal 3 2 3 8 3 4" xfId="12268"/>
    <cellStyle name="Normal 3 2 3 8 3 5" xfId="14908"/>
    <cellStyle name="Normal 3 2 3 8 3 6" xfId="19838"/>
    <cellStyle name="Normal 3 2 3 8 4" xfId="3105"/>
    <cellStyle name="Normal 3 2 3 8 4 2" xfId="8387"/>
    <cellStyle name="Normal 3 2 3 8 4 2 2" xfId="26526"/>
    <cellStyle name="Normal 3 2 3 8 4 3" xfId="16140"/>
    <cellStyle name="Normal 3 2 3 8 4 4" xfId="21246"/>
    <cellStyle name="Normal 3 2 3 8 5" xfId="5746"/>
    <cellStyle name="Normal 3 2 3 8 5 2" xfId="23886"/>
    <cellStyle name="Normal 3 2 3 8 6" xfId="11040"/>
    <cellStyle name="Normal 3 2 3 8 7" xfId="13676"/>
    <cellStyle name="Normal 3 2 3 8 8" xfId="18606"/>
    <cellStyle name="Normal 3 2 3 9" xfId="816"/>
    <cellStyle name="Normal 3 2 3 9 2" xfId="2048"/>
    <cellStyle name="Normal 3 2 3 9 2 2" xfId="4690"/>
    <cellStyle name="Normal 3 2 3 9 2 2 2" xfId="9971"/>
    <cellStyle name="Normal 3 2 3 9 2 2 2 2" xfId="28110"/>
    <cellStyle name="Normal 3 2 3 9 2 2 3" xfId="17724"/>
    <cellStyle name="Normal 3 2 3 9 2 2 4" xfId="22830"/>
    <cellStyle name="Normal 3 2 3 9 2 3" xfId="7330"/>
    <cellStyle name="Normal 3 2 3 9 2 3 2" xfId="25470"/>
    <cellStyle name="Normal 3 2 3 9 2 4" xfId="12620"/>
    <cellStyle name="Normal 3 2 3 9 2 5" xfId="15260"/>
    <cellStyle name="Normal 3 2 3 9 2 6" xfId="20190"/>
    <cellStyle name="Normal 3 2 3 9 3" xfId="3458"/>
    <cellStyle name="Normal 3 2 3 9 3 2" xfId="8739"/>
    <cellStyle name="Normal 3 2 3 9 3 2 2" xfId="26878"/>
    <cellStyle name="Normal 3 2 3 9 3 3" xfId="16492"/>
    <cellStyle name="Normal 3 2 3 9 3 4" xfId="21598"/>
    <cellStyle name="Normal 3 2 3 9 4" xfId="6098"/>
    <cellStyle name="Normal 3 2 3 9 4 2" xfId="24238"/>
    <cellStyle name="Normal 3 2 3 9 5" xfId="11388"/>
    <cellStyle name="Normal 3 2 3 9 6" xfId="14028"/>
    <cellStyle name="Normal 3 2 3 9 7" xfId="18958"/>
    <cellStyle name="Normal 3 2 4" xfId="73"/>
    <cellStyle name="Normal 3 2 4 10" xfId="10714"/>
    <cellStyle name="Normal 3 2 4 11" xfId="13332"/>
    <cellStyle name="Normal 3 2 4 12" xfId="18261"/>
    <cellStyle name="Normal 3 2 4 2" xfId="196"/>
    <cellStyle name="Normal 3 2 4 2 10" xfId="13421"/>
    <cellStyle name="Normal 3 2 4 2 11" xfId="18351"/>
    <cellStyle name="Normal 3 2 4 2 2" xfId="388"/>
    <cellStyle name="Normal 3 2 4 2 2 2" xfId="737"/>
    <cellStyle name="Normal 3 2 4 2 2 2 2" xfId="1969"/>
    <cellStyle name="Normal 3 2 4 2 2 2 2 2" xfId="4611"/>
    <cellStyle name="Normal 3 2 4 2 2 2 2 2 2" xfId="9892"/>
    <cellStyle name="Normal 3 2 4 2 2 2 2 2 2 2" xfId="28031"/>
    <cellStyle name="Normal 3 2 4 2 2 2 2 2 3" xfId="17645"/>
    <cellStyle name="Normal 3 2 4 2 2 2 2 2 4" xfId="22751"/>
    <cellStyle name="Normal 3 2 4 2 2 2 2 3" xfId="7251"/>
    <cellStyle name="Normal 3 2 4 2 2 2 2 3 2" xfId="25391"/>
    <cellStyle name="Normal 3 2 4 2 2 2 2 4" xfId="12541"/>
    <cellStyle name="Normal 3 2 4 2 2 2 2 5" xfId="15181"/>
    <cellStyle name="Normal 3 2 4 2 2 2 2 6" xfId="20111"/>
    <cellStyle name="Normal 3 2 4 2 2 2 3" xfId="3379"/>
    <cellStyle name="Normal 3 2 4 2 2 2 3 2" xfId="8660"/>
    <cellStyle name="Normal 3 2 4 2 2 2 3 2 2" xfId="26799"/>
    <cellStyle name="Normal 3 2 4 2 2 2 3 3" xfId="16413"/>
    <cellStyle name="Normal 3 2 4 2 2 2 3 4" xfId="21519"/>
    <cellStyle name="Normal 3 2 4 2 2 2 4" xfId="6019"/>
    <cellStyle name="Normal 3 2 4 2 2 2 4 2" xfId="24159"/>
    <cellStyle name="Normal 3 2 4 2 2 2 5" xfId="11309"/>
    <cellStyle name="Normal 3 2 4 2 2 2 6" xfId="13949"/>
    <cellStyle name="Normal 3 2 4 2 2 2 7" xfId="18879"/>
    <cellStyle name="Normal 3 2 4 2 2 3" xfId="1089"/>
    <cellStyle name="Normal 3 2 4 2 2 3 2" xfId="2321"/>
    <cellStyle name="Normal 3 2 4 2 2 3 2 2" xfId="4963"/>
    <cellStyle name="Normal 3 2 4 2 2 3 2 2 2" xfId="10244"/>
    <cellStyle name="Normal 3 2 4 2 2 3 2 2 2 2" xfId="28383"/>
    <cellStyle name="Normal 3 2 4 2 2 3 2 2 3" xfId="17997"/>
    <cellStyle name="Normal 3 2 4 2 2 3 2 2 4" xfId="23103"/>
    <cellStyle name="Normal 3 2 4 2 2 3 2 3" xfId="7603"/>
    <cellStyle name="Normal 3 2 4 2 2 3 2 3 2" xfId="25743"/>
    <cellStyle name="Normal 3 2 4 2 2 3 2 4" xfId="12893"/>
    <cellStyle name="Normal 3 2 4 2 2 3 2 5" xfId="15533"/>
    <cellStyle name="Normal 3 2 4 2 2 3 2 6" xfId="20463"/>
    <cellStyle name="Normal 3 2 4 2 2 3 3" xfId="3731"/>
    <cellStyle name="Normal 3 2 4 2 2 3 3 2" xfId="9012"/>
    <cellStyle name="Normal 3 2 4 2 2 3 3 2 2" xfId="27151"/>
    <cellStyle name="Normal 3 2 4 2 2 3 3 3" xfId="16765"/>
    <cellStyle name="Normal 3 2 4 2 2 3 3 4" xfId="21871"/>
    <cellStyle name="Normal 3 2 4 2 2 3 4" xfId="6371"/>
    <cellStyle name="Normal 3 2 4 2 2 3 4 2" xfId="24511"/>
    <cellStyle name="Normal 3 2 4 2 2 3 5" xfId="11661"/>
    <cellStyle name="Normal 3 2 4 2 2 3 6" xfId="14301"/>
    <cellStyle name="Normal 3 2 4 2 2 3 7" xfId="19231"/>
    <cellStyle name="Normal 3 2 4 2 2 4" xfId="1617"/>
    <cellStyle name="Normal 3 2 4 2 2 4 2" xfId="4259"/>
    <cellStyle name="Normal 3 2 4 2 2 4 2 2" xfId="9540"/>
    <cellStyle name="Normal 3 2 4 2 2 4 2 2 2" xfId="27679"/>
    <cellStyle name="Normal 3 2 4 2 2 4 2 3" xfId="17293"/>
    <cellStyle name="Normal 3 2 4 2 2 4 2 4" xfId="22399"/>
    <cellStyle name="Normal 3 2 4 2 2 4 3" xfId="6899"/>
    <cellStyle name="Normal 3 2 4 2 2 4 3 2" xfId="25039"/>
    <cellStyle name="Normal 3 2 4 2 2 4 4" xfId="12189"/>
    <cellStyle name="Normal 3 2 4 2 2 4 5" xfId="14829"/>
    <cellStyle name="Normal 3 2 4 2 2 4 6" xfId="19759"/>
    <cellStyle name="Normal 3 2 4 2 2 5" xfId="3026"/>
    <cellStyle name="Normal 3 2 4 2 2 5 2" xfId="8308"/>
    <cellStyle name="Normal 3 2 4 2 2 5 2 2" xfId="26447"/>
    <cellStyle name="Normal 3 2 4 2 2 5 3" xfId="16061"/>
    <cellStyle name="Normal 3 2 4 2 2 5 4" xfId="21167"/>
    <cellStyle name="Normal 3 2 4 2 2 6" xfId="5667"/>
    <cellStyle name="Normal 3 2 4 2 2 6 2" xfId="23807"/>
    <cellStyle name="Normal 3 2 4 2 2 7" xfId="10962"/>
    <cellStyle name="Normal 3 2 4 2 2 8" xfId="13597"/>
    <cellStyle name="Normal 3 2 4 2 2 9" xfId="18527"/>
    <cellStyle name="Normal 3 2 4 2 3" xfId="561"/>
    <cellStyle name="Normal 3 2 4 2 3 2" xfId="1265"/>
    <cellStyle name="Normal 3 2 4 2 3 2 2" xfId="2497"/>
    <cellStyle name="Normal 3 2 4 2 3 2 2 2" xfId="5139"/>
    <cellStyle name="Normal 3 2 4 2 3 2 2 2 2" xfId="10420"/>
    <cellStyle name="Normal 3 2 4 2 3 2 2 2 2 2" xfId="28559"/>
    <cellStyle name="Normal 3 2 4 2 3 2 2 2 3" xfId="18173"/>
    <cellStyle name="Normal 3 2 4 2 3 2 2 2 4" xfId="23279"/>
    <cellStyle name="Normal 3 2 4 2 3 2 2 3" xfId="7779"/>
    <cellStyle name="Normal 3 2 4 2 3 2 2 3 2" xfId="25919"/>
    <cellStyle name="Normal 3 2 4 2 3 2 2 4" xfId="13069"/>
    <cellStyle name="Normal 3 2 4 2 3 2 2 5" xfId="15709"/>
    <cellStyle name="Normal 3 2 4 2 3 2 2 6" xfId="20639"/>
    <cellStyle name="Normal 3 2 4 2 3 2 3" xfId="3907"/>
    <cellStyle name="Normal 3 2 4 2 3 2 3 2" xfId="9188"/>
    <cellStyle name="Normal 3 2 4 2 3 2 3 2 2" xfId="27327"/>
    <cellStyle name="Normal 3 2 4 2 3 2 3 3" xfId="16941"/>
    <cellStyle name="Normal 3 2 4 2 3 2 3 4" xfId="22047"/>
    <cellStyle name="Normal 3 2 4 2 3 2 4" xfId="6547"/>
    <cellStyle name="Normal 3 2 4 2 3 2 4 2" xfId="24687"/>
    <cellStyle name="Normal 3 2 4 2 3 2 5" xfId="11837"/>
    <cellStyle name="Normal 3 2 4 2 3 2 6" xfId="14477"/>
    <cellStyle name="Normal 3 2 4 2 3 2 7" xfId="19407"/>
    <cellStyle name="Normal 3 2 4 2 3 3" xfId="1793"/>
    <cellStyle name="Normal 3 2 4 2 3 3 2" xfId="4435"/>
    <cellStyle name="Normal 3 2 4 2 3 3 2 2" xfId="9716"/>
    <cellStyle name="Normal 3 2 4 2 3 3 2 2 2" xfId="27855"/>
    <cellStyle name="Normal 3 2 4 2 3 3 2 3" xfId="17469"/>
    <cellStyle name="Normal 3 2 4 2 3 3 2 4" xfId="22575"/>
    <cellStyle name="Normal 3 2 4 2 3 3 3" xfId="7075"/>
    <cellStyle name="Normal 3 2 4 2 3 3 3 2" xfId="25215"/>
    <cellStyle name="Normal 3 2 4 2 3 3 4" xfId="12365"/>
    <cellStyle name="Normal 3 2 4 2 3 3 5" xfId="15005"/>
    <cellStyle name="Normal 3 2 4 2 3 3 6" xfId="19935"/>
    <cellStyle name="Normal 3 2 4 2 3 4" xfId="3202"/>
    <cellStyle name="Normal 3 2 4 2 3 4 2" xfId="8484"/>
    <cellStyle name="Normal 3 2 4 2 3 4 2 2" xfId="26623"/>
    <cellStyle name="Normal 3 2 4 2 3 4 3" xfId="16237"/>
    <cellStyle name="Normal 3 2 4 2 3 4 4" xfId="21343"/>
    <cellStyle name="Normal 3 2 4 2 3 5" xfId="5843"/>
    <cellStyle name="Normal 3 2 4 2 3 5 2" xfId="23983"/>
    <cellStyle name="Normal 3 2 4 2 3 6" xfId="11134"/>
    <cellStyle name="Normal 3 2 4 2 3 7" xfId="13773"/>
    <cellStyle name="Normal 3 2 4 2 3 8" xfId="18703"/>
    <cellStyle name="Normal 3 2 4 2 4" xfId="913"/>
    <cellStyle name="Normal 3 2 4 2 4 2" xfId="2145"/>
    <cellStyle name="Normal 3 2 4 2 4 2 2" xfId="4787"/>
    <cellStyle name="Normal 3 2 4 2 4 2 2 2" xfId="10068"/>
    <cellStyle name="Normal 3 2 4 2 4 2 2 2 2" xfId="28207"/>
    <cellStyle name="Normal 3 2 4 2 4 2 2 3" xfId="17821"/>
    <cellStyle name="Normal 3 2 4 2 4 2 2 4" xfId="22927"/>
    <cellStyle name="Normal 3 2 4 2 4 2 3" xfId="7427"/>
    <cellStyle name="Normal 3 2 4 2 4 2 3 2" xfId="25567"/>
    <cellStyle name="Normal 3 2 4 2 4 2 4" xfId="12717"/>
    <cellStyle name="Normal 3 2 4 2 4 2 5" xfId="15357"/>
    <cellStyle name="Normal 3 2 4 2 4 2 6" xfId="20287"/>
    <cellStyle name="Normal 3 2 4 2 4 3" xfId="3555"/>
    <cellStyle name="Normal 3 2 4 2 4 3 2" xfId="8836"/>
    <cellStyle name="Normal 3 2 4 2 4 3 2 2" xfId="26975"/>
    <cellStyle name="Normal 3 2 4 2 4 3 3" xfId="16589"/>
    <cellStyle name="Normal 3 2 4 2 4 3 4" xfId="21695"/>
    <cellStyle name="Normal 3 2 4 2 4 4" xfId="6195"/>
    <cellStyle name="Normal 3 2 4 2 4 4 2" xfId="24335"/>
    <cellStyle name="Normal 3 2 4 2 4 5" xfId="11485"/>
    <cellStyle name="Normal 3 2 4 2 4 6" xfId="14125"/>
    <cellStyle name="Normal 3 2 4 2 4 7" xfId="19055"/>
    <cellStyle name="Normal 3 2 4 2 5" xfId="1441"/>
    <cellStyle name="Normal 3 2 4 2 5 2" xfId="4083"/>
    <cellStyle name="Normal 3 2 4 2 5 2 2" xfId="9364"/>
    <cellStyle name="Normal 3 2 4 2 5 2 2 2" xfId="27503"/>
    <cellStyle name="Normal 3 2 4 2 5 2 3" xfId="17117"/>
    <cellStyle name="Normal 3 2 4 2 5 2 4" xfId="22223"/>
    <cellStyle name="Normal 3 2 4 2 5 3" xfId="6723"/>
    <cellStyle name="Normal 3 2 4 2 5 3 2" xfId="24863"/>
    <cellStyle name="Normal 3 2 4 2 5 4" xfId="12013"/>
    <cellStyle name="Normal 3 2 4 2 5 5" xfId="14653"/>
    <cellStyle name="Normal 3 2 4 2 5 6" xfId="19583"/>
    <cellStyle name="Normal 3 2 4 2 6" xfId="2673"/>
    <cellStyle name="Normal 3 2 4 2 6 2" xfId="5315"/>
    <cellStyle name="Normal 3 2 4 2 6 2 2" xfId="10596"/>
    <cellStyle name="Normal 3 2 4 2 6 2 2 2" xfId="28735"/>
    <cellStyle name="Normal 3 2 4 2 6 2 3" xfId="23455"/>
    <cellStyle name="Normal 3 2 4 2 6 3" xfId="7955"/>
    <cellStyle name="Normal 3 2 4 2 6 3 2" xfId="26095"/>
    <cellStyle name="Normal 3 2 4 2 6 4" xfId="13245"/>
    <cellStyle name="Normal 3 2 4 2 6 5" xfId="15885"/>
    <cellStyle name="Normal 3 2 4 2 6 6" xfId="20815"/>
    <cellStyle name="Normal 3 2 4 2 7" xfId="2850"/>
    <cellStyle name="Normal 3 2 4 2 7 2" xfId="8132"/>
    <cellStyle name="Normal 3 2 4 2 7 2 2" xfId="26271"/>
    <cellStyle name="Normal 3 2 4 2 7 3" xfId="20991"/>
    <cellStyle name="Normal 3 2 4 2 8" xfId="5491"/>
    <cellStyle name="Normal 3 2 4 2 8 2" xfId="23631"/>
    <cellStyle name="Normal 3 2 4 2 9" xfId="10785"/>
    <cellStyle name="Normal 3 2 4 3" xfId="299"/>
    <cellStyle name="Normal 3 2 4 3 2" xfId="648"/>
    <cellStyle name="Normal 3 2 4 3 2 2" xfId="1880"/>
    <cellStyle name="Normal 3 2 4 3 2 2 2" xfId="4522"/>
    <cellStyle name="Normal 3 2 4 3 2 2 2 2" xfId="9803"/>
    <cellStyle name="Normal 3 2 4 3 2 2 2 2 2" xfId="27942"/>
    <cellStyle name="Normal 3 2 4 3 2 2 2 3" xfId="17556"/>
    <cellStyle name="Normal 3 2 4 3 2 2 2 4" xfId="22662"/>
    <cellStyle name="Normal 3 2 4 3 2 2 3" xfId="7162"/>
    <cellStyle name="Normal 3 2 4 3 2 2 3 2" xfId="25302"/>
    <cellStyle name="Normal 3 2 4 3 2 2 4" xfId="12452"/>
    <cellStyle name="Normal 3 2 4 3 2 2 5" xfId="15092"/>
    <cellStyle name="Normal 3 2 4 3 2 2 6" xfId="20022"/>
    <cellStyle name="Normal 3 2 4 3 2 3" xfId="3290"/>
    <cellStyle name="Normal 3 2 4 3 2 3 2" xfId="8571"/>
    <cellStyle name="Normal 3 2 4 3 2 3 2 2" xfId="26710"/>
    <cellStyle name="Normal 3 2 4 3 2 3 3" xfId="16324"/>
    <cellStyle name="Normal 3 2 4 3 2 3 4" xfId="21430"/>
    <cellStyle name="Normal 3 2 4 3 2 4" xfId="5930"/>
    <cellStyle name="Normal 3 2 4 3 2 4 2" xfId="24070"/>
    <cellStyle name="Normal 3 2 4 3 2 5" xfId="11220"/>
    <cellStyle name="Normal 3 2 4 3 2 6" xfId="13860"/>
    <cellStyle name="Normal 3 2 4 3 2 7" xfId="18790"/>
    <cellStyle name="Normal 3 2 4 3 3" xfId="1000"/>
    <cellStyle name="Normal 3 2 4 3 3 2" xfId="2232"/>
    <cellStyle name="Normal 3 2 4 3 3 2 2" xfId="4874"/>
    <cellStyle name="Normal 3 2 4 3 3 2 2 2" xfId="10155"/>
    <cellStyle name="Normal 3 2 4 3 3 2 2 2 2" xfId="28294"/>
    <cellStyle name="Normal 3 2 4 3 3 2 2 3" xfId="17908"/>
    <cellStyle name="Normal 3 2 4 3 3 2 2 4" xfId="23014"/>
    <cellStyle name="Normal 3 2 4 3 3 2 3" xfId="7514"/>
    <cellStyle name="Normal 3 2 4 3 3 2 3 2" xfId="25654"/>
    <cellStyle name="Normal 3 2 4 3 3 2 4" xfId="12804"/>
    <cellStyle name="Normal 3 2 4 3 3 2 5" xfId="15444"/>
    <cellStyle name="Normal 3 2 4 3 3 2 6" xfId="20374"/>
    <cellStyle name="Normal 3 2 4 3 3 3" xfId="3642"/>
    <cellStyle name="Normal 3 2 4 3 3 3 2" xfId="8923"/>
    <cellStyle name="Normal 3 2 4 3 3 3 2 2" xfId="27062"/>
    <cellStyle name="Normal 3 2 4 3 3 3 3" xfId="16676"/>
    <cellStyle name="Normal 3 2 4 3 3 3 4" xfId="21782"/>
    <cellStyle name="Normal 3 2 4 3 3 4" xfId="6282"/>
    <cellStyle name="Normal 3 2 4 3 3 4 2" xfId="24422"/>
    <cellStyle name="Normal 3 2 4 3 3 5" xfId="11572"/>
    <cellStyle name="Normal 3 2 4 3 3 6" xfId="14212"/>
    <cellStyle name="Normal 3 2 4 3 3 7" xfId="19142"/>
    <cellStyle name="Normal 3 2 4 3 4" xfId="1528"/>
    <cellStyle name="Normal 3 2 4 3 4 2" xfId="4170"/>
    <cellStyle name="Normal 3 2 4 3 4 2 2" xfId="9451"/>
    <cellStyle name="Normal 3 2 4 3 4 2 2 2" xfId="27590"/>
    <cellStyle name="Normal 3 2 4 3 4 2 3" xfId="17204"/>
    <cellStyle name="Normal 3 2 4 3 4 2 4" xfId="22310"/>
    <cellStyle name="Normal 3 2 4 3 4 3" xfId="6810"/>
    <cellStyle name="Normal 3 2 4 3 4 3 2" xfId="24950"/>
    <cellStyle name="Normal 3 2 4 3 4 4" xfId="12100"/>
    <cellStyle name="Normal 3 2 4 3 4 5" xfId="14740"/>
    <cellStyle name="Normal 3 2 4 3 4 6" xfId="19670"/>
    <cellStyle name="Normal 3 2 4 3 5" xfId="2937"/>
    <cellStyle name="Normal 3 2 4 3 5 2" xfId="8219"/>
    <cellStyle name="Normal 3 2 4 3 5 2 2" xfId="26358"/>
    <cellStyle name="Normal 3 2 4 3 5 3" xfId="15972"/>
    <cellStyle name="Normal 3 2 4 3 5 4" xfId="21078"/>
    <cellStyle name="Normal 3 2 4 3 6" xfId="5578"/>
    <cellStyle name="Normal 3 2 4 3 6 2" xfId="23718"/>
    <cellStyle name="Normal 3 2 4 3 7" xfId="10876"/>
    <cellStyle name="Normal 3 2 4 3 8" xfId="13508"/>
    <cellStyle name="Normal 3 2 4 3 9" xfId="18438"/>
    <cellStyle name="Normal 3 2 4 4" xfId="477"/>
    <cellStyle name="Normal 3 2 4 4 2" xfId="1178"/>
    <cellStyle name="Normal 3 2 4 4 2 2" xfId="2410"/>
    <cellStyle name="Normal 3 2 4 4 2 2 2" xfId="5052"/>
    <cellStyle name="Normal 3 2 4 4 2 2 2 2" xfId="10333"/>
    <cellStyle name="Normal 3 2 4 4 2 2 2 2 2" xfId="28472"/>
    <cellStyle name="Normal 3 2 4 4 2 2 2 3" xfId="18086"/>
    <cellStyle name="Normal 3 2 4 4 2 2 2 4" xfId="23192"/>
    <cellStyle name="Normal 3 2 4 4 2 2 3" xfId="7692"/>
    <cellStyle name="Normal 3 2 4 4 2 2 3 2" xfId="25832"/>
    <cellStyle name="Normal 3 2 4 4 2 2 4" xfId="12982"/>
    <cellStyle name="Normal 3 2 4 4 2 2 5" xfId="15622"/>
    <cellStyle name="Normal 3 2 4 4 2 2 6" xfId="20552"/>
    <cellStyle name="Normal 3 2 4 4 2 3" xfId="3820"/>
    <cellStyle name="Normal 3 2 4 4 2 3 2" xfId="9101"/>
    <cellStyle name="Normal 3 2 4 4 2 3 2 2" xfId="27240"/>
    <cellStyle name="Normal 3 2 4 4 2 3 3" xfId="16854"/>
    <cellStyle name="Normal 3 2 4 4 2 3 4" xfId="21960"/>
    <cellStyle name="Normal 3 2 4 4 2 4" xfId="6460"/>
    <cellStyle name="Normal 3 2 4 4 2 4 2" xfId="24600"/>
    <cellStyle name="Normal 3 2 4 4 2 5" xfId="11750"/>
    <cellStyle name="Normal 3 2 4 4 2 6" xfId="14390"/>
    <cellStyle name="Normal 3 2 4 4 2 7" xfId="19320"/>
    <cellStyle name="Normal 3 2 4 4 3" xfId="1706"/>
    <cellStyle name="Normal 3 2 4 4 3 2" xfId="4348"/>
    <cellStyle name="Normal 3 2 4 4 3 2 2" xfId="9629"/>
    <cellStyle name="Normal 3 2 4 4 3 2 2 2" xfId="27768"/>
    <cellStyle name="Normal 3 2 4 4 3 2 3" xfId="17382"/>
    <cellStyle name="Normal 3 2 4 4 3 2 4" xfId="22488"/>
    <cellStyle name="Normal 3 2 4 4 3 3" xfId="6988"/>
    <cellStyle name="Normal 3 2 4 4 3 3 2" xfId="25128"/>
    <cellStyle name="Normal 3 2 4 4 3 4" xfId="12278"/>
    <cellStyle name="Normal 3 2 4 4 3 5" xfId="14918"/>
    <cellStyle name="Normal 3 2 4 4 3 6" xfId="19848"/>
    <cellStyle name="Normal 3 2 4 4 4" xfId="3115"/>
    <cellStyle name="Normal 3 2 4 4 4 2" xfId="8397"/>
    <cellStyle name="Normal 3 2 4 4 4 2 2" xfId="26536"/>
    <cellStyle name="Normal 3 2 4 4 4 3" xfId="16150"/>
    <cellStyle name="Normal 3 2 4 4 4 4" xfId="21256"/>
    <cellStyle name="Normal 3 2 4 4 5" xfId="5756"/>
    <cellStyle name="Normal 3 2 4 4 5 2" xfId="23896"/>
    <cellStyle name="Normal 3 2 4 4 6" xfId="11050"/>
    <cellStyle name="Normal 3 2 4 4 7" xfId="13686"/>
    <cellStyle name="Normal 3 2 4 4 8" xfId="18616"/>
    <cellStyle name="Normal 3 2 4 5" xfId="826"/>
    <cellStyle name="Normal 3 2 4 5 2" xfId="2058"/>
    <cellStyle name="Normal 3 2 4 5 2 2" xfId="4700"/>
    <cellStyle name="Normal 3 2 4 5 2 2 2" xfId="9981"/>
    <cellStyle name="Normal 3 2 4 5 2 2 2 2" xfId="28120"/>
    <cellStyle name="Normal 3 2 4 5 2 2 3" xfId="17734"/>
    <cellStyle name="Normal 3 2 4 5 2 2 4" xfId="22840"/>
    <cellStyle name="Normal 3 2 4 5 2 3" xfId="7340"/>
    <cellStyle name="Normal 3 2 4 5 2 3 2" xfId="25480"/>
    <cellStyle name="Normal 3 2 4 5 2 4" xfId="12630"/>
    <cellStyle name="Normal 3 2 4 5 2 5" xfId="15270"/>
    <cellStyle name="Normal 3 2 4 5 2 6" xfId="20200"/>
    <cellStyle name="Normal 3 2 4 5 3" xfId="3468"/>
    <cellStyle name="Normal 3 2 4 5 3 2" xfId="8749"/>
    <cellStyle name="Normal 3 2 4 5 3 2 2" xfId="26888"/>
    <cellStyle name="Normal 3 2 4 5 3 3" xfId="16502"/>
    <cellStyle name="Normal 3 2 4 5 3 4" xfId="21608"/>
    <cellStyle name="Normal 3 2 4 5 4" xfId="6108"/>
    <cellStyle name="Normal 3 2 4 5 4 2" xfId="24248"/>
    <cellStyle name="Normal 3 2 4 5 5" xfId="11398"/>
    <cellStyle name="Normal 3 2 4 5 6" xfId="14038"/>
    <cellStyle name="Normal 3 2 4 5 7" xfId="18968"/>
    <cellStyle name="Normal 3 2 4 6" xfId="1352"/>
    <cellStyle name="Normal 3 2 4 6 2" xfId="3994"/>
    <cellStyle name="Normal 3 2 4 6 2 2" xfId="9275"/>
    <cellStyle name="Normal 3 2 4 6 2 2 2" xfId="27414"/>
    <cellStyle name="Normal 3 2 4 6 2 3" xfId="17028"/>
    <cellStyle name="Normal 3 2 4 6 2 4" xfId="22134"/>
    <cellStyle name="Normal 3 2 4 6 3" xfId="6634"/>
    <cellStyle name="Normal 3 2 4 6 3 2" xfId="24774"/>
    <cellStyle name="Normal 3 2 4 6 4" xfId="11924"/>
    <cellStyle name="Normal 3 2 4 6 5" xfId="14564"/>
    <cellStyle name="Normal 3 2 4 6 6" xfId="19494"/>
    <cellStyle name="Normal 3 2 4 7" xfId="2584"/>
    <cellStyle name="Normal 3 2 4 7 2" xfId="5226"/>
    <cellStyle name="Normal 3 2 4 7 2 2" xfId="10507"/>
    <cellStyle name="Normal 3 2 4 7 2 2 2" xfId="28646"/>
    <cellStyle name="Normal 3 2 4 7 2 3" xfId="23366"/>
    <cellStyle name="Normal 3 2 4 7 3" xfId="7866"/>
    <cellStyle name="Normal 3 2 4 7 3 2" xfId="26006"/>
    <cellStyle name="Normal 3 2 4 7 4" xfId="13156"/>
    <cellStyle name="Normal 3 2 4 7 5" xfId="15796"/>
    <cellStyle name="Normal 3 2 4 7 6" xfId="20726"/>
    <cellStyle name="Normal 3 2 4 8" xfId="2763"/>
    <cellStyle name="Normal 3 2 4 8 2" xfId="8045"/>
    <cellStyle name="Normal 3 2 4 8 2 2" xfId="26184"/>
    <cellStyle name="Normal 3 2 4 8 3" xfId="20904"/>
    <cellStyle name="Normal 3 2 4 9" xfId="5404"/>
    <cellStyle name="Normal 3 2 4 9 2" xfId="23544"/>
    <cellStyle name="Normal 3 2 5" xfId="89"/>
    <cellStyle name="Normal 3 2 5 10" xfId="10729"/>
    <cellStyle name="Normal 3 2 5 11" xfId="13348"/>
    <cellStyle name="Normal 3 2 5 12" xfId="18277"/>
    <cellStyle name="Normal 3 2 5 2" xfId="210"/>
    <cellStyle name="Normal 3 2 5 2 10" xfId="13435"/>
    <cellStyle name="Normal 3 2 5 2 11" xfId="18365"/>
    <cellStyle name="Normal 3 2 5 2 2" xfId="402"/>
    <cellStyle name="Normal 3 2 5 2 2 2" xfId="751"/>
    <cellStyle name="Normal 3 2 5 2 2 2 2" xfId="1983"/>
    <cellStyle name="Normal 3 2 5 2 2 2 2 2" xfId="4625"/>
    <cellStyle name="Normal 3 2 5 2 2 2 2 2 2" xfId="9906"/>
    <cellStyle name="Normal 3 2 5 2 2 2 2 2 2 2" xfId="28045"/>
    <cellStyle name="Normal 3 2 5 2 2 2 2 2 3" xfId="17659"/>
    <cellStyle name="Normal 3 2 5 2 2 2 2 2 4" xfId="22765"/>
    <cellStyle name="Normal 3 2 5 2 2 2 2 3" xfId="7265"/>
    <cellStyle name="Normal 3 2 5 2 2 2 2 3 2" xfId="25405"/>
    <cellStyle name="Normal 3 2 5 2 2 2 2 4" xfId="12555"/>
    <cellStyle name="Normal 3 2 5 2 2 2 2 5" xfId="15195"/>
    <cellStyle name="Normal 3 2 5 2 2 2 2 6" xfId="20125"/>
    <cellStyle name="Normal 3 2 5 2 2 2 3" xfId="3393"/>
    <cellStyle name="Normal 3 2 5 2 2 2 3 2" xfId="8674"/>
    <cellStyle name="Normal 3 2 5 2 2 2 3 2 2" xfId="26813"/>
    <cellStyle name="Normal 3 2 5 2 2 2 3 3" xfId="16427"/>
    <cellStyle name="Normal 3 2 5 2 2 2 3 4" xfId="21533"/>
    <cellStyle name="Normal 3 2 5 2 2 2 4" xfId="6033"/>
    <cellStyle name="Normal 3 2 5 2 2 2 4 2" xfId="24173"/>
    <cellStyle name="Normal 3 2 5 2 2 2 5" xfId="11323"/>
    <cellStyle name="Normal 3 2 5 2 2 2 6" xfId="13963"/>
    <cellStyle name="Normal 3 2 5 2 2 2 7" xfId="18893"/>
    <cellStyle name="Normal 3 2 5 2 2 3" xfId="1103"/>
    <cellStyle name="Normal 3 2 5 2 2 3 2" xfId="2335"/>
    <cellStyle name="Normal 3 2 5 2 2 3 2 2" xfId="4977"/>
    <cellStyle name="Normal 3 2 5 2 2 3 2 2 2" xfId="10258"/>
    <cellStyle name="Normal 3 2 5 2 2 3 2 2 2 2" xfId="28397"/>
    <cellStyle name="Normal 3 2 5 2 2 3 2 2 3" xfId="18011"/>
    <cellStyle name="Normal 3 2 5 2 2 3 2 2 4" xfId="23117"/>
    <cellStyle name="Normal 3 2 5 2 2 3 2 3" xfId="7617"/>
    <cellStyle name="Normal 3 2 5 2 2 3 2 3 2" xfId="25757"/>
    <cellStyle name="Normal 3 2 5 2 2 3 2 4" xfId="12907"/>
    <cellStyle name="Normal 3 2 5 2 2 3 2 5" xfId="15547"/>
    <cellStyle name="Normal 3 2 5 2 2 3 2 6" xfId="20477"/>
    <cellStyle name="Normal 3 2 5 2 2 3 3" xfId="3745"/>
    <cellStyle name="Normal 3 2 5 2 2 3 3 2" xfId="9026"/>
    <cellStyle name="Normal 3 2 5 2 2 3 3 2 2" xfId="27165"/>
    <cellStyle name="Normal 3 2 5 2 2 3 3 3" xfId="16779"/>
    <cellStyle name="Normal 3 2 5 2 2 3 3 4" xfId="21885"/>
    <cellStyle name="Normal 3 2 5 2 2 3 4" xfId="6385"/>
    <cellStyle name="Normal 3 2 5 2 2 3 4 2" xfId="24525"/>
    <cellStyle name="Normal 3 2 5 2 2 3 5" xfId="11675"/>
    <cellStyle name="Normal 3 2 5 2 2 3 6" xfId="14315"/>
    <cellStyle name="Normal 3 2 5 2 2 3 7" xfId="19245"/>
    <cellStyle name="Normal 3 2 5 2 2 4" xfId="1631"/>
    <cellStyle name="Normal 3 2 5 2 2 4 2" xfId="4273"/>
    <cellStyle name="Normal 3 2 5 2 2 4 2 2" xfId="9554"/>
    <cellStyle name="Normal 3 2 5 2 2 4 2 2 2" xfId="27693"/>
    <cellStyle name="Normal 3 2 5 2 2 4 2 3" xfId="17307"/>
    <cellStyle name="Normal 3 2 5 2 2 4 2 4" xfId="22413"/>
    <cellStyle name="Normal 3 2 5 2 2 4 3" xfId="6913"/>
    <cellStyle name="Normal 3 2 5 2 2 4 3 2" xfId="25053"/>
    <cellStyle name="Normal 3 2 5 2 2 4 4" xfId="12203"/>
    <cellStyle name="Normal 3 2 5 2 2 4 5" xfId="14843"/>
    <cellStyle name="Normal 3 2 5 2 2 4 6" xfId="19773"/>
    <cellStyle name="Normal 3 2 5 2 2 5" xfId="3040"/>
    <cellStyle name="Normal 3 2 5 2 2 5 2" xfId="8322"/>
    <cellStyle name="Normal 3 2 5 2 2 5 2 2" xfId="26461"/>
    <cellStyle name="Normal 3 2 5 2 2 5 3" xfId="16075"/>
    <cellStyle name="Normal 3 2 5 2 2 5 4" xfId="21181"/>
    <cellStyle name="Normal 3 2 5 2 2 6" xfId="5681"/>
    <cellStyle name="Normal 3 2 5 2 2 6 2" xfId="23821"/>
    <cellStyle name="Normal 3 2 5 2 2 7" xfId="10975"/>
    <cellStyle name="Normal 3 2 5 2 2 8" xfId="13611"/>
    <cellStyle name="Normal 3 2 5 2 2 9" xfId="18541"/>
    <cellStyle name="Normal 3 2 5 2 3" xfId="574"/>
    <cellStyle name="Normal 3 2 5 2 3 2" xfId="1279"/>
    <cellStyle name="Normal 3 2 5 2 3 2 2" xfId="2511"/>
    <cellStyle name="Normal 3 2 5 2 3 2 2 2" xfId="5153"/>
    <cellStyle name="Normal 3 2 5 2 3 2 2 2 2" xfId="10434"/>
    <cellStyle name="Normal 3 2 5 2 3 2 2 2 2 2" xfId="28573"/>
    <cellStyle name="Normal 3 2 5 2 3 2 2 2 3" xfId="18187"/>
    <cellStyle name="Normal 3 2 5 2 3 2 2 2 4" xfId="23293"/>
    <cellStyle name="Normal 3 2 5 2 3 2 2 3" xfId="7793"/>
    <cellStyle name="Normal 3 2 5 2 3 2 2 3 2" xfId="25933"/>
    <cellStyle name="Normal 3 2 5 2 3 2 2 4" xfId="13083"/>
    <cellStyle name="Normal 3 2 5 2 3 2 2 5" xfId="15723"/>
    <cellStyle name="Normal 3 2 5 2 3 2 2 6" xfId="20653"/>
    <cellStyle name="Normal 3 2 5 2 3 2 3" xfId="3921"/>
    <cellStyle name="Normal 3 2 5 2 3 2 3 2" xfId="9202"/>
    <cellStyle name="Normal 3 2 5 2 3 2 3 2 2" xfId="27341"/>
    <cellStyle name="Normal 3 2 5 2 3 2 3 3" xfId="16955"/>
    <cellStyle name="Normal 3 2 5 2 3 2 3 4" xfId="22061"/>
    <cellStyle name="Normal 3 2 5 2 3 2 4" xfId="6561"/>
    <cellStyle name="Normal 3 2 5 2 3 2 4 2" xfId="24701"/>
    <cellStyle name="Normal 3 2 5 2 3 2 5" xfId="11851"/>
    <cellStyle name="Normal 3 2 5 2 3 2 6" xfId="14491"/>
    <cellStyle name="Normal 3 2 5 2 3 2 7" xfId="19421"/>
    <cellStyle name="Normal 3 2 5 2 3 3" xfId="1807"/>
    <cellStyle name="Normal 3 2 5 2 3 3 2" xfId="4449"/>
    <cellStyle name="Normal 3 2 5 2 3 3 2 2" xfId="9730"/>
    <cellStyle name="Normal 3 2 5 2 3 3 2 2 2" xfId="27869"/>
    <cellStyle name="Normal 3 2 5 2 3 3 2 3" xfId="17483"/>
    <cellStyle name="Normal 3 2 5 2 3 3 2 4" xfId="22589"/>
    <cellStyle name="Normal 3 2 5 2 3 3 3" xfId="7089"/>
    <cellStyle name="Normal 3 2 5 2 3 3 3 2" xfId="25229"/>
    <cellStyle name="Normal 3 2 5 2 3 3 4" xfId="12379"/>
    <cellStyle name="Normal 3 2 5 2 3 3 5" xfId="15019"/>
    <cellStyle name="Normal 3 2 5 2 3 3 6" xfId="19949"/>
    <cellStyle name="Normal 3 2 5 2 3 4" xfId="3216"/>
    <cellStyle name="Normal 3 2 5 2 3 4 2" xfId="8498"/>
    <cellStyle name="Normal 3 2 5 2 3 4 2 2" xfId="26637"/>
    <cellStyle name="Normal 3 2 5 2 3 4 3" xfId="16251"/>
    <cellStyle name="Normal 3 2 5 2 3 4 4" xfId="21357"/>
    <cellStyle name="Normal 3 2 5 2 3 5" xfId="5857"/>
    <cellStyle name="Normal 3 2 5 2 3 5 2" xfId="23997"/>
    <cellStyle name="Normal 3 2 5 2 3 6" xfId="11147"/>
    <cellStyle name="Normal 3 2 5 2 3 7" xfId="13787"/>
    <cellStyle name="Normal 3 2 5 2 3 8" xfId="18717"/>
    <cellStyle name="Normal 3 2 5 2 4" xfId="927"/>
    <cellStyle name="Normal 3 2 5 2 4 2" xfId="2159"/>
    <cellStyle name="Normal 3 2 5 2 4 2 2" xfId="4801"/>
    <cellStyle name="Normal 3 2 5 2 4 2 2 2" xfId="10082"/>
    <cellStyle name="Normal 3 2 5 2 4 2 2 2 2" xfId="28221"/>
    <cellStyle name="Normal 3 2 5 2 4 2 2 3" xfId="17835"/>
    <cellStyle name="Normal 3 2 5 2 4 2 2 4" xfId="22941"/>
    <cellStyle name="Normal 3 2 5 2 4 2 3" xfId="7441"/>
    <cellStyle name="Normal 3 2 5 2 4 2 3 2" xfId="25581"/>
    <cellStyle name="Normal 3 2 5 2 4 2 4" xfId="12731"/>
    <cellStyle name="Normal 3 2 5 2 4 2 5" xfId="15371"/>
    <cellStyle name="Normal 3 2 5 2 4 2 6" xfId="20301"/>
    <cellStyle name="Normal 3 2 5 2 4 3" xfId="3569"/>
    <cellStyle name="Normal 3 2 5 2 4 3 2" xfId="8850"/>
    <cellStyle name="Normal 3 2 5 2 4 3 2 2" xfId="26989"/>
    <cellStyle name="Normal 3 2 5 2 4 3 3" xfId="16603"/>
    <cellStyle name="Normal 3 2 5 2 4 3 4" xfId="21709"/>
    <cellStyle name="Normal 3 2 5 2 4 4" xfId="6209"/>
    <cellStyle name="Normal 3 2 5 2 4 4 2" xfId="24349"/>
    <cellStyle name="Normal 3 2 5 2 4 5" xfId="11499"/>
    <cellStyle name="Normal 3 2 5 2 4 6" xfId="14139"/>
    <cellStyle name="Normal 3 2 5 2 4 7" xfId="19069"/>
    <cellStyle name="Normal 3 2 5 2 5" xfId="1455"/>
    <cellStyle name="Normal 3 2 5 2 5 2" xfId="4097"/>
    <cellStyle name="Normal 3 2 5 2 5 2 2" xfId="9378"/>
    <cellStyle name="Normal 3 2 5 2 5 2 2 2" xfId="27517"/>
    <cellStyle name="Normal 3 2 5 2 5 2 3" xfId="17131"/>
    <cellStyle name="Normal 3 2 5 2 5 2 4" xfId="22237"/>
    <cellStyle name="Normal 3 2 5 2 5 3" xfId="6737"/>
    <cellStyle name="Normal 3 2 5 2 5 3 2" xfId="24877"/>
    <cellStyle name="Normal 3 2 5 2 5 4" xfId="12027"/>
    <cellStyle name="Normal 3 2 5 2 5 5" xfId="14667"/>
    <cellStyle name="Normal 3 2 5 2 5 6" xfId="19597"/>
    <cellStyle name="Normal 3 2 5 2 6" xfId="2687"/>
    <cellStyle name="Normal 3 2 5 2 6 2" xfId="5329"/>
    <cellStyle name="Normal 3 2 5 2 6 2 2" xfId="10610"/>
    <cellStyle name="Normal 3 2 5 2 6 2 2 2" xfId="28749"/>
    <cellStyle name="Normal 3 2 5 2 6 2 3" xfId="23469"/>
    <cellStyle name="Normal 3 2 5 2 6 3" xfId="7969"/>
    <cellStyle name="Normal 3 2 5 2 6 3 2" xfId="26109"/>
    <cellStyle name="Normal 3 2 5 2 6 4" xfId="13259"/>
    <cellStyle name="Normal 3 2 5 2 6 5" xfId="15899"/>
    <cellStyle name="Normal 3 2 5 2 6 6" xfId="20829"/>
    <cellStyle name="Normal 3 2 5 2 7" xfId="2864"/>
    <cellStyle name="Normal 3 2 5 2 7 2" xfId="8146"/>
    <cellStyle name="Normal 3 2 5 2 7 2 2" xfId="26285"/>
    <cellStyle name="Normal 3 2 5 2 7 3" xfId="21005"/>
    <cellStyle name="Normal 3 2 5 2 8" xfId="5505"/>
    <cellStyle name="Normal 3 2 5 2 8 2" xfId="23645"/>
    <cellStyle name="Normal 3 2 5 2 9" xfId="10799"/>
    <cellStyle name="Normal 3 2 5 3" xfId="315"/>
    <cellStyle name="Normal 3 2 5 3 2" xfId="664"/>
    <cellStyle name="Normal 3 2 5 3 2 2" xfId="1896"/>
    <cellStyle name="Normal 3 2 5 3 2 2 2" xfId="4538"/>
    <cellStyle name="Normal 3 2 5 3 2 2 2 2" xfId="9819"/>
    <cellStyle name="Normal 3 2 5 3 2 2 2 2 2" xfId="27958"/>
    <cellStyle name="Normal 3 2 5 3 2 2 2 3" xfId="17572"/>
    <cellStyle name="Normal 3 2 5 3 2 2 2 4" xfId="22678"/>
    <cellStyle name="Normal 3 2 5 3 2 2 3" xfId="7178"/>
    <cellStyle name="Normal 3 2 5 3 2 2 3 2" xfId="25318"/>
    <cellStyle name="Normal 3 2 5 3 2 2 4" xfId="12468"/>
    <cellStyle name="Normal 3 2 5 3 2 2 5" xfId="15108"/>
    <cellStyle name="Normal 3 2 5 3 2 2 6" xfId="20038"/>
    <cellStyle name="Normal 3 2 5 3 2 3" xfId="3306"/>
    <cellStyle name="Normal 3 2 5 3 2 3 2" xfId="8587"/>
    <cellStyle name="Normal 3 2 5 3 2 3 2 2" xfId="26726"/>
    <cellStyle name="Normal 3 2 5 3 2 3 3" xfId="16340"/>
    <cellStyle name="Normal 3 2 5 3 2 3 4" xfId="21446"/>
    <cellStyle name="Normal 3 2 5 3 2 4" xfId="5946"/>
    <cellStyle name="Normal 3 2 5 3 2 4 2" xfId="24086"/>
    <cellStyle name="Normal 3 2 5 3 2 5" xfId="11236"/>
    <cellStyle name="Normal 3 2 5 3 2 6" xfId="13876"/>
    <cellStyle name="Normal 3 2 5 3 2 7" xfId="18806"/>
    <cellStyle name="Normal 3 2 5 3 3" xfId="1016"/>
    <cellStyle name="Normal 3 2 5 3 3 2" xfId="2248"/>
    <cellStyle name="Normal 3 2 5 3 3 2 2" xfId="4890"/>
    <cellStyle name="Normal 3 2 5 3 3 2 2 2" xfId="10171"/>
    <cellStyle name="Normal 3 2 5 3 3 2 2 2 2" xfId="28310"/>
    <cellStyle name="Normal 3 2 5 3 3 2 2 3" xfId="17924"/>
    <cellStyle name="Normal 3 2 5 3 3 2 2 4" xfId="23030"/>
    <cellStyle name="Normal 3 2 5 3 3 2 3" xfId="7530"/>
    <cellStyle name="Normal 3 2 5 3 3 2 3 2" xfId="25670"/>
    <cellStyle name="Normal 3 2 5 3 3 2 4" xfId="12820"/>
    <cellStyle name="Normal 3 2 5 3 3 2 5" xfId="15460"/>
    <cellStyle name="Normal 3 2 5 3 3 2 6" xfId="20390"/>
    <cellStyle name="Normal 3 2 5 3 3 3" xfId="3658"/>
    <cellStyle name="Normal 3 2 5 3 3 3 2" xfId="8939"/>
    <cellStyle name="Normal 3 2 5 3 3 3 2 2" xfId="27078"/>
    <cellStyle name="Normal 3 2 5 3 3 3 3" xfId="16692"/>
    <cellStyle name="Normal 3 2 5 3 3 3 4" xfId="21798"/>
    <cellStyle name="Normal 3 2 5 3 3 4" xfId="6298"/>
    <cellStyle name="Normal 3 2 5 3 3 4 2" xfId="24438"/>
    <cellStyle name="Normal 3 2 5 3 3 5" xfId="11588"/>
    <cellStyle name="Normal 3 2 5 3 3 6" xfId="14228"/>
    <cellStyle name="Normal 3 2 5 3 3 7" xfId="19158"/>
    <cellStyle name="Normal 3 2 5 3 4" xfId="1544"/>
    <cellStyle name="Normal 3 2 5 3 4 2" xfId="4186"/>
    <cellStyle name="Normal 3 2 5 3 4 2 2" xfId="9467"/>
    <cellStyle name="Normal 3 2 5 3 4 2 2 2" xfId="27606"/>
    <cellStyle name="Normal 3 2 5 3 4 2 3" xfId="17220"/>
    <cellStyle name="Normal 3 2 5 3 4 2 4" xfId="22326"/>
    <cellStyle name="Normal 3 2 5 3 4 3" xfId="6826"/>
    <cellStyle name="Normal 3 2 5 3 4 3 2" xfId="24966"/>
    <cellStyle name="Normal 3 2 5 3 4 4" xfId="12116"/>
    <cellStyle name="Normal 3 2 5 3 4 5" xfId="14756"/>
    <cellStyle name="Normal 3 2 5 3 4 6" xfId="19686"/>
    <cellStyle name="Normal 3 2 5 3 5" xfId="2953"/>
    <cellStyle name="Normal 3 2 5 3 5 2" xfId="8235"/>
    <cellStyle name="Normal 3 2 5 3 5 2 2" xfId="26374"/>
    <cellStyle name="Normal 3 2 5 3 5 3" xfId="15988"/>
    <cellStyle name="Normal 3 2 5 3 5 4" xfId="21094"/>
    <cellStyle name="Normal 3 2 5 3 6" xfId="5594"/>
    <cellStyle name="Normal 3 2 5 3 6 2" xfId="23734"/>
    <cellStyle name="Normal 3 2 5 3 7" xfId="10890"/>
    <cellStyle name="Normal 3 2 5 3 8" xfId="13524"/>
    <cellStyle name="Normal 3 2 5 3 9" xfId="18454"/>
    <cellStyle name="Normal 3 2 5 4" xfId="491"/>
    <cellStyle name="Normal 3 2 5 4 2" xfId="1194"/>
    <cellStyle name="Normal 3 2 5 4 2 2" xfId="2426"/>
    <cellStyle name="Normal 3 2 5 4 2 2 2" xfId="5068"/>
    <cellStyle name="Normal 3 2 5 4 2 2 2 2" xfId="10349"/>
    <cellStyle name="Normal 3 2 5 4 2 2 2 2 2" xfId="28488"/>
    <cellStyle name="Normal 3 2 5 4 2 2 2 3" xfId="18102"/>
    <cellStyle name="Normal 3 2 5 4 2 2 2 4" xfId="23208"/>
    <cellStyle name="Normal 3 2 5 4 2 2 3" xfId="7708"/>
    <cellStyle name="Normal 3 2 5 4 2 2 3 2" xfId="25848"/>
    <cellStyle name="Normal 3 2 5 4 2 2 4" xfId="12998"/>
    <cellStyle name="Normal 3 2 5 4 2 2 5" xfId="15638"/>
    <cellStyle name="Normal 3 2 5 4 2 2 6" xfId="20568"/>
    <cellStyle name="Normal 3 2 5 4 2 3" xfId="3836"/>
    <cellStyle name="Normal 3 2 5 4 2 3 2" xfId="9117"/>
    <cellStyle name="Normal 3 2 5 4 2 3 2 2" xfId="27256"/>
    <cellStyle name="Normal 3 2 5 4 2 3 3" xfId="16870"/>
    <cellStyle name="Normal 3 2 5 4 2 3 4" xfId="21976"/>
    <cellStyle name="Normal 3 2 5 4 2 4" xfId="6476"/>
    <cellStyle name="Normal 3 2 5 4 2 4 2" xfId="24616"/>
    <cellStyle name="Normal 3 2 5 4 2 5" xfId="11766"/>
    <cellStyle name="Normal 3 2 5 4 2 6" xfId="14406"/>
    <cellStyle name="Normal 3 2 5 4 2 7" xfId="19336"/>
    <cellStyle name="Normal 3 2 5 4 3" xfId="1722"/>
    <cellStyle name="Normal 3 2 5 4 3 2" xfId="4364"/>
    <cellStyle name="Normal 3 2 5 4 3 2 2" xfId="9645"/>
    <cellStyle name="Normal 3 2 5 4 3 2 2 2" xfId="27784"/>
    <cellStyle name="Normal 3 2 5 4 3 2 3" xfId="17398"/>
    <cellStyle name="Normal 3 2 5 4 3 2 4" xfId="22504"/>
    <cellStyle name="Normal 3 2 5 4 3 3" xfId="7004"/>
    <cellStyle name="Normal 3 2 5 4 3 3 2" xfId="25144"/>
    <cellStyle name="Normal 3 2 5 4 3 4" xfId="12294"/>
    <cellStyle name="Normal 3 2 5 4 3 5" xfId="14934"/>
    <cellStyle name="Normal 3 2 5 4 3 6" xfId="19864"/>
    <cellStyle name="Normal 3 2 5 4 4" xfId="3131"/>
    <cellStyle name="Normal 3 2 5 4 4 2" xfId="8413"/>
    <cellStyle name="Normal 3 2 5 4 4 2 2" xfId="26552"/>
    <cellStyle name="Normal 3 2 5 4 4 3" xfId="16166"/>
    <cellStyle name="Normal 3 2 5 4 4 4" xfId="21272"/>
    <cellStyle name="Normal 3 2 5 4 5" xfId="5772"/>
    <cellStyle name="Normal 3 2 5 4 5 2" xfId="23912"/>
    <cellStyle name="Normal 3 2 5 4 6" xfId="11064"/>
    <cellStyle name="Normal 3 2 5 4 7" xfId="13702"/>
    <cellStyle name="Normal 3 2 5 4 8" xfId="18632"/>
    <cellStyle name="Normal 3 2 5 5" xfId="842"/>
    <cellStyle name="Normal 3 2 5 5 2" xfId="2074"/>
    <cellStyle name="Normal 3 2 5 5 2 2" xfId="4716"/>
    <cellStyle name="Normal 3 2 5 5 2 2 2" xfId="9997"/>
    <cellStyle name="Normal 3 2 5 5 2 2 2 2" xfId="28136"/>
    <cellStyle name="Normal 3 2 5 5 2 2 3" xfId="17750"/>
    <cellStyle name="Normal 3 2 5 5 2 2 4" xfId="22856"/>
    <cellStyle name="Normal 3 2 5 5 2 3" xfId="7356"/>
    <cellStyle name="Normal 3 2 5 5 2 3 2" xfId="25496"/>
    <cellStyle name="Normal 3 2 5 5 2 4" xfId="12646"/>
    <cellStyle name="Normal 3 2 5 5 2 5" xfId="15286"/>
    <cellStyle name="Normal 3 2 5 5 2 6" xfId="20216"/>
    <cellStyle name="Normal 3 2 5 5 3" xfId="3484"/>
    <cellStyle name="Normal 3 2 5 5 3 2" xfId="8765"/>
    <cellStyle name="Normal 3 2 5 5 3 2 2" xfId="26904"/>
    <cellStyle name="Normal 3 2 5 5 3 3" xfId="16518"/>
    <cellStyle name="Normal 3 2 5 5 3 4" xfId="21624"/>
    <cellStyle name="Normal 3 2 5 5 4" xfId="6124"/>
    <cellStyle name="Normal 3 2 5 5 4 2" xfId="24264"/>
    <cellStyle name="Normal 3 2 5 5 5" xfId="11414"/>
    <cellStyle name="Normal 3 2 5 5 6" xfId="14054"/>
    <cellStyle name="Normal 3 2 5 5 7" xfId="18984"/>
    <cellStyle name="Normal 3 2 5 6" xfId="1368"/>
    <cellStyle name="Normal 3 2 5 6 2" xfId="4010"/>
    <cellStyle name="Normal 3 2 5 6 2 2" xfId="9291"/>
    <cellStyle name="Normal 3 2 5 6 2 2 2" xfId="27430"/>
    <cellStyle name="Normal 3 2 5 6 2 3" xfId="17044"/>
    <cellStyle name="Normal 3 2 5 6 2 4" xfId="22150"/>
    <cellStyle name="Normal 3 2 5 6 3" xfId="6650"/>
    <cellStyle name="Normal 3 2 5 6 3 2" xfId="24790"/>
    <cellStyle name="Normal 3 2 5 6 4" xfId="11940"/>
    <cellStyle name="Normal 3 2 5 6 5" xfId="14580"/>
    <cellStyle name="Normal 3 2 5 6 6" xfId="19510"/>
    <cellStyle name="Normal 3 2 5 7" xfId="2600"/>
    <cellStyle name="Normal 3 2 5 7 2" xfId="5242"/>
    <cellStyle name="Normal 3 2 5 7 2 2" xfId="10523"/>
    <cellStyle name="Normal 3 2 5 7 2 2 2" xfId="28662"/>
    <cellStyle name="Normal 3 2 5 7 2 3" xfId="23382"/>
    <cellStyle name="Normal 3 2 5 7 3" xfId="7882"/>
    <cellStyle name="Normal 3 2 5 7 3 2" xfId="26022"/>
    <cellStyle name="Normal 3 2 5 7 4" xfId="13172"/>
    <cellStyle name="Normal 3 2 5 7 5" xfId="15812"/>
    <cellStyle name="Normal 3 2 5 7 6" xfId="20742"/>
    <cellStyle name="Normal 3 2 5 8" xfId="2779"/>
    <cellStyle name="Normal 3 2 5 8 2" xfId="8061"/>
    <cellStyle name="Normal 3 2 5 8 2 2" xfId="26200"/>
    <cellStyle name="Normal 3 2 5 8 3" xfId="20920"/>
    <cellStyle name="Normal 3 2 5 9" xfId="5420"/>
    <cellStyle name="Normal 3 2 5 9 2" xfId="23560"/>
    <cellStyle name="Normal 3 2 6" xfId="105"/>
    <cellStyle name="Normal 3 2 6 10" xfId="10745"/>
    <cellStyle name="Normal 3 2 6 11" xfId="13364"/>
    <cellStyle name="Normal 3 2 6 12" xfId="18293"/>
    <cellStyle name="Normal 3 2 6 2" xfId="226"/>
    <cellStyle name="Normal 3 2 6 2 10" xfId="13451"/>
    <cellStyle name="Normal 3 2 6 2 11" xfId="18381"/>
    <cellStyle name="Normal 3 2 6 2 2" xfId="418"/>
    <cellStyle name="Normal 3 2 6 2 2 2" xfId="767"/>
    <cellStyle name="Normal 3 2 6 2 2 2 2" xfId="1999"/>
    <cellStyle name="Normal 3 2 6 2 2 2 2 2" xfId="4641"/>
    <cellStyle name="Normal 3 2 6 2 2 2 2 2 2" xfId="9922"/>
    <cellStyle name="Normal 3 2 6 2 2 2 2 2 2 2" xfId="28061"/>
    <cellStyle name="Normal 3 2 6 2 2 2 2 2 3" xfId="17675"/>
    <cellStyle name="Normal 3 2 6 2 2 2 2 2 4" xfId="22781"/>
    <cellStyle name="Normal 3 2 6 2 2 2 2 3" xfId="7281"/>
    <cellStyle name="Normal 3 2 6 2 2 2 2 3 2" xfId="25421"/>
    <cellStyle name="Normal 3 2 6 2 2 2 2 4" xfId="12571"/>
    <cellStyle name="Normal 3 2 6 2 2 2 2 5" xfId="15211"/>
    <cellStyle name="Normal 3 2 6 2 2 2 2 6" xfId="20141"/>
    <cellStyle name="Normal 3 2 6 2 2 2 3" xfId="3409"/>
    <cellStyle name="Normal 3 2 6 2 2 2 3 2" xfId="8690"/>
    <cellStyle name="Normal 3 2 6 2 2 2 3 2 2" xfId="26829"/>
    <cellStyle name="Normal 3 2 6 2 2 2 3 3" xfId="16443"/>
    <cellStyle name="Normal 3 2 6 2 2 2 3 4" xfId="21549"/>
    <cellStyle name="Normal 3 2 6 2 2 2 4" xfId="6049"/>
    <cellStyle name="Normal 3 2 6 2 2 2 4 2" xfId="24189"/>
    <cellStyle name="Normal 3 2 6 2 2 2 5" xfId="11339"/>
    <cellStyle name="Normal 3 2 6 2 2 2 6" xfId="13979"/>
    <cellStyle name="Normal 3 2 6 2 2 2 7" xfId="18909"/>
    <cellStyle name="Normal 3 2 6 2 2 3" xfId="1119"/>
    <cellStyle name="Normal 3 2 6 2 2 3 2" xfId="2351"/>
    <cellStyle name="Normal 3 2 6 2 2 3 2 2" xfId="4993"/>
    <cellStyle name="Normal 3 2 6 2 2 3 2 2 2" xfId="10274"/>
    <cellStyle name="Normal 3 2 6 2 2 3 2 2 2 2" xfId="28413"/>
    <cellStyle name="Normal 3 2 6 2 2 3 2 2 3" xfId="18027"/>
    <cellStyle name="Normal 3 2 6 2 2 3 2 2 4" xfId="23133"/>
    <cellStyle name="Normal 3 2 6 2 2 3 2 3" xfId="7633"/>
    <cellStyle name="Normal 3 2 6 2 2 3 2 3 2" xfId="25773"/>
    <cellStyle name="Normal 3 2 6 2 2 3 2 4" xfId="12923"/>
    <cellStyle name="Normal 3 2 6 2 2 3 2 5" xfId="15563"/>
    <cellStyle name="Normal 3 2 6 2 2 3 2 6" xfId="20493"/>
    <cellStyle name="Normal 3 2 6 2 2 3 3" xfId="3761"/>
    <cellStyle name="Normal 3 2 6 2 2 3 3 2" xfId="9042"/>
    <cellStyle name="Normal 3 2 6 2 2 3 3 2 2" xfId="27181"/>
    <cellStyle name="Normal 3 2 6 2 2 3 3 3" xfId="16795"/>
    <cellStyle name="Normal 3 2 6 2 2 3 3 4" xfId="21901"/>
    <cellStyle name="Normal 3 2 6 2 2 3 4" xfId="6401"/>
    <cellStyle name="Normal 3 2 6 2 2 3 4 2" xfId="24541"/>
    <cellStyle name="Normal 3 2 6 2 2 3 5" xfId="11691"/>
    <cellStyle name="Normal 3 2 6 2 2 3 6" xfId="14331"/>
    <cellStyle name="Normal 3 2 6 2 2 3 7" xfId="19261"/>
    <cellStyle name="Normal 3 2 6 2 2 4" xfId="1647"/>
    <cellStyle name="Normal 3 2 6 2 2 4 2" xfId="4289"/>
    <cellStyle name="Normal 3 2 6 2 2 4 2 2" xfId="9570"/>
    <cellStyle name="Normal 3 2 6 2 2 4 2 2 2" xfId="27709"/>
    <cellStyle name="Normal 3 2 6 2 2 4 2 3" xfId="17323"/>
    <cellStyle name="Normal 3 2 6 2 2 4 2 4" xfId="22429"/>
    <cellStyle name="Normal 3 2 6 2 2 4 3" xfId="6929"/>
    <cellStyle name="Normal 3 2 6 2 2 4 3 2" xfId="25069"/>
    <cellStyle name="Normal 3 2 6 2 2 4 4" xfId="12219"/>
    <cellStyle name="Normal 3 2 6 2 2 4 5" xfId="14859"/>
    <cellStyle name="Normal 3 2 6 2 2 4 6" xfId="19789"/>
    <cellStyle name="Normal 3 2 6 2 2 5" xfId="3056"/>
    <cellStyle name="Normal 3 2 6 2 2 5 2" xfId="8338"/>
    <cellStyle name="Normal 3 2 6 2 2 5 2 2" xfId="26477"/>
    <cellStyle name="Normal 3 2 6 2 2 5 3" xfId="16091"/>
    <cellStyle name="Normal 3 2 6 2 2 5 4" xfId="21197"/>
    <cellStyle name="Normal 3 2 6 2 2 6" xfId="5697"/>
    <cellStyle name="Normal 3 2 6 2 2 6 2" xfId="23837"/>
    <cellStyle name="Normal 3 2 6 2 2 7" xfId="10991"/>
    <cellStyle name="Normal 3 2 6 2 2 8" xfId="13627"/>
    <cellStyle name="Normal 3 2 6 2 2 9" xfId="18557"/>
    <cellStyle name="Normal 3 2 6 2 3" xfId="590"/>
    <cellStyle name="Normal 3 2 6 2 3 2" xfId="1295"/>
    <cellStyle name="Normal 3 2 6 2 3 2 2" xfId="2527"/>
    <cellStyle name="Normal 3 2 6 2 3 2 2 2" xfId="5169"/>
    <cellStyle name="Normal 3 2 6 2 3 2 2 2 2" xfId="10450"/>
    <cellStyle name="Normal 3 2 6 2 3 2 2 2 2 2" xfId="28589"/>
    <cellStyle name="Normal 3 2 6 2 3 2 2 2 3" xfId="18203"/>
    <cellStyle name="Normal 3 2 6 2 3 2 2 2 4" xfId="23309"/>
    <cellStyle name="Normal 3 2 6 2 3 2 2 3" xfId="7809"/>
    <cellStyle name="Normal 3 2 6 2 3 2 2 3 2" xfId="25949"/>
    <cellStyle name="Normal 3 2 6 2 3 2 2 4" xfId="13099"/>
    <cellStyle name="Normal 3 2 6 2 3 2 2 5" xfId="15739"/>
    <cellStyle name="Normal 3 2 6 2 3 2 2 6" xfId="20669"/>
    <cellStyle name="Normal 3 2 6 2 3 2 3" xfId="3937"/>
    <cellStyle name="Normal 3 2 6 2 3 2 3 2" xfId="9218"/>
    <cellStyle name="Normal 3 2 6 2 3 2 3 2 2" xfId="27357"/>
    <cellStyle name="Normal 3 2 6 2 3 2 3 3" xfId="16971"/>
    <cellStyle name="Normal 3 2 6 2 3 2 3 4" xfId="22077"/>
    <cellStyle name="Normal 3 2 6 2 3 2 4" xfId="6577"/>
    <cellStyle name="Normal 3 2 6 2 3 2 4 2" xfId="24717"/>
    <cellStyle name="Normal 3 2 6 2 3 2 5" xfId="11867"/>
    <cellStyle name="Normal 3 2 6 2 3 2 6" xfId="14507"/>
    <cellStyle name="Normal 3 2 6 2 3 2 7" xfId="19437"/>
    <cellStyle name="Normal 3 2 6 2 3 3" xfId="1823"/>
    <cellStyle name="Normal 3 2 6 2 3 3 2" xfId="4465"/>
    <cellStyle name="Normal 3 2 6 2 3 3 2 2" xfId="9746"/>
    <cellStyle name="Normal 3 2 6 2 3 3 2 2 2" xfId="27885"/>
    <cellStyle name="Normal 3 2 6 2 3 3 2 3" xfId="17499"/>
    <cellStyle name="Normal 3 2 6 2 3 3 2 4" xfId="22605"/>
    <cellStyle name="Normal 3 2 6 2 3 3 3" xfId="7105"/>
    <cellStyle name="Normal 3 2 6 2 3 3 3 2" xfId="25245"/>
    <cellStyle name="Normal 3 2 6 2 3 3 4" xfId="12395"/>
    <cellStyle name="Normal 3 2 6 2 3 3 5" xfId="15035"/>
    <cellStyle name="Normal 3 2 6 2 3 3 6" xfId="19965"/>
    <cellStyle name="Normal 3 2 6 2 3 4" xfId="3232"/>
    <cellStyle name="Normal 3 2 6 2 3 4 2" xfId="8514"/>
    <cellStyle name="Normal 3 2 6 2 3 4 2 2" xfId="26653"/>
    <cellStyle name="Normal 3 2 6 2 3 4 3" xfId="16267"/>
    <cellStyle name="Normal 3 2 6 2 3 4 4" xfId="21373"/>
    <cellStyle name="Normal 3 2 6 2 3 5" xfId="5873"/>
    <cellStyle name="Normal 3 2 6 2 3 5 2" xfId="24013"/>
    <cellStyle name="Normal 3 2 6 2 3 6" xfId="11163"/>
    <cellStyle name="Normal 3 2 6 2 3 7" xfId="13803"/>
    <cellStyle name="Normal 3 2 6 2 3 8" xfId="18733"/>
    <cellStyle name="Normal 3 2 6 2 4" xfId="943"/>
    <cellStyle name="Normal 3 2 6 2 4 2" xfId="2175"/>
    <cellStyle name="Normal 3 2 6 2 4 2 2" xfId="4817"/>
    <cellStyle name="Normal 3 2 6 2 4 2 2 2" xfId="10098"/>
    <cellStyle name="Normal 3 2 6 2 4 2 2 2 2" xfId="28237"/>
    <cellStyle name="Normal 3 2 6 2 4 2 2 3" xfId="17851"/>
    <cellStyle name="Normal 3 2 6 2 4 2 2 4" xfId="22957"/>
    <cellStyle name="Normal 3 2 6 2 4 2 3" xfId="7457"/>
    <cellStyle name="Normal 3 2 6 2 4 2 3 2" xfId="25597"/>
    <cellStyle name="Normal 3 2 6 2 4 2 4" xfId="12747"/>
    <cellStyle name="Normal 3 2 6 2 4 2 5" xfId="15387"/>
    <cellStyle name="Normal 3 2 6 2 4 2 6" xfId="20317"/>
    <cellStyle name="Normal 3 2 6 2 4 3" xfId="3585"/>
    <cellStyle name="Normal 3 2 6 2 4 3 2" xfId="8866"/>
    <cellStyle name="Normal 3 2 6 2 4 3 2 2" xfId="27005"/>
    <cellStyle name="Normal 3 2 6 2 4 3 3" xfId="16619"/>
    <cellStyle name="Normal 3 2 6 2 4 3 4" xfId="21725"/>
    <cellStyle name="Normal 3 2 6 2 4 4" xfId="6225"/>
    <cellStyle name="Normal 3 2 6 2 4 4 2" xfId="24365"/>
    <cellStyle name="Normal 3 2 6 2 4 5" xfId="11515"/>
    <cellStyle name="Normal 3 2 6 2 4 6" xfId="14155"/>
    <cellStyle name="Normal 3 2 6 2 4 7" xfId="19085"/>
    <cellStyle name="Normal 3 2 6 2 5" xfId="1471"/>
    <cellStyle name="Normal 3 2 6 2 5 2" xfId="4113"/>
    <cellStyle name="Normal 3 2 6 2 5 2 2" xfId="9394"/>
    <cellStyle name="Normal 3 2 6 2 5 2 2 2" xfId="27533"/>
    <cellStyle name="Normal 3 2 6 2 5 2 3" xfId="17147"/>
    <cellStyle name="Normal 3 2 6 2 5 2 4" xfId="22253"/>
    <cellStyle name="Normal 3 2 6 2 5 3" xfId="6753"/>
    <cellStyle name="Normal 3 2 6 2 5 3 2" xfId="24893"/>
    <cellStyle name="Normal 3 2 6 2 5 4" xfId="12043"/>
    <cellStyle name="Normal 3 2 6 2 5 5" xfId="14683"/>
    <cellStyle name="Normal 3 2 6 2 5 6" xfId="19613"/>
    <cellStyle name="Normal 3 2 6 2 6" xfId="2703"/>
    <cellStyle name="Normal 3 2 6 2 6 2" xfId="5345"/>
    <cellStyle name="Normal 3 2 6 2 6 2 2" xfId="10626"/>
    <cellStyle name="Normal 3 2 6 2 6 2 2 2" xfId="28765"/>
    <cellStyle name="Normal 3 2 6 2 6 2 3" xfId="23485"/>
    <cellStyle name="Normal 3 2 6 2 6 3" xfId="7985"/>
    <cellStyle name="Normal 3 2 6 2 6 3 2" xfId="26125"/>
    <cellStyle name="Normal 3 2 6 2 6 4" xfId="13275"/>
    <cellStyle name="Normal 3 2 6 2 6 5" xfId="15915"/>
    <cellStyle name="Normal 3 2 6 2 6 6" xfId="20845"/>
    <cellStyle name="Normal 3 2 6 2 7" xfId="2880"/>
    <cellStyle name="Normal 3 2 6 2 7 2" xfId="8162"/>
    <cellStyle name="Normal 3 2 6 2 7 2 2" xfId="26301"/>
    <cellStyle name="Normal 3 2 6 2 7 3" xfId="21021"/>
    <cellStyle name="Normal 3 2 6 2 8" xfId="5521"/>
    <cellStyle name="Normal 3 2 6 2 8 2" xfId="23661"/>
    <cellStyle name="Normal 3 2 6 2 9" xfId="10815"/>
    <cellStyle name="Normal 3 2 6 3" xfId="331"/>
    <cellStyle name="Normal 3 2 6 3 2" xfId="680"/>
    <cellStyle name="Normal 3 2 6 3 2 2" xfId="1912"/>
    <cellStyle name="Normal 3 2 6 3 2 2 2" xfId="4554"/>
    <cellStyle name="Normal 3 2 6 3 2 2 2 2" xfId="9835"/>
    <cellStyle name="Normal 3 2 6 3 2 2 2 2 2" xfId="27974"/>
    <cellStyle name="Normal 3 2 6 3 2 2 2 3" xfId="17588"/>
    <cellStyle name="Normal 3 2 6 3 2 2 2 4" xfId="22694"/>
    <cellStyle name="Normal 3 2 6 3 2 2 3" xfId="7194"/>
    <cellStyle name="Normal 3 2 6 3 2 2 3 2" xfId="25334"/>
    <cellStyle name="Normal 3 2 6 3 2 2 4" xfId="12484"/>
    <cellStyle name="Normal 3 2 6 3 2 2 5" xfId="15124"/>
    <cellStyle name="Normal 3 2 6 3 2 2 6" xfId="20054"/>
    <cellStyle name="Normal 3 2 6 3 2 3" xfId="3322"/>
    <cellStyle name="Normal 3 2 6 3 2 3 2" xfId="8603"/>
    <cellStyle name="Normal 3 2 6 3 2 3 2 2" xfId="26742"/>
    <cellStyle name="Normal 3 2 6 3 2 3 3" xfId="16356"/>
    <cellStyle name="Normal 3 2 6 3 2 3 4" xfId="21462"/>
    <cellStyle name="Normal 3 2 6 3 2 4" xfId="5962"/>
    <cellStyle name="Normal 3 2 6 3 2 4 2" xfId="24102"/>
    <cellStyle name="Normal 3 2 6 3 2 5" xfId="11252"/>
    <cellStyle name="Normal 3 2 6 3 2 6" xfId="13892"/>
    <cellStyle name="Normal 3 2 6 3 2 7" xfId="18822"/>
    <cellStyle name="Normal 3 2 6 3 3" xfId="1032"/>
    <cellStyle name="Normal 3 2 6 3 3 2" xfId="2264"/>
    <cellStyle name="Normal 3 2 6 3 3 2 2" xfId="4906"/>
    <cellStyle name="Normal 3 2 6 3 3 2 2 2" xfId="10187"/>
    <cellStyle name="Normal 3 2 6 3 3 2 2 2 2" xfId="28326"/>
    <cellStyle name="Normal 3 2 6 3 3 2 2 3" xfId="17940"/>
    <cellStyle name="Normal 3 2 6 3 3 2 2 4" xfId="23046"/>
    <cellStyle name="Normal 3 2 6 3 3 2 3" xfId="7546"/>
    <cellStyle name="Normal 3 2 6 3 3 2 3 2" xfId="25686"/>
    <cellStyle name="Normal 3 2 6 3 3 2 4" xfId="12836"/>
    <cellStyle name="Normal 3 2 6 3 3 2 5" xfId="15476"/>
    <cellStyle name="Normal 3 2 6 3 3 2 6" xfId="20406"/>
    <cellStyle name="Normal 3 2 6 3 3 3" xfId="3674"/>
    <cellStyle name="Normal 3 2 6 3 3 3 2" xfId="8955"/>
    <cellStyle name="Normal 3 2 6 3 3 3 2 2" xfId="27094"/>
    <cellStyle name="Normal 3 2 6 3 3 3 3" xfId="16708"/>
    <cellStyle name="Normal 3 2 6 3 3 3 4" xfId="21814"/>
    <cellStyle name="Normal 3 2 6 3 3 4" xfId="6314"/>
    <cellStyle name="Normal 3 2 6 3 3 4 2" xfId="24454"/>
    <cellStyle name="Normal 3 2 6 3 3 5" xfId="11604"/>
    <cellStyle name="Normal 3 2 6 3 3 6" xfId="14244"/>
    <cellStyle name="Normal 3 2 6 3 3 7" xfId="19174"/>
    <cellStyle name="Normal 3 2 6 3 4" xfId="1560"/>
    <cellStyle name="Normal 3 2 6 3 4 2" xfId="4202"/>
    <cellStyle name="Normal 3 2 6 3 4 2 2" xfId="9483"/>
    <cellStyle name="Normal 3 2 6 3 4 2 2 2" xfId="27622"/>
    <cellStyle name="Normal 3 2 6 3 4 2 3" xfId="17236"/>
    <cellStyle name="Normal 3 2 6 3 4 2 4" xfId="22342"/>
    <cellStyle name="Normal 3 2 6 3 4 3" xfId="6842"/>
    <cellStyle name="Normal 3 2 6 3 4 3 2" xfId="24982"/>
    <cellStyle name="Normal 3 2 6 3 4 4" xfId="12132"/>
    <cellStyle name="Normal 3 2 6 3 4 5" xfId="14772"/>
    <cellStyle name="Normal 3 2 6 3 4 6" xfId="19702"/>
    <cellStyle name="Normal 3 2 6 3 5" xfId="2969"/>
    <cellStyle name="Normal 3 2 6 3 5 2" xfId="8251"/>
    <cellStyle name="Normal 3 2 6 3 5 2 2" xfId="26390"/>
    <cellStyle name="Normal 3 2 6 3 5 3" xfId="16004"/>
    <cellStyle name="Normal 3 2 6 3 5 4" xfId="21110"/>
    <cellStyle name="Normal 3 2 6 3 6" xfId="5610"/>
    <cellStyle name="Normal 3 2 6 3 6 2" xfId="23750"/>
    <cellStyle name="Normal 3 2 6 3 7" xfId="10906"/>
    <cellStyle name="Normal 3 2 6 3 8" xfId="13540"/>
    <cellStyle name="Normal 3 2 6 3 9" xfId="18470"/>
    <cellStyle name="Normal 3 2 6 4" xfId="505"/>
    <cellStyle name="Normal 3 2 6 4 2" xfId="1208"/>
    <cellStyle name="Normal 3 2 6 4 2 2" xfId="2440"/>
    <cellStyle name="Normal 3 2 6 4 2 2 2" xfId="5082"/>
    <cellStyle name="Normal 3 2 6 4 2 2 2 2" xfId="10363"/>
    <cellStyle name="Normal 3 2 6 4 2 2 2 2 2" xfId="28502"/>
    <cellStyle name="Normal 3 2 6 4 2 2 2 3" xfId="18116"/>
    <cellStyle name="Normal 3 2 6 4 2 2 2 4" xfId="23222"/>
    <cellStyle name="Normal 3 2 6 4 2 2 3" xfId="7722"/>
    <cellStyle name="Normal 3 2 6 4 2 2 3 2" xfId="25862"/>
    <cellStyle name="Normal 3 2 6 4 2 2 4" xfId="13012"/>
    <cellStyle name="Normal 3 2 6 4 2 2 5" xfId="15652"/>
    <cellStyle name="Normal 3 2 6 4 2 2 6" xfId="20582"/>
    <cellStyle name="Normal 3 2 6 4 2 3" xfId="3850"/>
    <cellStyle name="Normal 3 2 6 4 2 3 2" xfId="9131"/>
    <cellStyle name="Normal 3 2 6 4 2 3 2 2" xfId="27270"/>
    <cellStyle name="Normal 3 2 6 4 2 3 3" xfId="16884"/>
    <cellStyle name="Normal 3 2 6 4 2 3 4" xfId="21990"/>
    <cellStyle name="Normal 3 2 6 4 2 4" xfId="6490"/>
    <cellStyle name="Normal 3 2 6 4 2 4 2" xfId="24630"/>
    <cellStyle name="Normal 3 2 6 4 2 5" xfId="11780"/>
    <cellStyle name="Normal 3 2 6 4 2 6" xfId="14420"/>
    <cellStyle name="Normal 3 2 6 4 2 7" xfId="19350"/>
    <cellStyle name="Normal 3 2 6 4 3" xfId="1736"/>
    <cellStyle name="Normal 3 2 6 4 3 2" xfId="4378"/>
    <cellStyle name="Normal 3 2 6 4 3 2 2" xfId="9659"/>
    <cellStyle name="Normal 3 2 6 4 3 2 2 2" xfId="27798"/>
    <cellStyle name="Normal 3 2 6 4 3 2 3" xfId="17412"/>
    <cellStyle name="Normal 3 2 6 4 3 2 4" xfId="22518"/>
    <cellStyle name="Normal 3 2 6 4 3 3" xfId="7018"/>
    <cellStyle name="Normal 3 2 6 4 3 3 2" xfId="25158"/>
    <cellStyle name="Normal 3 2 6 4 3 4" xfId="12308"/>
    <cellStyle name="Normal 3 2 6 4 3 5" xfId="14948"/>
    <cellStyle name="Normal 3 2 6 4 3 6" xfId="19878"/>
    <cellStyle name="Normal 3 2 6 4 4" xfId="3145"/>
    <cellStyle name="Normal 3 2 6 4 4 2" xfId="8427"/>
    <cellStyle name="Normal 3 2 6 4 4 2 2" xfId="26566"/>
    <cellStyle name="Normal 3 2 6 4 4 3" xfId="16180"/>
    <cellStyle name="Normal 3 2 6 4 4 4" xfId="21286"/>
    <cellStyle name="Normal 3 2 6 4 5" xfId="5786"/>
    <cellStyle name="Normal 3 2 6 4 5 2" xfId="23926"/>
    <cellStyle name="Normal 3 2 6 4 6" xfId="11078"/>
    <cellStyle name="Normal 3 2 6 4 7" xfId="13716"/>
    <cellStyle name="Normal 3 2 6 4 8" xfId="18646"/>
    <cellStyle name="Normal 3 2 6 5" xfId="856"/>
    <cellStyle name="Normal 3 2 6 5 2" xfId="2088"/>
    <cellStyle name="Normal 3 2 6 5 2 2" xfId="4730"/>
    <cellStyle name="Normal 3 2 6 5 2 2 2" xfId="10011"/>
    <cellStyle name="Normal 3 2 6 5 2 2 2 2" xfId="28150"/>
    <cellStyle name="Normal 3 2 6 5 2 2 3" xfId="17764"/>
    <cellStyle name="Normal 3 2 6 5 2 2 4" xfId="22870"/>
    <cellStyle name="Normal 3 2 6 5 2 3" xfId="7370"/>
    <cellStyle name="Normal 3 2 6 5 2 3 2" xfId="25510"/>
    <cellStyle name="Normal 3 2 6 5 2 4" xfId="12660"/>
    <cellStyle name="Normal 3 2 6 5 2 5" xfId="15300"/>
    <cellStyle name="Normal 3 2 6 5 2 6" xfId="20230"/>
    <cellStyle name="Normal 3 2 6 5 3" xfId="3498"/>
    <cellStyle name="Normal 3 2 6 5 3 2" xfId="8779"/>
    <cellStyle name="Normal 3 2 6 5 3 2 2" xfId="26918"/>
    <cellStyle name="Normal 3 2 6 5 3 3" xfId="16532"/>
    <cellStyle name="Normal 3 2 6 5 3 4" xfId="21638"/>
    <cellStyle name="Normal 3 2 6 5 4" xfId="6138"/>
    <cellStyle name="Normal 3 2 6 5 4 2" xfId="24278"/>
    <cellStyle name="Normal 3 2 6 5 5" xfId="11428"/>
    <cellStyle name="Normal 3 2 6 5 6" xfId="14068"/>
    <cellStyle name="Normal 3 2 6 5 7" xfId="18998"/>
    <cellStyle name="Normal 3 2 6 6" xfId="1384"/>
    <cellStyle name="Normal 3 2 6 6 2" xfId="4026"/>
    <cellStyle name="Normal 3 2 6 6 2 2" xfId="9307"/>
    <cellStyle name="Normal 3 2 6 6 2 2 2" xfId="27446"/>
    <cellStyle name="Normal 3 2 6 6 2 3" xfId="17060"/>
    <cellStyle name="Normal 3 2 6 6 2 4" xfId="22166"/>
    <cellStyle name="Normal 3 2 6 6 3" xfId="6666"/>
    <cellStyle name="Normal 3 2 6 6 3 2" xfId="24806"/>
    <cellStyle name="Normal 3 2 6 6 4" xfId="11956"/>
    <cellStyle name="Normal 3 2 6 6 5" xfId="14596"/>
    <cellStyle name="Normal 3 2 6 6 6" xfId="19526"/>
    <cellStyle name="Normal 3 2 6 7" xfId="2616"/>
    <cellStyle name="Normal 3 2 6 7 2" xfId="5258"/>
    <cellStyle name="Normal 3 2 6 7 2 2" xfId="10539"/>
    <cellStyle name="Normal 3 2 6 7 2 2 2" xfId="28678"/>
    <cellStyle name="Normal 3 2 6 7 2 3" xfId="23398"/>
    <cellStyle name="Normal 3 2 6 7 3" xfId="7898"/>
    <cellStyle name="Normal 3 2 6 7 3 2" xfId="26038"/>
    <cellStyle name="Normal 3 2 6 7 4" xfId="13188"/>
    <cellStyle name="Normal 3 2 6 7 5" xfId="15828"/>
    <cellStyle name="Normal 3 2 6 7 6" xfId="20758"/>
    <cellStyle name="Normal 3 2 6 8" xfId="2793"/>
    <cellStyle name="Normal 3 2 6 8 2" xfId="8075"/>
    <cellStyle name="Normal 3 2 6 8 2 2" xfId="26214"/>
    <cellStyle name="Normal 3 2 6 8 3" xfId="20934"/>
    <cellStyle name="Normal 3 2 6 9" xfId="5434"/>
    <cellStyle name="Normal 3 2 6 9 2" xfId="23574"/>
    <cellStyle name="Normal 3 2 7" xfId="167"/>
    <cellStyle name="Normal 3 2 7 10" xfId="13393"/>
    <cellStyle name="Normal 3 2 7 11" xfId="18323"/>
    <cellStyle name="Normal 3 2 7 2" xfId="360"/>
    <cellStyle name="Normal 3 2 7 2 2" xfId="709"/>
    <cellStyle name="Normal 3 2 7 2 2 2" xfId="1941"/>
    <cellStyle name="Normal 3 2 7 2 2 2 2" xfId="4583"/>
    <cellStyle name="Normal 3 2 7 2 2 2 2 2" xfId="9864"/>
    <cellStyle name="Normal 3 2 7 2 2 2 2 2 2" xfId="28003"/>
    <cellStyle name="Normal 3 2 7 2 2 2 2 3" xfId="17617"/>
    <cellStyle name="Normal 3 2 7 2 2 2 2 4" xfId="22723"/>
    <cellStyle name="Normal 3 2 7 2 2 2 3" xfId="7223"/>
    <cellStyle name="Normal 3 2 7 2 2 2 3 2" xfId="25363"/>
    <cellStyle name="Normal 3 2 7 2 2 2 4" xfId="12513"/>
    <cellStyle name="Normal 3 2 7 2 2 2 5" xfId="15153"/>
    <cellStyle name="Normal 3 2 7 2 2 2 6" xfId="20083"/>
    <cellStyle name="Normal 3 2 7 2 2 3" xfId="3351"/>
    <cellStyle name="Normal 3 2 7 2 2 3 2" xfId="8632"/>
    <cellStyle name="Normal 3 2 7 2 2 3 2 2" xfId="26771"/>
    <cellStyle name="Normal 3 2 7 2 2 3 3" xfId="16385"/>
    <cellStyle name="Normal 3 2 7 2 2 3 4" xfId="21491"/>
    <cellStyle name="Normal 3 2 7 2 2 4" xfId="5991"/>
    <cellStyle name="Normal 3 2 7 2 2 4 2" xfId="24131"/>
    <cellStyle name="Normal 3 2 7 2 2 5" xfId="11281"/>
    <cellStyle name="Normal 3 2 7 2 2 6" xfId="13921"/>
    <cellStyle name="Normal 3 2 7 2 2 7" xfId="18851"/>
    <cellStyle name="Normal 3 2 7 2 3" xfId="1061"/>
    <cellStyle name="Normal 3 2 7 2 3 2" xfId="2293"/>
    <cellStyle name="Normal 3 2 7 2 3 2 2" xfId="4935"/>
    <cellStyle name="Normal 3 2 7 2 3 2 2 2" xfId="10216"/>
    <cellStyle name="Normal 3 2 7 2 3 2 2 2 2" xfId="28355"/>
    <cellStyle name="Normal 3 2 7 2 3 2 2 3" xfId="17969"/>
    <cellStyle name="Normal 3 2 7 2 3 2 2 4" xfId="23075"/>
    <cellStyle name="Normal 3 2 7 2 3 2 3" xfId="7575"/>
    <cellStyle name="Normal 3 2 7 2 3 2 3 2" xfId="25715"/>
    <cellStyle name="Normal 3 2 7 2 3 2 4" xfId="12865"/>
    <cellStyle name="Normal 3 2 7 2 3 2 5" xfId="15505"/>
    <cellStyle name="Normal 3 2 7 2 3 2 6" xfId="20435"/>
    <cellStyle name="Normal 3 2 7 2 3 3" xfId="3703"/>
    <cellStyle name="Normal 3 2 7 2 3 3 2" xfId="8984"/>
    <cellStyle name="Normal 3 2 7 2 3 3 2 2" xfId="27123"/>
    <cellStyle name="Normal 3 2 7 2 3 3 3" xfId="16737"/>
    <cellStyle name="Normal 3 2 7 2 3 3 4" xfId="21843"/>
    <cellStyle name="Normal 3 2 7 2 3 4" xfId="6343"/>
    <cellStyle name="Normal 3 2 7 2 3 4 2" xfId="24483"/>
    <cellStyle name="Normal 3 2 7 2 3 5" xfId="11633"/>
    <cellStyle name="Normal 3 2 7 2 3 6" xfId="14273"/>
    <cellStyle name="Normal 3 2 7 2 3 7" xfId="19203"/>
    <cellStyle name="Normal 3 2 7 2 4" xfId="1589"/>
    <cellStyle name="Normal 3 2 7 2 4 2" xfId="4231"/>
    <cellStyle name="Normal 3 2 7 2 4 2 2" xfId="9512"/>
    <cellStyle name="Normal 3 2 7 2 4 2 2 2" xfId="27651"/>
    <cellStyle name="Normal 3 2 7 2 4 2 3" xfId="17265"/>
    <cellStyle name="Normal 3 2 7 2 4 2 4" xfId="22371"/>
    <cellStyle name="Normal 3 2 7 2 4 3" xfId="6871"/>
    <cellStyle name="Normal 3 2 7 2 4 3 2" xfId="25011"/>
    <cellStyle name="Normal 3 2 7 2 4 4" xfId="12161"/>
    <cellStyle name="Normal 3 2 7 2 4 5" xfId="14801"/>
    <cellStyle name="Normal 3 2 7 2 4 6" xfId="19731"/>
    <cellStyle name="Normal 3 2 7 2 5" xfId="2998"/>
    <cellStyle name="Normal 3 2 7 2 5 2" xfId="8280"/>
    <cellStyle name="Normal 3 2 7 2 5 2 2" xfId="26419"/>
    <cellStyle name="Normal 3 2 7 2 5 3" xfId="16033"/>
    <cellStyle name="Normal 3 2 7 2 5 4" xfId="21139"/>
    <cellStyle name="Normal 3 2 7 2 6" xfId="5639"/>
    <cellStyle name="Normal 3 2 7 2 6 2" xfId="23779"/>
    <cellStyle name="Normal 3 2 7 2 7" xfId="10935"/>
    <cellStyle name="Normal 3 2 7 2 8" xfId="13569"/>
    <cellStyle name="Normal 3 2 7 2 9" xfId="18499"/>
    <cellStyle name="Normal 3 2 7 3" xfId="534"/>
    <cellStyle name="Normal 3 2 7 3 2" xfId="1237"/>
    <cellStyle name="Normal 3 2 7 3 2 2" xfId="2469"/>
    <cellStyle name="Normal 3 2 7 3 2 2 2" xfId="5111"/>
    <cellStyle name="Normal 3 2 7 3 2 2 2 2" xfId="10392"/>
    <cellStyle name="Normal 3 2 7 3 2 2 2 2 2" xfId="28531"/>
    <cellStyle name="Normal 3 2 7 3 2 2 2 3" xfId="18145"/>
    <cellStyle name="Normal 3 2 7 3 2 2 2 4" xfId="23251"/>
    <cellStyle name="Normal 3 2 7 3 2 2 3" xfId="7751"/>
    <cellStyle name="Normal 3 2 7 3 2 2 3 2" xfId="25891"/>
    <cellStyle name="Normal 3 2 7 3 2 2 4" xfId="13041"/>
    <cellStyle name="Normal 3 2 7 3 2 2 5" xfId="15681"/>
    <cellStyle name="Normal 3 2 7 3 2 2 6" xfId="20611"/>
    <cellStyle name="Normal 3 2 7 3 2 3" xfId="3879"/>
    <cellStyle name="Normal 3 2 7 3 2 3 2" xfId="9160"/>
    <cellStyle name="Normal 3 2 7 3 2 3 2 2" xfId="27299"/>
    <cellStyle name="Normal 3 2 7 3 2 3 3" xfId="16913"/>
    <cellStyle name="Normal 3 2 7 3 2 3 4" xfId="22019"/>
    <cellStyle name="Normal 3 2 7 3 2 4" xfId="6519"/>
    <cellStyle name="Normal 3 2 7 3 2 4 2" xfId="24659"/>
    <cellStyle name="Normal 3 2 7 3 2 5" xfId="11809"/>
    <cellStyle name="Normal 3 2 7 3 2 6" xfId="14449"/>
    <cellStyle name="Normal 3 2 7 3 2 7" xfId="19379"/>
    <cellStyle name="Normal 3 2 7 3 3" xfId="1765"/>
    <cellStyle name="Normal 3 2 7 3 3 2" xfId="4407"/>
    <cellStyle name="Normal 3 2 7 3 3 2 2" xfId="9688"/>
    <cellStyle name="Normal 3 2 7 3 3 2 2 2" xfId="27827"/>
    <cellStyle name="Normal 3 2 7 3 3 2 3" xfId="17441"/>
    <cellStyle name="Normal 3 2 7 3 3 2 4" xfId="22547"/>
    <cellStyle name="Normal 3 2 7 3 3 3" xfId="7047"/>
    <cellStyle name="Normal 3 2 7 3 3 3 2" xfId="25187"/>
    <cellStyle name="Normal 3 2 7 3 3 4" xfId="12337"/>
    <cellStyle name="Normal 3 2 7 3 3 5" xfId="14977"/>
    <cellStyle name="Normal 3 2 7 3 3 6" xfId="19907"/>
    <cellStyle name="Normal 3 2 7 3 4" xfId="3174"/>
    <cellStyle name="Normal 3 2 7 3 4 2" xfId="8456"/>
    <cellStyle name="Normal 3 2 7 3 4 2 2" xfId="26595"/>
    <cellStyle name="Normal 3 2 7 3 4 3" xfId="16209"/>
    <cellStyle name="Normal 3 2 7 3 4 4" xfId="21315"/>
    <cellStyle name="Normal 3 2 7 3 5" xfId="5815"/>
    <cellStyle name="Normal 3 2 7 3 5 2" xfId="23955"/>
    <cellStyle name="Normal 3 2 7 3 6" xfId="11107"/>
    <cellStyle name="Normal 3 2 7 3 7" xfId="13745"/>
    <cellStyle name="Normal 3 2 7 3 8" xfId="18675"/>
    <cellStyle name="Normal 3 2 7 4" xfId="885"/>
    <cellStyle name="Normal 3 2 7 4 2" xfId="2117"/>
    <cellStyle name="Normal 3 2 7 4 2 2" xfId="4759"/>
    <cellStyle name="Normal 3 2 7 4 2 2 2" xfId="10040"/>
    <cellStyle name="Normal 3 2 7 4 2 2 2 2" xfId="28179"/>
    <cellStyle name="Normal 3 2 7 4 2 2 3" xfId="17793"/>
    <cellStyle name="Normal 3 2 7 4 2 2 4" xfId="22899"/>
    <cellStyle name="Normal 3 2 7 4 2 3" xfId="7399"/>
    <cellStyle name="Normal 3 2 7 4 2 3 2" xfId="25539"/>
    <cellStyle name="Normal 3 2 7 4 2 4" xfId="12689"/>
    <cellStyle name="Normal 3 2 7 4 2 5" xfId="15329"/>
    <cellStyle name="Normal 3 2 7 4 2 6" xfId="20259"/>
    <cellStyle name="Normal 3 2 7 4 3" xfId="3527"/>
    <cellStyle name="Normal 3 2 7 4 3 2" xfId="8808"/>
    <cellStyle name="Normal 3 2 7 4 3 2 2" xfId="26947"/>
    <cellStyle name="Normal 3 2 7 4 3 3" xfId="16561"/>
    <cellStyle name="Normal 3 2 7 4 3 4" xfId="21667"/>
    <cellStyle name="Normal 3 2 7 4 4" xfId="6167"/>
    <cellStyle name="Normal 3 2 7 4 4 2" xfId="24307"/>
    <cellStyle name="Normal 3 2 7 4 5" xfId="11457"/>
    <cellStyle name="Normal 3 2 7 4 6" xfId="14097"/>
    <cellStyle name="Normal 3 2 7 4 7" xfId="19027"/>
    <cellStyle name="Normal 3 2 7 5" xfId="1413"/>
    <cellStyle name="Normal 3 2 7 5 2" xfId="4055"/>
    <cellStyle name="Normal 3 2 7 5 2 2" xfId="9336"/>
    <cellStyle name="Normal 3 2 7 5 2 2 2" xfId="27475"/>
    <cellStyle name="Normal 3 2 7 5 2 3" xfId="17089"/>
    <cellStyle name="Normal 3 2 7 5 2 4" xfId="22195"/>
    <cellStyle name="Normal 3 2 7 5 3" xfId="6695"/>
    <cellStyle name="Normal 3 2 7 5 3 2" xfId="24835"/>
    <cellStyle name="Normal 3 2 7 5 4" xfId="11985"/>
    <cellStyle name="Normal 3 2 7 5 5" xfId="14625"/>
    <cellStyle name="Normal 3 2 7 5 6" xfId="19555"/>
    <cellStyle name="Normal 3 2 7 6" xfId="2645"/>
    <cellStyle name="Normal 3 2 7 6 2" xfId="5287"/>
    <cellStyle name="Normal 3 2 7 6 2 2" xfId="10568"/>
    <cellStyle name="Normal 3 2 7 6 2 2 2" xfId="28707"/>
    <cellStyle name="Normal 3 2 7 6 2 3" xfId="23427"/>
    <cellStyle name="Normal 3 2 7 6 3" xfId="7927"/>
    <cellStyle name="Normal 3 2 7 6 3 2" xfId="26067"/>
    <cellStyle name="Normal 3 2 7 6 4" xfId="13217"/>
    <cellStyle name="Normal 3 2 7 6 5" xfId="15857"/>
    <cellStyle name="Normal 3 2 7 6 6" xfId="20787"/>
    <cellStyle name="Normal 3 2 7 7" xfId="2822"/>
    <cellStyle name="Normal 3 2 7 7 2" xfId="8104"/>
    <cellStyle name="Normal 3 2 7 7 2 2" xfId="26243"/>
    <cellStyle name="Normal 3 2 7 7 3" xfId="20963"/>
    <cellStyle name="Normal 3 2 7 8" xfId="5463"/>
    <cellStyle name="Normal 3 2 7 8 2" xfId="23603"/>
    <cellStyle name="Normal 3 2 7 9" xfId="10757"/>
    <cellStyle name="Normal 3 2 8" xfId="272"/>
    <cellStyle name="Normal 3 2 8 2" xfId="620"/>
    <cellStyle name="Normal 3 2 8 2 2" xfId="1852"/>
    <cellStyle name="Normal 3 2 8 2 2 2" xfId="4494"/>
    <cellStyle name="Normal 3 2 8 2 2 2 2" xfId="9775"/>
    <cellStyle name="Normal 3 2 8 2 2 2 2 2" xfId="27914"/>
    <cellStyle name="Normal 3 2 8 2 2 2 3" xfId="17528"/>
    <cellStyle name="Normal 3 2 8 2 2 2 4" xfId="22634"/>
    <cellStyle name="Normal 3 2 8 2 2 3" xfId="7134"/>
    <cellStyle name="Normal 3 2 8 2 2 3 2" xfId="25274"/>
    <cellStyle name="Normal 3 2 8 2 2 4" xfId="12424"/>
    <cellStyle name="Normal 3 2 8 2 2 5" xfId="15064"/>
    <cellStyle name="Normal 3 2 8 2 2 6" xfId="19994"/>
    <cellStyle name="Normal 3 2 8 2 3" xfId="3262"/>
    <cellStyle name="Normal 3 2 8 2 3 2" xfId="8543"/>
    <cellStyle name="Normal 3 2 8 2 3 2 2" xfId="26682"/>
    <cellStyle name="Normal 3 2 8 2 3 3" xfId="16296"/>
    <cellStyle name="Normal 3 2 8 2 3 4" xfId="21402"/>
    <cellStyle name="Normal 3 2 8 2 4" xfId="5902"/>
    <cellStyle name="Normal 3 2 8 2 4 2" xfId="24042"/>
    <cellStyle name="Normal 3 2 8 2 5" xfId="11192"/>
    <cellStyle name="Normal 3 2 8 2 6" xfId="13832"/>
    <cellStyle name="Normal 3 2 8 2 7" xfId="18762"/>
    <cellStyle name="Normal 3 2 8 3" xfId="972"/>
    <cellStyle name="Normal 3 2 8 3 2" xfId="2204"/>
    <cellStyle name="Normal 3 2 8 3 2 2" xfId="4846"/>
    <cellStyle name="Normal 3 2 8 3 2 2 2" xfId="10127"/>
    <cellStyle name="Normal 3 2 8 3 2 2 2 2" xfId="28266"/>
    <cellStyle name="Normal 3 2 8 3 2 2 3" xfId="17880"/>
    <cellStyle name="Normal 3 2 8 3 2 2 4" xfId="22986"/>
    <cellStyle name="Normal 3 2 8 3 2 3" xfId="7486"/>
    <cellStyle name="Normal 3 2 8 3 2 3 2" xfId="25626"/>
    <cellStyle name="Normal 3 2 8 3 2 4" xfId="12776"/>
    <cellStyle name="Normal 3 2 8 3 2 5" xfId="15416"/>
    <cellStyle name="Normal 3 2 8 3 2 6" xfId="20346"/>
    <cellStyle name="Normal 3 2 8 3 3" xfId="3614"/>
    <cellStyle name="Normal 3 2 8 3 3 2" xfId="8895"/>
    <cellStyle name="Normal 3 2 8 3 3 2 2" xfId="27034"/>
    <cellStyle name="Normal 3 2 8 3 3 3" xfId="16648"/>
    <cellStyle name="Normal 3 2 8 3 3 4" xfId="21754"/>
    <cellStyle name="Normal 3 2 8 3 4" xfId="6254"/>
    <cellStyle name="Normal 3 2 8 3 4 2" xfId="24394"/>
    <cellStyle name="Normal 3 2 8 3 5" xfId="11544"/>
    <cellStyle name="Normal 3 2 8 3 6" xfId="14184"/>
    <cellStyle name="Normal 3 2 8 3 7" xfId="19114"/>
    <cellStyle name="Normal 3 2 8 4" xfId="1500"/>
    <cellStyle name="Normal 3 2 8 4 2" xfId="4142"/>
    <cellStyle name="Normal 3 2 8 4 2 2" xfId="9423"/>
    <cellStyle name="Normal 3 2 8 4 2 2 2" xfId="27562"/>
    <cellStyle name="Normal 3 2 8 4 2 3" xfId="17176"/>
    <cellStyle name="Normal 3 2 8 4 2 4" xfId="22282"/>
    <cellStyle name="Normal 3 2 8 4 3" xfId="6782"/>
    <cellStyle name="Normal 3 2 8 4 3 2" xfId="24922"/>
    <cellStyle name="Normal 3 2 8 4 4" xfId="12072"/>
    <cellStyle name="Normal 3 2 8 4 5" xfId="14712"/>
    <cellStyle name="Normal 3 2 8 4 6" xfId="19642"/>
    <cellStyle name="Normal 3 2 8 5" xfId="2909"/>
    <cellStyle name="Normal 3 2 8 5 2" xfId="8191"/>
    <cellStyle name="Normal 3 2 8 5 2 2" xfId="26330"/>
    <cellStyle name="Normal 3 2 8 5 3" xfId="15944"/>
    <cellStyle name="Normal 3 2 8 5 4" xfId="21050"/>
    <cellStyle name="Normal 3 2 8 6" xfId="5550"/>
    <cellStyle name="Normal 3 2 8 6 2" xfId="23690"/>
    <cellStyle name="Normal 3 2 8 7" xfId="10849"/>
    <cellStyle name="Normal 3 2 8 8" xfId="13480"/>
    <cellStyle name="Normal 3 2 8 9" xfId="18411"/>
    <cellStyle name="Normal 3 2 9" xfId="460"/>
    <cellStyle name="Normal 3 2 9 2" xfId="1161"/>
    <cellStyle name="Normal 3 2 9 2 2" xfId="2393"/>
    <cellStyle name="Normal 3 2 9 2 2 2" xfId="5035"/>
    <cellStyle name="Normal 3 2 9 2 2 2 2" xfId="10316"/>
    <cellStyle name="Normal 3 2 9 2 2 2 2 2" xfId="28455"/>
    <cellStyle name="Normal 3 2 9 2 2 2 3" xfId="18069"/>
    <cellStyle name="Normal 3 2 9 2 2 2 4" xfId="23175"/>
    <cellStyle name="Normal 3 2 9 2 2 3" xfId="7675"/>
    <cellStyle name="Normal 3 2 9 2 2 3 2" xfId="25815"/>
    <cellStyle name="Normal 3 2 9 2 2 4" xfId="12965"/>
    <cellStyle name="Normal 3 2 9 2 2 5" xfId="15605"/>
    <cellStyle name="Normal 3 2 9 2 2 6" xfId="20535"/>
    <cellStyle name="Normal 3 2 9 2 3" xfId="3803"/>
    <cellStyle name="Normal 3 2 9 2 3 2" xfId="9084"/>
    <cellStyle name="Normal 3 2 9 2 3 2 2" xfId="27223"/>
    <cellStyle name="Normal 3 2 9 2 3 3" xfId="16837"/>
    <cellStyle name="Normal 3 2 9 2 3 4" xfId="21943"/>
    <cellStyle name="Normal 3 2 9 2 4" xfId="6443"/>
    <cellStyle name="Normal 3 2 9 2 4 2" xfId="24583"/>
    <cellStyle name="Normal 3 2 9 2 5" xfId="11733"/>
    <cellStyle name="Normal 3 2 9 2 6" xfId="14373"/>
    <cellStyle name="Normal 3 2 9 2 7" xfId="19303"/>
    <cellStyle name="Normal 3 2 9 3" xfId="1689"/>
    <cellStyle name="Normal 3 2 9 3 2" xfId="4331"/>
    <cellStyle name="Normal 3 2 9 3 2 2" xfId="9612"/>
    <cellStyle name="Normal 3 2 9 3 2 2 2" xfId="27751"/>
    <cellStyle name="Normal 3 2 9 3 2 3" xfId="17365"/>
    <cellStyle name="Normal 3 2 9 3 2 4" xfId="22471"/>
    <cellStyle name="Normal 3 2 9 3 3" xfId="6971"/>
    <cellStyle name="Normal 3 2 9 3 3 2" xfId="25111"/>
    <cellStyle name="Normal 3 2 9 3 4" xfId="12261"/>
    <cellStyle name="Normal 3 2 9 3 5" xfId="14901"/>
    <cellStyle name="Normal 3 2 9 3 6" xfId="19831"/>
    <cellStyle name="Normal 3 2 9 4" xfId="3098"/>
    <cellStyle name="Normal 3 2 9 4 2" xfId="8380"/>
    <cellStyle name="Normal 3 2 9 4 2 2" xfId="26519"/>
    <cellStyle name="Normal 3 2 9 4 3" xfId="16133"/>
    <cellStyle name="Normal 3 2 9 4 4" xfId="21239"/>
    <cellStyle name="Normal 3 2 9 5" xfId="5739"/>
    <cellStyle name="Normal 3 2 9 5 2" xfId="23879"/>
    <cellStyle name="Normal 3 2 9 6" xfId="11033"/>
    <cellStyle name="Normal 3 2 9 7" xfId="13669"/>
    <cellStyle name="Normal 3 2 9 8" xfId="18599"/>
    <cellStyle name="Normal 3 3" xfId="49"/>
    <cellStyle name="Normal 3 3 10" xfId="1322"/>
    <cellStyle name="Normal 3 3 10 2" xfId="3964"/>
    <cellStyle name="Normal 3 3 10 2 2" xfId="9245"/>
    <cellStyle name="Normal 3 3 10 2 2 2" xfId="27384"/>
    <cellStyle name="Normal 3 3 10 2 3" xfId="16998"/>
    <cellStyle name="Normal 3 3 10 2 4" xfId="22104"/>
    <cellStyle name="Normal 3 3 10 3" xfId="6604"/>
    <cellStyle name="Normal 3 3 10 3 2" xfId="24744"/>
    <cellStyle name="Normal 3 3 10 4" xfId="11894"/>
    <cellStyle name="Normal 3 3 10 5" xfId="14534"/>
    <cellStyle name="Normal 3 3 10 6" xfId="19464"/>
    <cellStyle name="Normal 3 3 11" xfId="2567"/>
    <cellStyle name="Normal 3 3 11 2" xfId="5209"/>
    <cellStyle name="Normal 3 3 11 2 2" xfId="10490"/>
    <cellStyle name="Normal 3 3 11 2 2 2" xfId="28629"/>
    <cellStyle name="Normal 3 3 11 2 3" xfId="23349"/>
    <cellStyle name="Normal 3 3 11 3" xfId="7849"/>
    <cellStyle name="Normal 3 3 11 3 2" xfId="25989"/>
    <cellStyle name="Normal 3 3 11 4" xfId="13139"/>
    <cellStyle name="Normal 3 3 11 5" xfId="15766"/>
    <cellStyle name="Normal 3 3 11 6" xfId="20709"/>
    <cellStyle name="Normal 3 3 12" xfId="2743"/>
    <cellStyle name="Normal 3 3 12 2" xfId="8025"/>
    <cellStyle name="Normal 3 3 12 2 2" xfId="26165"/>
    <cellStyle name="Normal 3 3 12 3" xfId="20885"/>
    <cellStyle name="Normal 3 3 13" xfId="5385"/>
    <cellStyle name="Normal 3 3 13 2" xfId="23525"/>
    <cellStyle name="Normal 3 3 14" xfId="10685"/>
    <cellStyle name="Normal 3 3 15" xfId="13302"/>
    <cellStyle name="Normal 3 3 16" xfId="18247"/>
    <cellStyle name="Normal 3 3 2" xfId="59"/>
    <cellStyle name="Normal 3 3 2 10" xfId="2754"/>
    <cellStyle name="Normal 3 3 2 10 2" xfId="8036"/>
    <cellStyle name="Normal 3 3 2 10 2 2" xfId="26176"/>
    <cellStyle name="Normal 3 3 2 10 3" xfId="20896"/>
    <cellStyle name="Normal 3 3 2 11" xfId="5396"/>
    <cellStyle name="Normal 3 3 2 11 2" xfId="23536"/>
    <cellStyle name="Normal 3 3 2 12" xfId="10709"/>
    <cellStyle name="Normal 3 3 2 13" xfId="13326"/>
    <cellStyle name="Normal 3 3 2 14" xfId="18255"/>
    <cellStyle name="Normal 3 3 2 2" xfId="83"/>
    <cellStyle name="Normal 3 3 2 2 10" xfId="10723"/>
    <cellStyle name="Normal 3 3 2 2 11" xfId="13342"/>
    <cellStyle name="Normal 3 3 2 2 12" xfId="18271"/>
    <cellStyle name="Normal 3 3 2 2 2" xfId="204"/>
    <cellStyle name="Normal 3 3 2 2 2 10" xfId="13429"/>
    <cellStyle name="Normal 3 3 2 2 2 11" xfId="18359"/>
    <cellStyle name="Normal 3 3 2 2 2 2" xfId="396"/>
    <cellStyle name="Normal 3 3 2 2 2 2 2" xfId="745"/>
    <cellStyle name="Normal 3 3 2 2 2 2 2 2" xfId="1977"/>
    <cellStyle name="Normal 3 3 2 2 2 2 2 2 2" xfId="4619"/>
    <cellStyle name="Normal 3 3 2 2 2 2 2 2 2 2" xfId="9900"/>
    <cellStyle name="Normal 3 3 2 2 2 2 2 2 2 2 2" xfId="28039"/>
    <cellStyle name="Normal 3 3 2 2 2 2 2 2 2 3" xfId="17653"/>
    <cellStyle name="Normal 3 3 2 2 2 2 2 2 2 4" xfId="22759"/>
    <cellStyle name="Normal 3 3 2 2 2 2 2 2 3" xfId="7259"/>
    <cellStyle name="Normal 3 3 2 2 2 2 2 2 3 2" xfId="25399"/>
    <cellStyle name="Normal 3 3 2 2 2 2 2 2 4" xfId="12549"/>
    <cellStyle name="Normal 3 3 2 2 2 2 2 2 5" xfId="15189"/>
    <cellStyle name="Normal 3 3 2 2 2 2 2 2 6" xfId="20119"/>
    <cellStyle name="Normal 3 3 2 2 2 2 2 3" xfId="3387"/>
    <cellStyle name="Normal 3 3 2 2 2 2 2 3 2" xfId="8668"/>
    <cellStyle name="Normal 3 3 2 2 2 2 2 3 2 2" xfId="26807"/>
    <cellStyle name="Normal 3 3 2 2 2 2 2 3 3" xfId="16421"/>
    <cellStyle name="Normal 3 3 2 2 2 2 2 3 4" xfId="21527"/>
    <cellStyle name="Normal 3 3 2 2 2 2 2 4" xfId="6027"/>
    <cellStyle name="Normal 3 3 2 2 2 2 2 4 2" xfId="24167"/>
    <cellStyle name="Normal 3 3 2 2 2 2 2 5" xfId="11317"/>
    <cellStyle name="Normal 3 3 2 2 2 2 2 6" xfId="13957"/>
    <cellStyle name="Normal 3 3 2 2 2 2 2 7" xfId="18887"/>
    <cellStyle name="Normal 3 3 2 2 2 2 3" xfId="1097"/>
    <cellStyle name="Normal 3 3 2 2 2 2 3 2" xfId="2329"/>
    <cellStyle name="Normal 3 3 2 2 2 2 3 2 2" xfId="4971"/>
    <cellStyle name="Normal 3 3 2 2 2 2 3 2 2 2" xfId="10252"/>
    <cellStyle name="Normal 3 3 2 2 2 2 3 2 2 2 2" xfId="28391"/>
    <cellStyle name="Normal 3 3 2 2 2 2 3 2 2 3" xfId="18005"/>
    <cellStyle name="Normal 3 3 2 2 2 2 3 2 2 4" xfId="23111"/>
    <cellStyle name="Normal 3 3 2 2 2 2 3 2 3" xfId="7611"/>
    <cellStyle name="Normal 3 3 2 2 2 2 3 2 3 2" xfId="25751"/>
    <cellStyle name="Normal 3 3 2 2 2 2 3 2 4" xfId="12901"/>
    <cellStyle name="Normal 3 3 2 2 2 2 3 2 5" xfId="15541"/>
    <cellStyle name="Normal 3 3 2 2 2 2 3 2 6" xfId="20471"/>
    <cellStyle name="Normal 3 3 2 2 2 2 3 3" xfId="3739"/>
    <cellStyle name="Normal 3 3 2 2 2 2 3 3 2" xfId="9020"/>
    <cellStyle name="Normal 3 3 2 2 2 2 3 3 2 2" xfId="27159"/>
    <cellStyle name="Normal 3 3 2 2 2 2 3 3 3" xfId="16773"/>
    <cellStyle name="Normal 3 3 2 2 2 2 3 3 4" xfId="21879"/>
    <cellStyle name="Normal 3 3 2 2 2 2 3 4" xfId="6379"/>
    <cellStyle name="Normal 3 3 2 2 2 2 3 4 2" xfId="24519"/>
    <cellStyle name="Normal 3 3 2 2 2 2 3 5" xfId="11669"/>
    <cellStyle name="Normal 3 3 2 2 2 2 3 6" xfId="14309"/>
    <cellStyle name="Normal 3 3 2 2 2 2 3 7" xfId="19239"/>
    <cellStyle name="Normal 3 3 2 2 2 2 4" xfId="1625"/>
    <cellStyle name="Normal 3 3 2 2 2 2 4 2" xfId="4267"/>
    <cellStyle name="Normal 3 3 2 2 2 2 4 2 2" xfId="9548"/>
    <cellStyle name="Normal 3 3 2 2 2 2 4 2 2 2" xfId="27687"/>
    <cellStyle name="Normal 3 3 2 2 2 2 4 2 3" xfId="17301"/>
    <cellStyle name="Normal 3 3 2 2 2 2 4 2 4" xfId="22407"/>
    <cellStyle name="Normal 3 3 2 2 2 2 4 3" xfId="6907"/>
    <cellStyle name="Normal 3 3 2 2 2 2 4 3 2" xfId="25047"/>
    <cellStyle name="Normal 3 3 2 2 2 2 4 4" xfId="12197"/>
    <cellStyle name="Normal 3 3 2 2 2 2 4 5" xfId="14837"/>
    <cellStyle name="Normal 3 3 2 2 2 2 4 6" xfId="19767"/>
    <cellStyle name="Normal 3 3 2 2 2 2 5" xfId="3034"/>
    <cellStyle name="Normal 3 3 2 2 2 2 5 2" xfId="8316"/>
    <cellStyle name="Normal 3 3 2 2 2 2 5 2 2" xfId="26455"/>
    <cellStyle name="Normal 3 3 2 2 2 2 5 3" xfId="16069"/>
    <cellStyle name="Normal 3 3 2 2 2 2 5 4" xfId="21175"/>
    <cellStyle name="Normal 3 3 2 2 2 2 6" xfId="5675"/>
    <cellStyle name="Normal 3 3 2 2 2 2 6 2" xfId="23815"/>
    <cellStyle name="Normal 3 3 2 2 2 2 7" xfId="10969"/>
    <cellStyle name="Normal 3 3 2 2 2 2 8" xfId="13605"/>
    <cellStyle name="Normal 3 3 2 2 2 2 9" xfId="18535"/>
    <cellStyle name="Normal 3 3 2 2 2 3" xfId="568"/>
    <cellStyle name="Normal 3 3 2 2 2 3 2" xfId="1273"/>
    <cellStyle name="Normal 3 3 2 2 2 3 2 2" xfId="2505"/>
    <cellStyle name="Normal 3 3 2 2 2 3 2 2 2" xfId="5147"/>
    <cellStyle name="Normal 3 3 2 2 2 3 2 2 2 2" xfId="10428"/>
    <cellStyle name="Normal 3 3 2 2 2 3 2 2 2 2 2" xfId="28567"/>
    <cellStyle name="Normal 3 3 2 2 2 3 2 2 2 3" xfId="18181"/>
    <cellStyle name="Normal 3 3 2 2 2 3 2 2 2 4" xfId="23287"/>
    <cellStyle name="Normal 3 3 2 2 2 3 2 2 3" xfId="7787"/>
    <cellStyle name="Normal 3 3 2 2 2 3 2 2 3 2" xfId="25927"/>
    <cellStyle name="Normal 3 3 2 2 2 3 2 2 4" xfId="13077"/>
    <cellStyle name="Normal 3 3 2 2 2 3 2 2 5" xfId="15717"/>
    <cellStyle name="Normal 3 3 2 2 2 3 2 2 6" xfId="20647"/>
    <cellStyle name="Normal 3 3 2 2 2 3 2 3" xfId="3915"/>
    <cellStyle name="Normal 3 3 2 2 2 3 2 3 2" xfId="9196"/>
    <cellStyle name="Normal 3 3 2 2 2 3 2 3 2 2" xfId="27335"/>
    <cellStyle name="Normal 3 3 2 2 2 3 2 3 3" xfId="16949"/>
    <cellStyle name="Normal 3 3 2 2 2 3 2 3 4" xfId="22055"/>
    <cellStyle name="Normal 3 3 2 2 2 3 2 4" xfId="6555"/>
    <cellStyle name="Normal 3 3 2 2 2 3 2 4 2" xfId="24695"/>
    <cellStyle name="Normal 3 3 2 2 2 3 2 5" xfId="11845"/>
    <cellStyle name="Normal 3 3 2 2 2 3 2 6" xfId="14485"/>
    <cellStyle name="Normal 3 3 2 2 2 3 2 7" xfId="19415"/>
    <cellStyle name="Normal 3 3 2 2 2 3 3" xfId="1801"/>
    <cellStyle name="Normal 3 3 2 2 2 3 3 2" xfId="4443"/>
    <cellStyle name="Normal 3 3 2 2 2 3 3 2 2" xfId="9724"/>
    <cellStyle name="Normal 3 3 2 2 2 3 3 2 2 2" xfId="27863"/>
    <cellStyle name="Normal 3 3 2 2 2 3 3 2 3" xfId="17477"/>
    <cellStyle name="Normal 3 3 2 2 2 3 3 2 4" xfId="22583"/>
    <cellStyle name="Normal 3 3 2 2 2 3 3 3" xfId="7083"/>
    <cellStyle name="Normal 3 3 2 2 2 3 3 3 2" xfId="25223"/>
    <cellStyle name="Normal 3 3 2 2 2 3 3 4" xfId="12373"/>
    <cellStyle name="Normal 3 3 2 2 2 3 3 5" xfId="15013"/>
    <cellStyle name="Normal 3 3 2 2 2 3 3 6" xfId="19943"/>
    <cellStyle name="Normal 3 3 2 2 2 3 4" xfId="3210"/>
    <cellStyle name="Normal 3 3 2 2 2 3 4 2" xfId="8492"/>
    <cellStyle name="Normal 3 3 2 2 2 3 4 2 2" xfId="26631"/>
    <cellStyle name="Normal 3 3 2 2 2 3 4 3" xfId="16245"/>
    <cellStyle name="Normal 3 3 2 2 2 3 4 4" xfId="21351"/>
    <cellStyle name="Normal 3 3 2 2 2 3 5" xfId="5851"/>
    <cellStyle name="Normal 3 3 2 2 2 3 5 2" xfId="23991"/>
    <cellStyle name="Normal 3 3 2 2 2 3 6" xfId="11141"/>
    <cellStyle name="Normal 3 3 2 2 2 3 7" xfId="13781"/>
    <cellStyle name="Normal 3 3 2 2 2 3 8" xfId="18711"/>
    <cellStyle name="Normal 3 3 2 2 2 4" xfId="921"/>
    <cellStyle name="Normal 3 3 2 2 2 4 2" xfId="2153"/>
    <cellStyle name="Normal 3 3 2 2 2 4 2 2" xfId="4795"/>
    <cellStyle name="Normal 3 3 2 2 2 4 2 2 2" xfId="10076"/>
    <cellStyle name="Normal 3 3 2 2 2 4 2 2 2 2" xfId="28215"/>
    <cellStyle name="Normal 3 3 2 2 2 4 2 2 3" xfId="17829"/>
    <cellStyle name="Normal 3 3 2 2 2 4 2 2 4" xfId="22935"/>
    <cellStyle name="Normal 3 3 2 2 2 4 2 3" xfId="7435"/>
    <cellStyle name="Normal 3 3 2 2 2 4 2 3 2" xfId="25575"/>
    <cellStyle name="Normal 3 3 2 2 2 4 2 4" xfId="12725"/>
    <cellStyle name="Normal 3 3 2 2 2 4 2 5" xfId="15365"/>
    <cellStyle name="Normal 3 3 2 2 2 4 2 6" xfId="20295"/>
    <cellStyle name="Normal 3 3 2 2 2 4 3" xfId="3563"/>
    <cellStyle name="Normal 3 3 2 2 2 4 3 2" xfId="8844"/>
    <cellStyle name="Normal 3 3 2 2 2 4 3 2 2" xfId="26983"/>
    <cellStyle name="Normal 3 3 2 2 2 4 3 3" xfId="16597"/>
    <cellStyle name="Normal 3 3 2 2 2 4 3 4" xfId="21703"/>
    <cellStyle name="Normal 3 3 2 2 2 4 4" xfId="6203"/>
    <cellStyle name="Normal 3 3 2 2 2 4 4 2" xfId="24343"/>
    <cellStyle name="Normal 3 3 2 2 2 4 5" xfId="11493"/>
    <cellStyle name="Normal 3 3 2 2 2 4 6" xfId="14133"/>
    <cellStyle name="Normal 3 3 2 2 2 4 7" xfId="19063"/>
    <cellStyle name="Normal 3 3 2 2 2 5" xfId="1449"/>
    <cellStyle name="Normal 3 3 2 2 2 5 2" xfId="4091"/>
    <cellStyle name="Normal 3 3 2 2 2 5 2 2" xfId="9372"/>
    <cellStyle name="Normal 3 3 2 2 2 5 2 2 2" xfId="27511"/>
    <cellStyle name="Normal 3 3 2 2 2 5 2 3" xfId="17125"/>
    <cellStyle name="Normal 3 3 2 2 2 5 2 4" xfId="22231"/>
    <cellStyle name="Normal 3 3 2 2 2 5 3" xfId="6731"/>
    <cellStyle name="Normal 3 3 2 2 2 5 3 2" xfId="24871"/>
    <cellStyle name="Normal 3 3 2 2 2 5 4" xfId="12021"/>
    <cellStyle name="Normal 3 3 2 2 2 5 5" xfId="14661"/>
    <cellStyle name="Normal 3 3 2 2 2 5 6" xfId="19591"/>
    <cellStyle name="Normal 3 3 2 2 2 6" xfId="2681"/>
    <cellStyle name="Normal 3 3 2 2 2 6 2" xfId="5323"/>
    <cellStyle name="Normal 3 3 2 2 2 6 2 2" xfId="10604"/>
    <cellStyle name="Normal 3 3 2 2 2 6 2 2 2" xfId="28743"/>
    <cellStyle name="Normal 3 3 2 2 2 6 2 3" xfId="23463"/>
    <cellStyle name="Normal 3 3 2 2 2 6 3" xfId="7963"/>
    <cellStyle name="Normal 3 3 2 2 2 6 3 2" xfId="26103"/>
    <cellStyle name="Normal 3 3 2 2 2 6 4" xfId="13253"/>
    <cellStyle name="Normal 3 3 2 2 2 6 5" xfId="15893"/>
    <cellStyle name="Normal 3 3 2 2 2 6 6" xfId="20823"/>
    <cellStyle name="Normal 3 3 2 2 2 7" xfId="2858"/>
    <cellStyle name="Normal 3 3 2 2 2 7 2" xfId="8140"/>
    <cellStyle name="Normal 3 3 2 2 2 7 2 2" xfId="26279"/>
    <cellStyle name="Normal 3 3 2 2 2 7 3" xfId="20999"/>
    <cellStyle name="Normal 3 3 2 2 2 8" xfId="5499"/>
    <cellStyle name="Normal 3 3 2 2 2 8 2" xfId="23639"/>
    <cellStyle name="Normal 3 3 2 2 2 9" xfId="10793"/>
    <cellStyle name="Normal 3 3 2 2 3" xfId="309"/>
    <cellStyle name="Normal 3 3 2 2 3 2" xfId="658"/>
    <cellStyle name="Normal 3 3 2 2 3 2 2" xfId="1890"/>
    <cellStyle name="Normal 3 3 2 2 3 2 2 2" xfId="4532"/>
    <cellStyle name="Normal 3 3 2 2 3 2 2 2 2" xfId="9813"/>
    <cellStyle name="Normal 3 3 2 2 3 2 2 2 2 2" xfId="27952"/>
    <cellStyle name="Normal 3 3 2 2 3 2 2 2 3" xfId="17566"/>
    <cellStyle name="Normal 3 3 2 2 3 2 2 2 4" xfId="22672"/>
    <cellStyle name="Normal 3 3 2 2 3 2 2 3" xfId="7172"/>
    <cellStyle name="Normal 3 3 2 2 3 2 2 3 2" xfId="25312"/>
    <cellStyle name="Normal 3 3 2 2 3 2 2 4" xfId="12462"/>
    <cellStyle name="Normal 3 3 2 2 3 2 2 5" xfId="15102"/>
    <cellStyle name="Normal 3 3 2 2 3 2 2 6" xfId="20032"/>
    <cellStyle name="Normal 3 3 2 2 3 2 3" xfId="3300"/>
    <cellStyle name="Normal 3 3 2 2 3 2 3 2" xfId="8581"/>
    <cellStyle name="Normal 3 3 2 2 3 2 3 2 2" xfId="26720"/>
    <cellStyle name="Normal 3 3 2 2 3 2 3 3" xfId="16334"/>
    <cellStyle name="Normal 3 3 2 2 3 2 3 4" xfId="21440"/>
    <cellStyle name="Normal 3 3 2 2 3 2 4" xfId="5940"/>
    <cellStyle name="Normal 3 3 2 2 3 2 4 2" xfId="24080"/>
    <cellStyle name="Normal 3 3 2 2 3 2 5" xfId="11230"/>
    <cellStyle name="Normal 3 3 2 2 3 2 6" xfId="13870"/>
    <cellStyle name="Normal 3 3 2 2 3 2 7" xfId="18800"/>
    <cellStyle name="Normal 3 3 2 2 3 3" xfId="1010"/>
    <cellStyle name="Normal 3 3 2 2 3 3 2" xfId="2242"/>
    <cellStyle name="Normal 3 3 2 2 3 3 2 2" xfId="4884"/>
    <cellStyle name="Normal 3 3 2 2 3 3 2 2 2" xfId="10165"/>
    <cellStyle name="Normal 3 3 2 2 3 3 2 2 2 2" xfId="28304"/>
    <cellStyle name="Normal 3 3 2 2 3 3 2 2 3" xfId="17918"/>
    <cellStyle name="Normal 3 3 2 2 3 3 2 2 4" xfId="23024"/>
    <cellStyle name="Normal 3 3 2 2 3 3 2 3" xfId="7524"/>
    <cellStyle name="Normal 3 3 2 2 3 3 2 3 2" xfId="25664"/>
    <cellStyle name="Normal 3 3 2 2 3 3 2 4" xfId="12814"/>
    <cellStyle name="Normal 3 3 2 2 3 3 2 5" xfId="15454"/>
    <cellStyle name="Normal 3 3 2 2 3 3 2 6" xfId="20384"/>
    <cellStyle name="Normal 3 3 2 2 3 3 3" xfId="3652"/>
    <cellStyle name="Normal 3 3 2 2 3 3 3 2" xfId="8933"/>
    <cellStyle name="Normal 3 3 2 2 3 3 3 2 2" xfId="27072"/>
    <cellStyle name="Normal 3 3 2 2 3 3 3 3" xfId="16686"/>
    <cellStyle name="Normal 3 3 2 2 3 3 3 4" xfId="21792"/>
    <cellStyle name="Normal 3 3 2 2 3 3 4" xfId="6292"/>
    <cellStyle name="Normal 3 3 2 2 3 3 4 2" xfId="24432"/>
    <cellStyle name="Normal 3 3 2 2 3 3 5" xfId="11582"/>
    <cellStyle name="Normal 3 3 2 2 3 3 6" xfId="14222"/>
    <cellStyle name="Normal 3 3 2 2 3 3 7" xfId="19152"/>
    <cellStyle name="Normal 3 3 2 2 3 4" xfId="1538"/>
    <cellStyle name="Normal 3 3 2 2 3 4 2" xfId="4180"/>
    <cellStyle name="Normal 3 3 2 2 3 4 2 2" xfId="9461"/>
    <cellStyle name="Normal 3 3 2 2 3 4 2 2 2" xfId="27600"/>
    <cellStyle name="Normal 3 3 2 2 3 4 2 3" xfId="17214"/>
    <cellStyle name="Normal 3 3 2 2 3 4 2 4" xfId="22320"/>
    <cellStyle name="Normal 3 3 2 2 3 4 3" xfId="6820"/>
    <cellStyle name="Normal 3 3 2 2 3 4 3 2" xfId="24960"/>
    <cellStyle name="Normal 3 3 2 2 3 4 4" xfId="12110"/>
    <cellStyle name="Normal 3 3 2 2 3 4 5" xfId="14750"/>
    <cellStyle name="Normal 3 3 2 2 3 4 6" xfId="19680"/>
    <cellStyle name="Normal 3 3 2 2 3 5" xfId="2947"/>
    <cellStyle name="Normal 3 3 2 2 3 5 2" xfId="8229"/>
    <cellStyle name="Normal 3 3 2 2 3 5 2 2" xfId="26368"/>
    <cellStyle name="Normal 3 3 2 2 3 5 3" xfId="15982"/>
    <cellStyle name="Normal 3 3 2 2 3 5 4" xfId="21088"/>
    <cellStyle name="Normal 3 3 2 2 3 6" xfId="5588"/>
    <cellStyle name="Normal 3 3 2 2 3 6 2" xfId="23728"/>
    <cellStyle name="Normal 3 3 2 2 3 7" xfId="10884"/>
    <cellStyle name="Normal 3 3 2 2 3 8" xfId="13518"/>
    <cellStyle name="Normal 3 3 2 2 3 9" xfId="18448"/>
    <cellStyle name="Normal 3 3 2 2 4" xfId="485"/>
    <cellStyle name="Normal 3 3 2 2 4 2" xfId="1188"/>
    <cellStyle name="Normal 3 3 2 2 4 2 2" xfId="2420"/>
    <cellStyle name="Normal 3 3 2 2 4 2 2 2" xfId="5062"/>
    <cellStyle name="Normal 3 3 2 2 4 2 2 2 2" xfId="10343"/>
    <cellStyle name="Normal 3 3 2 2 4 2 2 2 2 2" xfId="28482"/>
    <cellStyle name="Normal 3 3 2 2 4 2 2 2 3" xfId="18096"/>
    <cellStyle name="Normal 3 3 2 2 4 2 2 2 4" xfId="23202"/>
    <cellStyle name="Normal 3 3 2 2 4 2 2 3" xfId="7702"/>
    <cellStyle name="Normal 3 3 2 2 4 2 2 3 2" xfId="25842"/>
    <cellStyle name="Normal 3 3 2 2 4 2 2 4" xfId="12992"/>
    <cellStyle name="Normal 3 3 2 2 4 2 2 5" xfId="15632"/>
    <cellStyle name="Normal 3 3 2 2 4 2 2 6" xfId="20562"/>
    <cellStyle name="Normal 3 3 2 2 4 2 3" xfId="3830"/>
    <cellStyle name="Normal 3 3 2 2 4 2 3 2" xfId="9111"/>
    <cellStyle name="Normal 3 3 2 2 4 2 3 2 2" xfId="27250"/>
    <cellStyle name="Normal 3 3 2 2 4 2 3 3" xfId="16864"/>
    <cellStyle name="Normal 3 3 2 2 4 2 3 4" xfId="21970"/>
    <cellStyle name="Normal 3 3 2 2 4 2 4" xfId="6470"/>
    <cellStyle name="Normal 3 3 2 2 4 2 4 2" xfId="24610"/>
    <cellStyle name="Normal 3 3 2 2 4 2 5" xfId="11760"/>
    <cellStyle name="Normal 3 3 2 2 4 2 6" xfId="14400"/>
    <cellStyle name="Normal 3 3 2 2 4 2 7" xfId="19330"/>
    <cellStyle name="Normal 3 3 2 2 4 3" xfId="1716"/>
    <cellStyle name="Normal 3 3 2 2 4 3 2" xfId="4358"/>
    <cellStyle name="Normal 3 3 2 2 4 3 2 2" xfId="9639"/>
    <cellStyle name="Normal 3 3 2 2 4 3 2 2 2" xfId="27778"/>
    <cellStyle name="Normal 3 3 2 2 4 3 2 3" xfId="17392"/>
    <cellStyle name="Normal 3 3 2 2 4 3 2 4" xfId="22498"/>
    <cellStyle name="Normal 3 3 2 2 4 3 3" xfId="6998"/>
    <cellStyle name="Normal 3 3 2 2 4 3 3 2" xfId="25138"/>
    <cellStyle name="Normal 3 3 2 2 4 3 4" xfId="12288"/>
    <cellStyle name="Normal 3 3 2 2 4 3 5" xfId="14928"/>
    <cellStyle name="Normal 3 3 2 2 4 3 6" xfId="19858"/>
    <cellStyle name="Normal 3 3 2 2 4 4" xfId="3125"/>
    <cellStyle name="Normal 3 3 2 2 4 4 2" xfId="8407"/>
    <cellStyle name="Normal 3 3 2 2 4 4 2 2" xfId="26546"/>
    <cellStyle name="Normal 3 3 2 2 4 4 3" xfId="16160"/>
    <cellStyle name="Normal 3 3 2 2 4 4 4" xfId="21266"/>
    <cellStyle name="Normal 3 3 2 2 4 5" xfId="5766"/>
    <cellStyle name="Normal 3 3 2 2 4 5 2" xfId="23906"/>
    <cellStyle name="Normal 3 3 2 2 4 6" xfId="11058"/>
    <cellStyle name="Normal 3 3 2 2 4 7" xfId="13696"/>
    <cellStyle name="Normal 3 3 2 2 4 8" xfId="18626"/>
    <cellStyle name="Normal 3 3 2 2 5" xfId="836"/>
    <cellStyle name="Normal 3 3 2 2 5 2" xfId="2068"/>
    <cellStyle name="Normal 3 3 2 2 5 2 2" xfId="4710"/>
    <cellStyle name="Normal 3 3 2 2 5 2 2 2" xfId="9991"/>
    <cellStyle name="Normal 3 3 2 2 5 2 2 2 2" xfId="28130"/>
    <cellStyle name="Normal 3 3 2 2 5 2 2 3" xfId="17744"/>
    <cellStyle name="Normal 3 3 2 2 5 2 2 4" xfId="22850"/>
    <cellStyle name="Normal 3 3 2 2 5 2 3" xfId="7350"/>
    <cellStyle name="Normal 3 3 2 2 5 2 3 2" xfId="25490"/>
    <cellStyle name="Normal 3 3 2 2 5 2 4" xfId="12640"/>
    <cellStyle name="Normal 3 3 2 2 5 2 5" xfId="15280"/>
    <cellStyle name="Normal 3 3 2 2 5 2 6" xfId="20210"/>
    <cellStyle name="Normal 3 3 2 2 5 3" xfId="3478"/>
    <cellStyle name="Normal 3 3 2 2 5 3 2" xfId="8759"/>
    <cellStyle name="Normal 3 3 2 2 5 3 2 2" xfId="26898"/>
    <cellStyle name="Normal 3 3 2 2 5 3 3" xfId="16512"/>
    <cellStyle name="Normal 3 3 2 2 5 3 4" xfId="21618"/>
    <cellStyle name="Normal 3 3 2 2 5 4" xfId="6118"/>
    <cellStyle name="Normal 3 3 2 2 5 4 2" xfId="24258"/>
    <cellStyle name="Normal 3 3 2 2 5 5" xfId="11408"/>
    <cellStyle name="Normal 3 3 2 2 5 6" xfId="14048"/>
    <cellStyle name="Normal 3 3 2 2 5 7" xfId="18978"/>
    <cellStyle name="Normal 3 3 2 2 6" xfId="1362"/>
    <cellStyle name="Normal 3 3 2 2 6 2" xfId="4004"/>
    <cellStyle name="Normal 3 3 2 2 6 2 2" xfId="9285"/>
    <cellStyle name="Normal 3 3 2 2 6 2 2 2" xfId="27424"/>
    <cellStyle name="Normal 3 3 2 2 6 2 3" xfId="17038"/>
    <cellStyle name="Normal 3 3 2 2 6 2 4" xfId="22144"/>
    <cellStyle name="Normal 3 3 2 2 6 3" xfId="6644"/>
    <cellStyle name="Normal 3 3 2 2 6 3 2" xfId="24784"/>
    <cellStyle name="Normal 3 3 2 2 6 4" xfId="11934"/>
    <cellStyle name="Normal 3 3 2 2 6 5" xfId="14574"/>
    <cellStyle name="Normal 3 3 2 2 6 6" xfId="19504"/>
    <cellStyle name="Normal 3 3 2 2 7" xfId="2594"/>
    <cellStyle name="Normal 3 3 2 2 7 2" xfId="5236"/>
    <cellStyle name="Normal 3 3 2 2 7 2 2" xfId="10517"/>
    <cellStyle name="Normal 3 3 2 2 7 2 2 2" xfId="28656"/>
    <cellStyle name="Normal 3 3 2 2 7 2 3" xfId="23376"/>
    <cellStyle name="Normal 3 3 2 2 7 3" xfId="7876"/>
    <cellStyle name="Normal 3 3 2 2 7 3 2" xfId="26016"/>
    <cellStyle name="Normal 3 3 2 2 7 4" xfId="13166"/>
    <cellStyle name="Normal 3 3 2 2 7 5" xfId="15806"/>
    <cellStyle name="Normal 3 3 2 2 7 6" xfId="20736"/>
    <cellStyle name="Normal 3 3 2 2 8" xfId="2773"/>
    <cellStyle name="Normal 3 3 2 2 8 2" xfId="8055"/>
    <cellStyle name="Normal 3 3 2 2 8 2 2" xfId="26194"/>
    <cellStyle name="Normal 3 3 2 2 8 3" xfId="20914"/>
    <cellStyle name="Normal 3 3 2 2 9" xfId="5414"/>
    <cellStyle name="Normal 3 3 2 2 9 2" xfId="23554"/>
    <cellStyle name="Normal 3 3 2 3" xfId="99"/>
    <cellStyle name="Normal 3 3 2 3 10" xfId="10739"/>
    <cellStyle name="Normal 3 3 2 3 11" xfId="13358"/>
    <cellStyle name="Normal 3 3 2 3 12" xfId="18287"/>
    <cellStyle name="Normal 3 3 2 3 2" xfId="220"/>
    <cellStyle name="Normal 3 3 2 3 2 10" xfId="13445"/>
    <cellStyle name="Normal 3 3 2 3 2 11" xfId="18375"/>
    <cellStyle name="Normal 3 3 2 3 2 2" xfId="412"/>
    <cellStyle name="Normal 3 3 2 3 2 2 2" xfId="761"/>
    <cellStyle name="Normal 3 3 2 3 2 2 2 2" xfId="1993"/>
    <cellStyle name="Normal 3 3 2 3 2 2 2 2 2" xfId="4635"/>
    <cellStyle name="Normal 3 3 2 3 2 2 2 2 2 2" xfId="9916"/>
    <cellStyle name="Normal 3 3 2 3 2 2 2 2 2 2 2" xfId="28055"/>
    <cellStyle name="Normal 3 3 2 3 2 2 2 2 2 3" xfId="17669"/>
    <cellStyle name="Normal 3 3 2 3 2 2 2 2 2 4" xfId="22775"/>
    <cellStyle name="Normal 3 3 2 3 2 2 2 2 3" xfId="7275"/>
    <cellStyle name="Normal 3 3 2 3 2 2 2 2 3 2" xfId="25415"/>
    <cellStyle name="Normal 3 3 2 3 2 2 2 2 4" xfId="12565"/>
    <cellStyle name="Normal 3 3 2 3 2 2 2 2 5" xfId="15205"/>
    <cellStyle name="Normal 3 3 2 3 2 2 2 2 6" xfId="20135"/>
    <cellStyle name="Normal 3 3 2 3 2 2 2 3" xfId="3403"/>
    <cellStyle name="Normal 3 3 2 3 2 2 2 3 2" xfId="8684"/>
    <cellStyle name="Normal 3 3 2 3 2 2 2 3 2 2" xfId="26823"/>
    <cellStyle name="Normal 3 3 2 3 2 2 2 3 3" xfId="16437"/>
    <cellStyle name="Normal 3 3 2 3 2 2 2 3 4" xfId="21543"/>
    <cellStyle name="Normal 3 3 2 3 2 2 2 4" xfId="6043"/>
    <cellStyle name="Normal 3 3 2 3 2 2 2 4 2" xfId="24183"/>
    <cellStyle name="Normal 3 3 2 3 2 2 2 5" xfId="11333"/>
    <cellStyle name="Normal 3 3 2 3 2 2 2 6" xfId="13973"/>
    <cellStyle name="Normal 3 3 2 3 2 2 2 7" xfId="18903"/>
    <cellStyle name="Normal 3 3 2 3 2 2 3" xfId="1113"/>
    <cellStyle name="Normal 3 3 2 3 2 2 3 2" xfId="2345"/>
    <cellStyle name="Normal 3 3 2 3 2 2 3 2 2" xfId="4987"/>
    <cellStyle name="Normal 3 3 2 3 2 2 3 2 2 2" xfId="10268"/>
    <cellStyle name="Normal 3 3 2 3 2 2 3 2 2 2 2" xfId="28407"/>
    <cellStyle name="Normal 3 3 2 3 2 2 3 2 2 3" xfId="18021"/>
    <cellStyle name="Normal 3 3 2 3 2 2 3 2 2 4" xfId="23127"/>
    <cellStyle name="Normal 3 3 2 3 2 2 3 2 3" xfId="7627"/>
    <cellStyle name="Normal 3 3 2 3 2 2 3 2 3 2" xfId="25767"/>
    <cellStyle name="Normal 3 3 2 3 2 2 3 2 4" xfId="12917"/>
    <cellStyle name="Normal 3 3 2 3 2 2 3 2 5" xfId="15557"/>
    <cellStyle name="Normal 3 3 2 3 2 2 3 2 6" xfId="20487"/>
    <cellStyle name="Normal 3 3 2 3 2 2 3 3" xfId="3755"/>
    <cellStyle name="Normal 3 3 2 3 2 2 3 3 2" xfId="9036"/>
    <cellStyle name="Normal 3 3 2 3 2 2 3 3 2 2" xfId="27175"/>
    <cellStyle name="Normal 3 3 2 3 2 2 3 3 3" xfId="16789"/>
    <cellStyle name="Normal 3 3 2 3 2 2 3 3 4" xfId="21895"/>
    <cellStyle name="Normal 3 3 2 3 2 2 3 4" xfId="6395"/>
    <cellStyle name="Normal 3 3 2 3 2 2 3 4 2" xfId="24535"/>
    <cellStyle name="Normal 3 3 2 3 2 2 3 5" xfId="11685"/>
    <cellStyle name="Normal 3 3 2 3 2 2 3 6" xfId="14325"/>
    <cellStyle name="Normal 3 3 2 3 2 2 3 7" xfId="19255"/>
    <cellStyle name="Normal 3 3 2 3 2 2 4" xfId="1641"/>
    <cellStyle name="Normal 3 3 2 3 2 2 4 2" xfId="4283"/>
    <cellStyle name="Normal 3 3 2 3 2 2 4 2 2" xfId="9564"/>
    <cellStyle name="Normal 3 3 2 3 2 2 4 2 2 2" xfId="27703"/>
    <cellStyle name="Normal 3 3 2 3 2 2 4 2 3" xfId="17317"/>
    <cellStyle name="Normal 3 3 2 3 2 2 4 2 4" xfId="22423"/>
    <cellStyle name="Normal 3 3 2 3 2 2 4 3" xfId="6923"/>
    <cellStyle name="Normal 3 3 2 3 2 2 4 3 2" xfId="25063"/>
    <cellStyle name="Normal 3 3 2 3 2 2 4 4" xfId="12213"/>
    <cellStyle name="Normal 3 3 2 3 2 2 4 5" xfId="14853"/>
    <cellStyle name="Normal 3 3 2 3 2 2 4 6" xfId="19783"/>
    <cellStyle name="Normal 3 3 2 3 2 2 5" xfId="3050"/>
    <cellStyle name="Normal 3 3 2 3 2 2 5 2" xfId="8332"/>
    <cellStyle name="Normal 3 3 2 3 2 2 5 2 2" xfId="26471"/>
    <cellStyle name="Normal 3 3 2 3 2 2 5 3" xfId="16085"/>
    <cellStyle name="Normal 3 3 2 3 2 2 5 4" xfId="21191"/>
    <cellStyle name="Normal 3 3 2 3 2 2 6" xfId="5691"/>
    <cellStyle name="Normal 3 3 2 3 2 2 6 2" xfId="23831"/>
    <cellStyle name="Normal 3 3 2 3 2 2 7" xfId="10985"/>
    <cellStyle name="Normal 3 3 2 3 2 2 8" xfId="13621"/>
    <cellStyle name="Normal 3 3 2 3 2 2 9" xfId="18551"/>
    <cellStyle name="Normal 3 3 2 3 2 3" xfId="584"/>
    <cellStyle name="Normal 3 3 2 3 2 3 2" xfId="1289"/>
    <cellStyle name="Normal 3 3 2 3 2 3 2 2" xfId="2521"/>
    <cellStyle name="Normal 3 3 2 3 2 3 2 2 2" xfId="5163"/>
    <cellStyle name="Normal 3 3 2 3 2 3 2 2 2 2" xfId="10444"/>
    <cellStyle name="Normal 3 3 2 3 2 3 2 2 2 2 2" xfId="28583"/>
    <cellStyle name="Normal 3 3 2 3 2 3 2 2 2 3" xfId="18197"/>
    <cellStyle name="Normal 3 3 2 3 2 3 2 2 2 4" xfId="23303"/>
    <cellStyle name="Normal 3 3 2 3 2 3 2 2 3" xfId="7803"/>
    <cellStyle name="Normal 3 3 2 3 2 3 2 2 3 2" xfId="25943"/>
    <cellStyle name="Normal 3 3 2 3 2 3 2 2 4" xfId="13093"/>
    <cellStyle name="Normal 3 3 2 3 2 3 2 2 5" xfId="15733"/>
    <cellStyle name="Normal 3 3 2 3 2 3 2 2 6" xfId="20663"/>
    <cellStyle name="Normal 3 3 2 3 2 3 2 3" xfId="3931"/>
    <cellStyle name="Normal 3 3 2 3 2 3 2 3 2" xfId="9212"/>
    <cellStyle name="Normal 3 3 2 3 2 3 2 3 2 2" xfId="27351"/>
    <cellStyle name="Normal 3 3 2 3 2 3 2 3 3" xfId="16965"/>
    <cellStyle name="Normal 3 3 2 3 2 3 2 3 4" xfId="22071"/>
    <cellStyle name="Normal 3 3 2 3 2 3 2 4" xfId="6571"/>
    <cellStyle name="Normal 3 3 2 3 2 3 2 4 2" xfId="24711"/>
    <cellStyle name="Normal 3 3 2 3 2 3 2 5" xfId="11861"/>
    <cellStyle name="Normal 3 3 2 3 2 3 2 6" xfId="14501"/>
    <cellStyle name="Normal 3 3 2 3 2 3 2 7" xfId="19431"/>
    <cellStyle name="Normal 3 3 2 3 2 3 3" xfId="1817"/>
    <cellStyle name="Normal 3 3 2 3 2 3 3 2" xfId="4459"/>
    <cellStyle name="Normal 3 3 2 3 2 3 3 2 2" xfId="9740"/>
    <cellStyle name="Normal 3 3 2 3 2 3 3 2 2 2" xfId="27879"/>
    <cellStyle name="Normal 3 3 2 3 2 3 3 2 3" xfId="17493"/>
    <cellStyle name="Normal 3 3 2 3 2 3 3 2 4" xfId="22599"/>
    <cellStyle name="Normal 3 3 2 3 2 3 3 3" xfId="7099"/>
    <cellStyle name="Normal 3 3 2 3 2 3 3 3 2" xfId="25239"/>
    <cellStyle name="Normal 3 3 2 3 2 3 3 4" xfId="12389"/>
    <cellStyle name="Normal 3 3 2 3 2 3 3 5" xfId="15029"/>
    <cellStyle name="Normal 3 3 2 3 2 3 3 6" xfId="19959"/>
    <cellStyle name="Normal 3 3 2 3 2 3 4" xfId="3226"/>
    <cellStyle name="Normal 3 3 2 3 2 3 4 2" xfId="8508"/>
    <cellStyle name="Normal 3 3 2 3 2 3 4 2 2" xfId="26647"/>
    <cellStyle name="Normal 3 3 2 3 2 3 4 3" xfId="16261"/>
    <cellStyle name="Normal 3 3 2 3 2 3 4 4" xfId="21367"/>
    <cellStyle name="Normal 3 3 2 3 2 3 5" xfId="5867"/>
    <cellStyle name="Normal 3 3 2 3 2 3 5 2" xfId="24007"/>
    <cellStyle name="Normal 3 3 2 3 2 3 6" xfId="11157"/>
    <cellStyle name="Normal 3 3 2 3 2 3 7" xfId="13797"/>
    <cellStyle name="Normal 3 3 2 3 2 3 8" xfId="18727"/>
    <cellStyle name="Normal 3 3 2 3 2 4" xfId="937"/>
    <cellStyle name="Normal 3 3 2 3 2 4 2" xfId="2169"/>
    <cellStyle name="Normal 3 3 2 3 2 4 2 2" xfId="4811"/>
    <cellStyle name="Normal 3 3 2 3 2 4 2 2 2" xfId="10092"/>
    <cellStyle name="Normal 3 3 2 3 2 4 2 2 2 2" xfId="28231"/>
    <cellStyle name="Normal 3 3 2 3 2 4 2 2 3" xfId="17845"/>
    <cellStyle name="Normal 3 3 2 3 2 4 2 2 4" xfId="22951"/>
    <cellStyle name="Normal 3 3 2 3 2 4 2 3" xfId="7451"/>
    <cellStyle name="Normal 3 3 2 3 2 4 2 3 2" xfId="25591"/>
    <cellStyle name="Normal 3 3 2 3 2 4 2 4" xfId="12741"/>
    <cellStyle name="Normal 3 3 2 3 2 4 2 5" xfId="15381"/>
    <cellStyle name="Normal 3 3 2 3 2 4 2 6" xfId="20311"/>
    <cellStyle name="Normal 3 3 2 3 2 4 3" xfId="3579"/>
    <cellStyle name="Normal 3 3 2 3 2 4 3 2" xfId="8860"/>
    <cellStyle name="Normal 3 3 2 3 2 4 3 2 2" xfId="26999"/>
    <cellStyle name="Normal 3 3 2 3 2 4 3 3" xfId="16613"/>
    <cellStyle name="Normal 3 3 2 3 2 4 3 4" xfId="21719"/>
    <cellStyle name="Normal 3 3 2 3 2 4 4" xfId="6219"/>
    <cellStyle name="Normal 3 3 2 3 2 4 4 2" xfId="24359"/>
    <cellStyle name="Normal 3 3 2 3 2 4 5" xfId="11509"/>
    <cellStyle name="Normal 3 3 2 3 2 4 6" xfId="14149"/>
    <cellStyle name="Normal 3 3 2 3 2 4 7" xfId="19079"/>
    <cellStyle name="Normal 3 3 2 3 2 5" xfId="1465"/>
    <cellStyle name="Normal 3 3 2 3 2 5 2" xfId="4107"/>
    <cellStyle name="Normal 3 3 2 3 2 5 2 2" xfId="9388"/>
    <cellStyle name="Normal 3 3 2 3 2 5 2 2 2" xfId="27527"/>
    <cellStyle name="Normal 3 3 2 3 2 5 2 3" xfId="17141"/>
    <cellStyle name="Normal 3 3 2 3 2 5 2 4" xfId="22247"/>
    <cellStyle name="Normal 3 3 2 3 2 5 3" xfId="6747"/>
    <cellStyle name="Normal 3 3 2 3 2 5 3 2" xfId="24887"/>
    <cellStyle name="Normal 3 3 2 3 2 5 4" xfId="12037"/>
    <cellStyle name="Normal 3 3 2 3 2 5 5" xfId="14677"/>
    <cellStyle name="Normal 3 3 2 3 2 5 6" xfId="19607"/>
    <cellStyle name="Normal 3 3 2 3 2 6" xfId="2697"/>
    <cellStyle name="Normal 3 3 2 3 2 6 2" xfId="5339"/>
    <cellStyle name="Normal 3 3 2 3 2 6 2 2" xfId="10620"/>
    <cellStyle name="Normal 3 3 2 3 2 6 2 2 2" xfId="28759"/>
    <cellStyle name="Normal 3 3 2 3 2 6 2 3" xfId="23479"/>
    <cellStyle name="Normal 3 3 2 3 2 6 3" xfId="7979"/>
    <cellStyle name="Normal 3 3 2 3 2 6 3 2" xfId="26119"/>
    <cellStyle name="Normal 3 3 2 3 2 6 4" xfId="13269"/>
    <cellStyle name="Normal 3 3 2 3 2 6 5" xfId="15909"/>
    <cellStyle name="Normal 3 3 2 3 2 6 6" xfId="20839"/>
    <cellStyle name="Normal 3 3 2 3 2 7" xfId="2874"/>
    <cellStyle name="Normal 3 3 2 3 2 7 2" xfId="8156"/>
    <cellStyle name="Normal 3 3 2 3 2 7 2 2" xfId="26295"/>
    <cellStyle name="Normal 3 3 2 3 2 7 3" xfId="21015"/>
    <cellStyle name="Normal 3 3 2 3 2 8" xfId="5515"/>
    <cellStyle name="Normal 3 3 2 3 2 8 2" xfId="23655"/>
    <cellStyle name="Normal 3 3 2 3 2 9" xfId="10809"/>
    <cellStyle name="Normal 3 3 2 3 3" xfId="325"/>
    <cellStyle name="Normal 3 3 2 3 3 2" xfId="674"/>
    <cellStyle name="Normal 3 3 2 3 3 2 2" xfId="1906"/>
    <cellStyle name="Normal 3 3 2 3 3 2 2 2" xfId="4548"/>
    <cellStyle name="Normal 3 3 2 3 3 2 2 2 2" xfId="9829"/>
    <cellStyle name="Normal 3 3 2 3 3 2 2 2 2 2" xfId="27968"/>
    <cellStyle name="Normal 3 3 2 3 3 2 2 2 3" xfId="17582"/>
    <cellStyle name="Normal 3 3 2 3 3 2 2 2 4" xfId="22688"/>
    <cellStyle name="Normal 3 3 2 3 3 2 2 3" xfId="7188"/>
    <cellStyle name="Normal 3 3 2 3 3 2 2 3 2" xfId="25328"/>
    <cellStyle name="Normal 3 3 2 3 3 2 2 4" xfId="12478"/>
    <cellStyle name="Normal 3 3 2 3 3 2 2 5" xfId="15118"/>
    <cellStyle name="Normal 3 3 2 3 3 2 2 6" xfId="20048"/>
    <cellStyle name="Normal 3 3 2 3 3 2 3" xfId="3316"/>
    <cellStyle name="Normal 3 3 2 3 3 2 3 2" xfId="8597"/>
    <cellStyle name="Normal 3 3 2 3 3 2 3 2 2" xfId="26736"/>
    <cellStyle name="Normal 3 3 2 3 3 2 3 3" xfId="16350"/>
    <cellStyle name="Normal 3 3 2 3 3 2 3 4" xfId="21456"/>
    <cellStyle name="Normal 3 3 2 3 3 2 4" xfId="5956"/>
    <cellStyle name="Normal 3 3 2 3 3 2 4 2" xfId="24096"/>
    <cellStyle name="Normal 3 3 2 3 3 2 5" xfId="11246"/>
    <cellStyle name="Normal 3 3 2 3 3 2 6" xfId="13886"/>
    <cellStyle name="Normal 3 3 2 3 3 2 7" xfId="18816"/>
    <cellStyle name="Normal 3 3 2 3 3 3" xfId="1026"/>
    <cellStyle name="Normal 3 3 2 3 3 3 2" xfId="2258"/>
    <cellStyle name="Normal 3 3 2 3 3 3 2 2" xfId="4900"/>
    <cellStyle name="Normal 3 3 2 3 3 3 2 2 2" xfId="10181"/>
    <cellStyle name="Normal 3 3 2 3 3 3 2 2 2 2" xfId="28320"/>
    <cellStyle name="Normal 3 3 2 3 3 3 2 2 3" xfId="17934"/>
    <cellStyle name="Normal 3 3 2 3 3 3 2 2 4" xfId="23040"/>
    <cellStyle name="Normal 3 3 2 3 3 3 2 3" xfId="7540"/>
    <cellStyle name="Normal 3 3 2 3 3 3 2 3 2" xfId="25680"/>
    <cellStyle name="Normal 3 3 2 3 3 3 2 4" xfId="12830"/>
    <cellStyle name="Normal 3 3 2 3 3 3 2 5" xfId="15470"/>
    <cellStyle name="Normal 3 3 2 3 3 3 2 6" xfId="20400"/>
    <cellStyle name="Normal 3 3 2 3 3 3 3" xfId="3668"/>
    <cellStyle name="Normal 3 3 2 3 3 3 3 2" xfId="8949"/>
    <cellStyle name="Normal 3 3 2 3 3 3 3 2 2" xfId="27088"/>
    <cellStyle name="Normal 3 3 2 3 3 3 3 3" xfId="16702"/>
    <cellStyle name="Normal 3 3 2 3 3 3 3 4" xfId="21808"/>
    <cellStyle name="Normal 3 3 2 3 3 3 4" xfId="6308"/>
    <cellStyle name="Normal 3 3 2 3 3 3 4 2" xfId="24448"/>
    <cellStyle name="Normal 3 3 2 3 3 3 5" xfId="11598"/>
    <cellStyle name="Normal 3 3 2 3 3 3 6" xfId="14238"/>
    <cellStyle name="Normal 3 3 2 3 3 3 7" xfId="19168"/>
    <cellStyle name="Normal 3 3 2 3 3 4" xfId="1554"/>
    <cellStyle name="Normal 3 3 2 3 3 4 2" xfId="4196"/>
    <cellStyle name="Normal 3 3 2 3 3 4 2 2" xfId="9477"/>
    <cellStyle name="Normal 3 3 2 3 3 4 2 2 2" xfId="27616"/>
    <cellStyle name="Normal 3 3 2 3 3 4 2 3" xfId="17230"/>
    <cellStyle name="Normal 3 3 2 3 3 4 2 4" xfId="22336"/>
    <cellStyle name="Normal 3 3 2 3 3 4 3" xfId="6836"/>
    <cellStyle name="Normal 3 3 2 3 3 4 3 2" xfId="24976"/>
    <cellStyle name="Normal 3 3 2 3 3 4 4" xfId="12126"/>
    <cellStyle name="Normal 3 3 2 3 3 4 5" xfId="14766"/>
    <cellStyle name="Normal 3 3 2 3 3 4 6" xfId="19696"/>
    <cellStyle name="Normal 3 3 2 3 3 5" xfId="2963"/>
    <cellStyle name="Normal 3 3 2 3 3 5 2" xfId="8245"/>
    <cellStyle name="Normal 3 3 2 3 3 5 2 2" xfId="26384"/>
    <cellStyle name="Normal 3 3 2 3 3 5 3" xfId="15998"/>
    <cellStyle name="Normal 3 3 2 3 3 5 4" xfId="21104"/>
    <cellStyle name="Normal 3 3 2 3 3 6" xfId="5604"/>
    <cellStyle name="Normal 3 3 2 3 3 6 2" xfId="23744"/>
    <cellStyle name="Normal 3 3 2 3 3 7" xfId="10900"/>
    <cellStyle name="Normal 3 3 2 3 3 8" xfId="13534"/>
    <cellStyle name="Normal 3 3 2 3 3 9" xfId="18464"/>
    <cellStyle name="Normal 3 3 2 3 4" xfId="499"/>
    <cellStyle name="Normal 3 3 2 3 4 2" xfId="1202"/>
    <cellStyle name="Normal 3 3 2 3 4 2 2" xfId="2434"/>
    <cellStyle name="Normal 3 3 2 3 4 2 2 2" xfId="5076"/>
    <cellStyle name="Normal 3 3 2 3 4 2 2 2 2" xfId="10357"/>
    <cellStyle name="Normal 3 3 2 3 4 2 2 2 2 2" xfId="28496"/>
    <cellStyle name="Normal 3 3 2 3 4 2 2 2 3" xfId="18110"/>
    <cellStyle name="Normal 3 3 2 3 4 2 2 2 4" xfId="23216"/>
    <cellStyle name="Normal 3 3 2 3 4 2 2 3" xfId="7716"/>
    <cellStyle name="Normal 3 3 2 3 4 2 2 3 2" xfId="25856"/>
    <cellStyle name="Normal 3 3 2 3 4 2 2 4" xfId="13006"/>
    <cellStyle name="Normal 3 3 2 3 4 2 2 5" xfId="15646"/>
    <cellStyle name="Normal 3 3 2 3 4 2 2 6" xfId="20576"/>
    <cellStyle name="Normal 3 3 2 3 4 2 3" xfId="3844"/>
    <cellStyle name="Normal 3 3 2 3 4 2 3 2" xfId="9125"/>
    <cellStyle name="Normal 3 3 2 3 4 2 3 2 2" xfId="27264"/>
    <cellStyle name="Normal 3 3 2 3 4 2 3 3" xfId="16878"/>
    <cellStyle name="Normal 3 3 2 3 4 2 3 4" xfId="21984"/>
    <cellStyle name="Normal 3 3 2 3 4 2 4" xfId="6484"/>
    <cellStyle name="Normal 3 3 2 3 4 2 4 2" xfId="24624"/>
    <cellStyle name="Normal 3 3 2 3 4 2 5" xfId="11774"/>
    <cellStyle name="Normal 3 3 2 3 4 2 6" xfId="14414"/>
    <cellStyle name="Normal 3 3 2 3 4 2 7" xfId="19344"/>
    <cellStyle name="Normal 3 3 2 3 4 3" xfId="1730"/>
    <cellStyle name="Normal 3 3 2 3 4 3 2" xfId="4372"/>
    <cellStyle name="Normal 3 3 2 3 4 3 2 2" xfId="9653"/>
    <cellStyle name="Normal 3 3 2 3 4 3 2 2 2" xfId="27792"/>
    <cellStyle name="Normal 3 3 2 3 4 3 2 3" xfId="17406"/>
    <cellStyle name="Normal 3 3 2 3 4 3 2 4" xfId="22512"/>
    <cellStyle name="Normal 3 3 2 3 4 3 3" xfId="7012"/>
    <cellStyle name="Normal 3 3 2 3 4 3 3 2" xfId="25152"/>
    <cellStyle name="Normal 3 3 2 3 4 3 4" xfId="12302"/>
    <cellStyle name="Normal 3 3 2 3 4 3 5" xfId="14942"/>
    <cellStyle name="Normal 3 3 2 3 4 3 6" xfId="19872"/>
    <cellStyle name="Normal 3 3 2 3 4 4" xfId="3139"/>
    <cellStyle name="Normal 3 3 2 3 4 4 2" xfId="8421"/>
    <cellStyle name="Normal 3 3 2 3 4 4 2 2" xfId="26560"/>
    <cellStyle name="Normal 3 3 2 3 4 4 3" xfId="16174"/>
    <cellStyle name="Normal 3 3 2 3 4 4 4" xfId="21280"/>
    <cellStyle name="Normal 3 3 2 3 4 5" xfId="5780"/>
    <cellStyle name="Normal 3 3 2 3 4 5 2" xfId="23920"/>
    <cellStyle name="Normal 3 3 2 3 4 6" xfId="11072"/>
    <cellStyle name="Normal 3 3 2 3 4 7" xfId="13710"/>
    <cellStyle name="Normal 3 3 2 3 4 8" xfId="18640"/>
    <cellStyle name="Normal 3 3 2 3 5" xfId="850"/>
    <cellStyle name="Normal 3 3 2 3 5 2" xfId="2082"/>
    <cellStyle name="Normal 3 3 2 3 5 2 2" xfId="4724"/>
    <cellStyle name="Normal 3 3 2 3 5 2 2 2" xfId="10005"/>
    <cellStyle name="Normal 3 3 2 3 5 2 2 2 2" xfId="28144"/>
    <cellStyle name="Normal 3 3 2 3 5 2 2 3" xfId="17758"/>
    <cellStyle name="Normal 3 3 2 3 5 2 2 4" xfId="22864"/>
    <cellStyle name="Normal 3 3 2 3 5 2 3" xfId="7364"/>
    <cellStyle name="Normal 3 3 2 3 5 2 3 2" xfId="25504"/>
    <cellStyle name="Normal 3 3 2 3 5 2 4" xfId="12654"/>
    <cellStyle name="Normal 3 3 2 3 5 2 5" xfId="15294"/>
    <cellStyle name="Normal 3 3 2 3 5 2 6" xfId="20224"/>
    <cellStyle name="Normal 3 3 2 3 5 3" xfId="3492"/>
    <cellStyle name="Normal 3 3 2 3 5 3 2" xfId="8773"/>
    <cellStyle name="Normal 3 3 2 3 5 3 2 2" xfId="26912"/>
    <cellStyle name="Normal 3 3 2 3 5 3 3" xfId="16526"/>
    <cellStyle name="Normal 3 3 2 3 5 3 4" xfId="21632"/>
    <cellStyle name="Normal 3 3 2 3 5 4" xfId="6132"/>
    <cellStyle name="Normal 3 3 2 3 5 4 2" xfId="24272"/>
    <cellStyle name="Normal 3 3 2 3 5 5" xfId="11422"/>
    <cellStyle name="Normal 3 3 2 3 5 6" xfId="14062"/>
    <cellStyle name="Normal 3 3 2 3 5 7" xfId="18992"/>
    <cellStyle name="Normal 3 3 2 3 6" xfId="1378"/>
    <cellStyle name="Normal 3 3 2 3 6 2" xfId="4020"/>
    <cellStyle name="Normal 3 3 2 3 6 2 2" xfId="9301"/>
    <cellStyle name="Normal 3 3 2 3 6 2 2 2" xfId="27440"/>
    <cellStyle name="Normal 3 3 2 3 6 2 3" xfId="17054"/>
    <cellStyle name="Normal 3 3 2 3 6 2 4" xfId="22160"/>
    <cellStyle name="Normal 3 3 2 3 6 3" xfId="6660"/>
    <cellStyle name="Normal 3 3 2 3 6 3 2" xfId="24800"/>
    <cellStyle name="Normal 3 3 2 3 6 4" xfId="11950"/>
    <cellStyle name="Normal 3 3 2 3 6 5" xfId="14590"/>
    <cellStyle name="Normal 3 3 2 3 6 6" xfId="19520"/>
    <cellStyle name="Normal 3 3 2 3 7" xfId="2610"/>
    <cellStyle name="Normal 3 3 2 3 7 2" xfId="5252"/>
    <cellStyle name="Normal 3 3 2 3 7 2 2" xfId="10533"/>
    <cellStyle name="Normal 3 3 2 3 7 2 2 2" xfId="28672"/>
    <cellStyle name="Normal 3 3 2 3 7 2 3" xfId="23392"/>
    <cellStyle name="Normal 3 3 2 3 7 3" xfId="7892"/>
    <cellStyle name="Normal 3 3 2 3 7 3 2" xfId="26032"/>
    <cellStyle name="Normal 3 3 2 3 7 4" xfId="13182"/>
    <cellStyle name="Normal 3 3 2 3 7 5" xfId="15822"/>
    <cellStyle name="Normal 3 3 2 3 7 6" xfId="20752"/>
    <cellStyle name="Normal 3 3 2 3 8" xfId="2787"/>
    <cellStyle name="Normal 3 3 2 3 8 2" xfId="8069"/>
    <cellStyle name="Normal 3 3 2 3 8 2 2" xfId="26208"/>
    <cellStyle name="Normal 3 3 2 3 8 3" xfId="20928"/>
    <cellStyle name="Normal 3 3 2 3 9" xfId="5428"/>
    <cellStyle name="Normal 3 3 2 3 9 2" xfId="23568"/>
    <cellStyle name="Normal 3 3 2 4" xfId="189"/>
    <cellStyle name="Normal 3 3 2 4 10" xfId="13415"/>
    <cellStyle name="Normal 3 3 2 4 11" xfId="18345"/>
    <cellStyle name="Normal 3 3 2 4 2" xfId="382"/>
    <cellStyle name="Normal 3 3 2 4 2 2" xfId="731"/>
    <cellStyle name="Normal 3 3 2 4 2 2 2" xfId="1963"/>
    <cellStyle name="Normal 3 3 2 4 2 2 2 2" xfId="4605"/>
    <cellStyle name="Normal 3 3 2 4 2 2 2 2 2" xfId="9886"/>
    <cellStyle name="Normal 3 3 2 4 2 2 2 2 2 2" xfId="28025"/>
    <cellStyle name="Normal 3 3 2 4 2 2 2 2 3" xfId="17639"/>
    <cellStyle name="Normal 3 3 2 4 2 2 2 2 4" xfId="22745"/>
    <cellStyle name="Normal 3 3 2 4 2 2 2 3" xfId="7245"/>
    <cellStyle name="Normal 3 3 2 4 2 2 2 3 2" xfId="25385"/>
    <cellStyle name="Normal 3 3 2 4 2 2 2 4" xfId="12535"/>
    <cellStyle name="Normal 3 3 2 4 2 2 2 5" xfId="15175"/>
    <cellStyle name="Normal 3 3 2 4 2 2 2 6" xfId="20105"/>
    <cellStyle name="Normal 3 3 2 4 2 2 3" xfId="3373"/>
    <cellStyle name="Normal 3 3 2 4 2 2 3 2" xfId="8654"/>
    <cellStyle name="Normal 3 3 2 4 2 2 3 2 2" xfId="26793"/>
    <cellStyle name="Normal 3 3 2 4 2 2 3 3" xfId="16407"/>
    <cellStyle name="Normal 3 3 2 4 2 2 3 4" xfId="21513"/>
    <cellStyle name="Normal 3 3 2 4 2 2 4" xfId="6013"/>
    <cellStyle name="Normal 3 3 2 4 2 2 4 2" xfId="24153"/>
    <cellStyle name="Normal 3 3 2 4 2 2 5" xfId="11303"/>
    <cellStyle name="Normal 3 3 2 4 2 2 6" xfId="13943"/>
    <cellStyle name="Normal 3 3 2 4 2 2 7" xfId="18873"/>
    <cellStyle name="Normal 3 3 2 4 2 3" xfId="1083"/>
    <cellStyle name="Normal 3 3 2 4 2 3 2" xfId="2315"/>
    <cellStyle name="Normal 3 3 2 4 2 3 2 2" xfId="4957"/>
    <cellStyle name="Normal 3 3 2 4 2 3 2 2 2" xfId="10238"/>
    <cellStyle name="Normal 3 3 2 4 2 3 2 2 2 2" xfId="28377"/>
    <cellStyle name="Normal 3 3 2 4 2 3 2 2 3" xfId="17991"/>
    <cellStyle name="Normal 3 3 2 4 2 3 2 2 4" xfId="23097"/>
    <cellStyle name="Normal 3 3 2 4 2 3 2 3" xfId="7597"/>
    <cellStyle name="Normal 3 3 2 4 2 3 2 3 2" xfId="25737"/>
    <cellStyle name="Normal 3 3 2 4 2 3 2 4" xfId="12887"/>
    <cellStyle name="Normal 3 3 2 4 2 3 2 5" xfId="15527"/>
    <cellStyle name="Normal 3 3 2 4 2 3 2 6" xfId="20457"/>
    <cellStyle name="Normal 3 3 2 4 2 3 3" xfId="3725"/>
    <cellStyle name="Normal 3 3 2 4 2 3 3 2" xfId="9006"/>
    <cellStyle name="Normal 3 3 2 4 2 3 3 2 2" xfId="27145"/>
    <cellStyle name="Normal 3 3 2 4 2 3 3 3" xfId="16759"/>
    <cellStyle name="Normal 3 3 2 4 2 3 3 4" xfId="21865"/>
    <cellStyle name="Normal 3 3 2 4 2 3 4" xfId="6365"/>
    <cellStyle name="Normal 3 3 2 4 2 3 4 2" xfId="24505"/>
    <cellStyle name="Normal 3 3 2 4 2 3 5" xfId="11655"/>
    <cellStyle name="Normal 3 3 2 4 2 3 6" xfId="14295"/>
    <cellStyle name="Normal 3 3 2 4 2 3 7" xfId="19225"/>
    <cellStyle name="Normal 3 3 2 4 2 4" xfId="1611"/>
    <cellStyle name="Normal 3 3 2 4 2 4 2" xfId="4253"/>
    <cellStyle name="Normal 3 3 2 4 2 4 2 2" xfId="9534"/>
    <cellStyle name="Normal 3 3 2 4 2 4 2 2 2" xfId="27673"/>
    <cellStyle name="Normal 3 3 2 4 2 4 2 3" xfId="17287"/>
    <cellStyle name="Normal 3 3 2 4 2 4 2 4" xfId="22393"/>
    <cellStyle name="Normal 3 3 2 4 2 4 3" xfId="6893"/>
    <cellStyle name="Normal 3 3 2 4 2 4 3 2" xfId="25033"/>
    <cellStyle name="Normal 3 3 2 4 2 4 4" xfId="12183"/>
    <cellStyle name="Normal 3 3 2 4 2 4 5" xfId="14823"/>
    <cellStyle name="Normal 3 3 2 4 2 4 6" xfId="19753"/>
    <cellStyle name="Normal 3 3 2 4 2 5" xfId="3020"/>
    <cellStyle name="Normal 3 3 2 4 2 5 2" xfId="8302"/>
    <cellStyle name="Normal 3 3 2 4 2 5 2 2" xfId="26441"/>
    <cellStyle name="Normal 3 3 2 4 2 5 3" xfId="16055"/>
    <cellStyle name="Normal 3 3 2 4 2 5 4" xfId="21161"/>
    <cellStyle name="Normal 3 3 2 4 2 6" xfId="5661"/>
    <cellStyle name="Normal 3 3 2 4 2 6 2" xfId="23801"/>
    <cellStyle name="Normal 3 3 2 4 2 7" xfId="10956"/>
    <cellStyle name="Normal 3 3 2 4 2 8" xfId="13591"/>
    <cellStyle name="Normal 3 3 2 4 2 9" xfId="18521"/>
    <cellStyle name="Normal 3 3 2 4 3" xfId="555"/>
    <cellStyle name="Normal 3 3 2 4 3 2" xfId="1259"/>
    <cellStyle name="Normal 3 3 2 4 3 2 2" xfId="2491"/>
    <cellStyle name="Normal 3 3 2 4 3 2 2 2" xfId="5133"/>
    <cellStyle name="Normal 3 3 2 4 3 2 2 2 2" xfId="10414"/>
    <cellStyle name="Normal 3 3 2 4 3 2 2 2 2 2" xfId="28553"/>
    <cellStyle name="Normal 3 3 2 4 3 2 2 2 3" xfId="18167"/>
    <cellStyle name="Normal 3 3 2 4 3 2 2 2 4" xfId="23273"/>
    <cellStyle name="Normal 3 3 2 4 3 2 2 3" xfId="7773"/>
    <cellStyle name="Normal 3 3 2 4 3 2 2 3 2" xfId="25913"/>
    <cellStyle name="Normal 3 3 2 4 3 2 2 4" xfId="13063"/>
    <cellStyle name="Normal 3 3 2 4 3 2 2 5" xfId="15703"/>
    <cellStyle name="Normal 3 3 2 4 3 2 2 6" xfId="20633"/>
    <cellStyle name="Normal 3 3 2 4 3 2 3" xfId="3901"/>
    <cellStyle name="Normal 3 3 2 4 3 2 3 2" xfId="9182"/>
    <cellStyle name="Normal 3 3 2 4 3 2 3 2 2" xfId="27321"/>
    <cellStyle name="Normal 3 3 2 4 3 2 3 3" xfId="16935"/>
    <cellStyle name="Normal 3 3 2 4 3 2 3 4" xfId="22041"/>
    <cellStyle name="Normal 3 3 2 4 3 2 4" xfId="6541"/>
    <cellStyle name="Normal 3 3 2 4 3 2 4 2" xfId="24681"/>
    <cellStyle name="Normal 3 3 2 4 3 2 5" xfId="11831"/>
    <cellStyle name="Normal 3 3 2 4 3 2 6" xfId="14471"/>
    <cellStyle name="Normal 3 3 2 4 3 2 7" xfId="19401"/>
    <cellStyle name="Normal 3 3 2 4 3 3" xfId="1787"/>
    <cellStyle name="Normal 3 3 2 4 3 3 2" xfId="4429"/>
    <cellStyle name="Normal 3 3 2 4 3 3 2 2" xfId="9710"/>
    <cellStyle name="Normal 3 3 2 4 3 3 2 2 2" xfId="27849"/>
    <cellStyle name="Normal 3 3 2 4 3 3 2 3" xfId="17463"/>
    <cellStyle name="Normal 3 3 2 4 3 3 2 4" xfId="22569"/>
    <cellStyle name="Normal 3 3 2 4 3 3 3" xfId="7069"/>
    <cellStyle name="Normal 3 3 2 4 3 3 3 2" xfId="25209"/>
    <cellStyle name="Normal 3 3 2 4 3 3 4" xfId="12359"/>
    <cellStyle name="Normal 3 3 2 4 3 3 5" xfId="14999"/>
    <cellStyle name="Normal 3 3 2 4 3 3 6" xfId="19929"/>
    <cellStyle name="Normal 3 3 2 4 3 4" xfId="3196"/>
    <cellStyle name="Normal 3 3 2 4 3 4 2" xfId="8478"/>
    <cellStyle name="Normal 3 3 2 4 3 4 2 2" xfId="26617"/>
    <cellStyle name="Normal 3 3 2 4 3 4 3" xfId="16231"/>
    <cellStyle name="Normal 3 3 2 4 3 4 4" xfId="21337"/>
    <cellStyle name="Normal 3 3 2 4 3 5" xfId="5837"/>
    <cellStyle name="Normal 3 3 2 4 3 5 2" xfId="23977"/>
    <cellStyle name="Normal 3 3 2 4 3 6" xfId="11128"/>
    <cellStyle name="Normal 3 3 2 4 3 7" xfId="13767"/>
    <cellStyle name="Normal 3 3 2 4 3 8" xfId="18697"/>
    <cellStyle name="Normal 3 3 2 4 4" xfId="907"/>
    <cellStyle name="Normal 3 3 2 4 4 2" xfId="2139"/>
    <cellStyle name="Normal 3 3 2 4 4 2 2" xfId="4781"/>
    <cellStyle name="Normal 3 3 2 4 4 2 2 2" xfId="10062"/>
    <cellStyle name="Normal 3 3 2 4 4 2 2 2 2" xfId="28201"/>
    <cellStyle name="Normal 3 3 2 4 4 2 2 3" xfId="17815"/>
    <cellStyle name="Normal 3 3 2 4 4 2 2 4" xfId="22921"/>
    <cellStyle name="Normal 3 3 2 4 4 2 3" xfId="7421"/>
    <cellStyle name="Normal 3 3 2 4 4 2 3 2" xfId="25561"/>
    <cellStyle name="Normal 3 3 2 4 4 2 4" xfId="12711"/>
    <cellStyle name="Normal 3 3 2 4 4 2 5" xfId="15351"/>
    <cellStyle name="Normal 3 3 2 4 4 2 6" xfId="20281"/>
    <cellStyle name="Normal 3 3 2 4 4 3" xfId="3549"/>
    <cellStyle name="Normal 3 3 2 4 4 3 2" xfId="8830"/>
    <cellStyle name="Normal 3 3 2 4 4 3 2 2" xfId="26969"/>
    <cellStyle name="Normal 3 3 2 4 4 3 3" xfId="16583"/>
    <cellStyle name="Normal 3 3 2 4 4 3 4" xfId="21689"/>
    <cellStyle name="Normal 3 3 2 4 4 4" xfId="6189"/>
    <cellStyle name="Normal 3 3 2 4 4 4 2" xfId="24329"/>
    <cellStyle name="Normal 3 3 2 4 4 5" xfId="11479"/>
    <cellStyle name="Normal 3 3 2 4 4 6" xfId="14119"/>
    <cellStyle name="Normal 3 3 2 4 4 7" xfId="19049"/>
    <cellStyle name="Normal 3 3 2 4 5" xfId="1435"/>
    <cellStyle name="Normal 3 3 2 4 5 2" xfId="4077"/>
    <cellStyle name="Normal 3 3 2 4 5 2 2" xfId="9358"/>
    <cellStyle name="Normal 3 3 2 4 5 2 2 2" xfId="27497"/>
    <cellStyle name="Normal 3 3 2 4 5 2 3" xfId="17111"/>
    <cellStyle name="Normal 3 3 2 4 5 2 4" xfId="22217"/>
    <cellStyle name="Normal 3 3 2 4 5 3" xfId="6717"/>
    <cellStyle name="Normal 3 3 2 4 5 3 2" xfId="24857"/>
    <cellStyle name="Normal 3 3 2 4 5 4" xfId="12007"/>
    <cellStyle name="Normal 3 3 2 4 5 5" xfId="14647"/>
    <cellStyle name="Normal 3 3 2 4 5 6" xfId="19577"/>
    <cellStyle name="Normal 3 3 2 4 6" xfId="2667"/>
    <cellStyle name="Normal 3 3 2 4 6 2" xfId="5309"/>
    <cellStyle name="Normal 3 3 2 4 6 2 2" xfId="10590"/>
    <cellStyle name="Normal 3 3 2 4 6 2 2 2" xfId="28729"/>
    <cellStyle name="Normal 3 3 2 4 6 2 3" xfId="23449"/>
    <cellStyle name="Normal 3 3 2 4 6 3" xfId="7949"/>
    <cellStyle name="Normal 3 3 2 4 6 3 2" xfId="26089"/>
    <cellStyle name="Normal 3 3 2 4 6 4" xfId="13239"/>
    <cellStyle name="Normal 3 3 2 4 6 5" xfId="15879"/>
    <cellStyle name="Normal 3 3 2 4 6 6" xfId="20809"/>
    <cellStyle name="Normal 3 3 2 4 7" xfId="2844"/>
    <cellStyle name="Normal 3 3 2 4 7 2" xfId="8126"/>
    <cellStyle name="Normal 3 3 2 4 7 2 2" xfId="26265"/>
    <cellStyle name="Normal 3 3 2 4 7 3" xfId="20985"/>
    <cellStyle name="Normal 3 3 2 4 8" xfId="5485"/>
    <cellStyle name="Normal 3 3 2 4 8 2" xfId="23625"/>
    <cellStyle name="Normal 3 3 2 4 9" xfId="10779"/>
    <cellStyle name="Normal 3 3 2 5" xfId="294"/>
    <cellStyle name="Normal 3 3 2 5 2" xfId="642"/>
    <cellStyle name="Normal 3 3 2 5 2 2" xfId="1874"/>
    <cellStyle name="Normal 3 3 2 5 2 2 2" xfId="4516"/>
    <cellStyle name="Normal 3 3 2 5 2 2 2 2" xfId="9797"/>
    <cellStyle name="Normal 3 3 2 5 2 2 2 2 2" xfId="27936"/>
    <cellStyle name="Normal 3 3 2 5 2 2 2 3" xfId="17550"/>
    <cellStyle name="Normal 3 3 2 5 2 2 2 4" xfId="22656"/>
    <cellStyle name="Normal 3 3 2 5 2 2 3" xfId="7156"/>
    <cellStyle name="Normal 3 3 2 5 2 2 3 2" xfId="25296"/>
    <cellStyle name="Normal 3 3 2 5 2 2 4" xfId="12446"/>
    <cellStyle name="Normal 3 3 2 5 2 2 5" xfId="15086"/>
    <cellStyle name="Normal 3 3 2 5 2 2 6" xfId="20016"/>
    <cellStyle name="Normal 3 3 2 5 2 3" xfId="3284"/>
    <cellStyle name="Normal 3 3 2 5 2 3 2" xfId="8565"/>
    <cellStyle name="Normal 3 3 2 5 2 3 2 2" xfId="26704"/>
    <cellStyle name="Normal 3 3 2 5 2 3 3" xfId="16318"/>
    <cellStyle name="Normal 3 3 2 5 2 3 4" xfId="21424"/>
    <cellStyle name="Normal 3 3 2 5 2 4" xfId="5924"/>
    <cellStyle name="Normal 3 3 2 5 2 4 2" xfId="24064"/>
    <cellStyle name="Normal 3 3 2 5 2 5" xfId="11214"/>
    <cellStyle name="Normal 3 3 2 5 2 6" xfId="13854"/>
    <cellStyle name="Normal 3 3 2 5 2 7" xfId="18784"/>
    <cellStyle name="Normal 3 3 2 5 3" xfId="994"/>
    <cellStyle name="Normal 3 3 2 5 3 2" xfId="2226"/>
    <cellStyle name="Normal 3 3 2 5 3 2 2" xfId="4868"/>
    <cellStyle name="Normal 3 3 2 5 3 2 2 2" xfId="10149"/>
    <cellStyle name="Normal 3 3 2 5 3 2 2 2 2" xfId="28288"/>
    <cellStyle name="Normal 3 3 2 5 3 2 2 3" xfId="17902"/>
    <cellStyle name="Normal 3 3 2 5 3 2 2 4" xfId="23008"/>
    <cellStyle name="Normal 3 3 2 5 3 2 3" xfId="7508"/>
    <cellStyle name="Normal 3 3 2 5 3 2 3 2" xfId="25648"/>
    <cellStyle name="Normal 3 3 2 5 3 2 4" xfId="12798"/>
    <cellStyle name="Normal 3 3 2 5 3 2 5" xfId="15438"/>
    <cellStyle name="Normal 3 3 2 5 3 2 6" xfId="20368"/>
    <cellStyle name="Normal 3 3 2 5 3 3" xfId="3636"/>
    <cellStyle name="Normal 3 3 2 5 3 3 2" xfId="8917"/>
    <cellStyle name="Normal 3 3 2 5 3 3 2 2" xfId="27056"/>
    <cellStyle name="Normal 3 3 2 5 3 3 3" xfId="16670"/>
    <cellStyle name="Normal 3 3 2 5 3 3 4" xfId="21776"/>
    <cellStyle name="Normal 3 3 2 5 3 4" xfId="6276"/>
    <cellStyle name="Normal 3 3 2 5 3 4 2" xfId="24416"/>
    <cellStyle name="Normal 3 3 2 5 3 5" xfId="11566"/>
    <cellStyle name="Normal 3 3 2 5 3 6" xfId="14206"/>
    <cellStyle name="Normal 3 3 2 5 3 7" xfId="19136"/>
    <cellStyle name="Normal 3 3 2 5 4" xfId="1522"/>
    <cellStyle name="Normal 3 3 2 5 4 2" xfId="4164"/>
    <cellStyle name="Normal 3 3 2 5 4 2 2" xfId="9445"/>
    <cellStyle name="Normal 3 3 2 5 4 2 2 2" xfId="27584"/>
    <cellStyle name="Normal 3 3 2 5 4 2 3" xfId="17198"/>
    <cellStyle name="Normal 3 3 2 5 4 2 4" xfId="22304"/>
    <cellStyle name="Normal 3 3 2 5 4 3" xfId="6804"/>
    <cellStyle name="Normal 3 3 2 5 4 3 2" xfId="24944"/>
    <cellStyle name="Normal 3 3 2 5 4 4" xfId="12094"/>
    <cellStyle name="Normal 3 3 2 5 4 5" xfId="14734"/>
    <cellStyle name="Normal 3 3 2 5 4 6" xfId="19664"/>
    <cellStyle name="Normal 3 3 2 5 5" xfId="2931"/>
    <cellStyle name="Normal 3 3 2 5 5 2" xfId="8213"/>
    <cellStyle name="Normal 3 3 2 5 5 2 2" xfId="26352"/>
    <cellStyle name="Normal 3 3 2 5 5 3" xfId="15966"/>
    <cellStyle name="Normal 3 3 2 5 5 4" xfId="21072"/>
    <cellStyle name="Normal 3 3 2 5 6" xfId="5572"/>
    <cellStyle name="Normal 3 3 2 5 6 2" xfId="23712"/>
    <cellStyle name="Normal 3 3 2 5 7" xfId="10871"/>
    <cellStyle name="Normal 3 3 2 5 8" xfId="13502"/>
    <cellStyle name="Normal 3 3 2 5 9" xfId="18433"/>
    <cellStyle name="Normal 3 3 2 6" xfId="469"/>
    <cellStyle name="Normal 3 3 2 6 2" xfId="1170"/>
    <cellStyle name="Normal 3 3 2 6 2 2" xfId="2402"/>
    <cellStyle name="Normal 3 3 2 6 2 2 2" xfId="5044"/>
    <cellStyle name="Normal 3 3 2 6 2 2 2 2" xfId="10325"/>
    <cellStyle name="Normal 3 3 2 6 2 2 2 2 2" xfId="28464"/>
    <cellStyle name="Normal 3 3 2 6 2 2 2 3" xfId="18078"/>
    <cellStyle name="Normal 3 3 2 6 2 2 2 4" xfId="23184"/>
    <cellStyle name="Normal 3 3 2 6 2 2 3" xfId="7684"/>
    <cellStyle name="Normal 3 3 2 6 2 2 3 2" xfId="25824"/>
    <cellStyle name="Normal 3 3 2 6 2 2 4" xfId="12974"/>
    <cellStyle name="Normal 3 3 2 6 2 2 5" xfId="15614"/>
    <cellStyle name="Normal 3 3 2 6 2 2 6" xfId="20544"/>
    <cellStyle name="Normal 3 3 2 6 2 3" xfId="3812"/>
    <cellStyle name="Normal 3 3 2 6 2 3 2" xfId="9093"/>
    <cellStyle name="Normal 3 3 2 6 2 3 2 2" xfId="27232"/>
    <cellStyle name="Normal 3 3 2 6 2 3 3" xfId="16846"/>
    <cellStyle name="Normal 3 3 2 6 2 3 4" xfId="21952"/>
    <cellStyle name="Normal 3 3 2 6 2 4" xfId="6452"/>
    <cellStyle name="Normal 3 3 2 6 2 4 2" xfId="24592"/>
    <cellStyle name="Normal 3 3 2 6 2 5" xfId="11742"/>
    <cellStyle name="Normal 3 3 2 6 2 6" xfId="14382"/>
    <cellStyle name="Normal 3 3 2 6 2 7" xfId="19312"/>
    <cellStyle name="Normal 3 3 2 6 3" xfId="1698"/>
    <cellStyle name="Normal 3 3 2 6 3 2" xfId="4340"/>
    <cellStyle name="Normal 3 3 2 6 3 2 2" xfId="9621"/>
    <cellStyle name="Normal 3 3 2 6 3 2 2 2" xfId="27760"/>
    <cellStyle name="Normal 3 3 2 6 3 2 3" xfId="17374"/>
    <cellStyle name="Normal 3 3 2 6 3 2 4" xfId="22480"/>
    <cellStyle name="Normal 3 3 2 6 3 3" xfId="6980"/>
    <cellStyle name="Normal 3 3 2 6 3 3 2" xfId="25120"/>
    <cellStyle name="Normal 3 3 2 6 3 4" xfId="12270"/>
    <cellStyle name="Normal 3 3 2 6 3 5" xfId="14910"/>
    <cellStyle name="Normal 3 3 2 6 3 6" xfId="19840"/>
    <cellStyle name="Normal 3 3 2 6 4" xfId="3107"/>
    <cellStyle name="Normal 3 3 2 6 4 2" xfId="8389"/>
    <cellStyle name="Normal 3 3 2 6 4 2 2" xfId="26528"/>
    <cellStyle name="Normal 3 3 2 6 4 3" xfId="16142"/>
    <cellStyle name="Normal 3 3 2 6 4 4" xfId="21248"/>
    <cellStyle name="Normal 3 3 2 6 5" xfId="5748"/>
    <cellStyle name="Normal 3 3 2 6 5 2" xfId="23888"/>
    <cellStyle name="Normal 3 3 2 6 6" xfId="11042"/>
    <cellStyle name="Normal 3 3 2 6 7" xfId="13678"/>
    <cellStyle name="Normal 3 3 2 6 8" xfId="18608"/>
    <cellStyle name="Normal 3 3 2 7" xfId="818"/>
    <cellStyle name="Normal 3 3 2 7 2" xfId="2050"/>
    <cellStyle name="Normal 3 3 2 7 2 2" xfId="4692"/>
    <cellStyle name="Normal 3 3 2 7 2 2 2" xfId="9973"/>
    <cellStyle name="Normal 3 3 2 7 2 2 2 2" xfId="28112"/>
    <cellStyle name="Normal 3 3 2 7 2 2 3" xfId="17726"/>
    <cellStyle name="Normal 3 3 2 7 2 2 4" xfId="22832"/>
    <cellStyle name="Normal 3 3 2 7 2 3" xfId="7332"/>
    <cellStyle name="Normal 3 3 2 7 2 3 2" xfId="25472"/>
    <cellStyle name="Normal 3 3 2 7 2 4" xfId="12622"/>
    <cellStyle name="Normal 3 3 2 7 2 5" xfId="15262"/>
    <cellStyle name="Normal 3 3 2 7 2 6" xfId="20192"/>
    <cellStyle name="Normal 3 3 2 7 3" xfId="3460"/>
    <cellStyle name="Normal 3 3 2 7 3 2" xfId="8741"/>
    <cellStyle name="Normal 3 3 2 7 3 2 2" xfId="26880"/>
    <cellStyle name="Normal 3 3 2 7 3 3" xfId="16494"/>
    <cellStyle name="Normal 3 3 2 7 3 4" xfId="21600"/>
    <cellStyle name="Normal 3 3 2 7 4" xfId="6100"/>
    <cellStyle name="Normal 3 3 2 7 4 2" xfId="24240"/>
    <cellStyle name="Normal 3 3 2 7 5" xfId="11390"/>
    <cellStyle name="Normal 3 3 2 7 6" xfId="14030"/>
    <cellStyle name="Normal 3 3 2 7 7" xfId="18960"/>
    <cellStyle name="Normal 3 3 2 8" xfId="1346"/>
    <cellStyle name="Normal 3 3 2 8 2" xfId="3988"/>
    <cellStyle name="Normal 3 3 2 8 2 2" xfId="9269"/>
    <cellStyle name="Normal 3 3 2 8 2 2 2" xfId="27408"/>
    <cellStyle name="Normal 3 3 2 8 2 3" xfId="17022"/>
    <cellStyle name="Normal 3 3 2 8 2 4" xfId="22128"/>
    <cellStyle name="Normal 3 3 2 8 3" xfId="6628"/>
    <cellStyle name="Normal 3 3 2 8 3 2" xfId="24768"/>
    <cellStyle name="Normal 3 3 2 8 4" xfId="11918"/>
    <cellStyle name="Normal 3 3 2 8 5" xfId="14558"/>
    <cellStyle name="Normal 3 3 2 8 6" xfId="19488"/>
    <cellStyle name="Normal 3 3 2 9" xfId="2578"/>
    <cellStyle name="Normal 3 3 2 9 2" xfId="5220"/>
    <cellStyle name="Normal 3 3 2 9 2 2" xfId="10501"/>
    <cellStyle name="Normal 3 3 2 9 2 2 2" xfId="28640"/>
    <cellStyle name="Normal 3 3 2 9 2 3" xfId="23360"/>
    <cellStyle name="Normal 3 3 2 9 3" xfId="7860"/>
    <cellStyle name="Normal 3 3 2 9 3 2" xfId="26000"/>
    <cellStyle name="Normal 3 3 2 9 4" xfId="13150"/>
    <cellStyle name="Normal 3 3 2 9 5" xfId="15790"/>
    <cellStyle name="Normal 3 3 2 9 6" xfId="20720"/>
    <cellStyle name="Normal 3 3 3" xfId="75"/>
    <cellStyle name="Normal 3 3 3 10" xfId="10715"/>
    <cellStyle name="Normal 3 3 3 11" xfId="13334"/>
    <cellStyle name="Normal 3 3 3 12" xfId="18263"/>
    <cellStyle name="Normal 3 3 3 2" xfId="198"/>
    <cellStyle name="Normal 3 3 3 2 10" xfId="13423"/>
    <cellStyle name="Normal 3 3 3 2 11" xfId="18353"/>
    <cellStyle name="Normal 3 3 3 2 2" xfId="390"/>
    <cellStyle name="Normal 3 3 3 2 2 2" xfId="739"/>
    <cellStyle name="Normal 3 3 3 2 2 2 2" xfId="1971"/>
    <cellStyle name="Normal 3 3 3 2 2 2 2 2" xfId="4613"/>
    <cellStyle name="Normal 3 3 3 2 2 2 2 2 2" xfId="9894"/>
    <cellStyle name="Normal 3 3 3 2 2 2 2 2 2 2" xfId="28033"/>
    <cellStyle name="Normal 3 3 3 2 2 2 2 2 3" xfId="17647"/>
    <cellStyle name="Normal 3 3 3 2 2 2 2 2 4" xfId="22753"/>
    <cellStyle name="Normal 3 3 3 2 2 2 2 3" xfId="7253"/>
    <cellStyle name="Normal 3 3 3 2 2 2 2 3 2" xfId="25393"/>
    <cellStyle name="Normal 3 3 3 2 2 2 2 4" xfId="12543"/>
    <cellStyle name="Normal 3 3 3 2 2 2 2 5" xfId="15183"/>
    <cellStyle name="Normal 3 3 3 2 2 2 2 6" xfId="20113"/>
    <cellStyle name="Normal 3 3 3 2 2 2 3" xfId="3381"/>
    <cellStyle name="Normal 3 3 3 2 2 2 3 2" xfId="8662"/>
    <cellStyle name="Normal 3 3 3 2 2 2 3 2 2" xfId="26801"/>
    <cellStyle name="Normal 3 3 3 2 2 2 3 3" xfId="16415"/>
    <cellStyle name="Normal 3 3 3 2 2 2 3 4" xfId="21521"/>
    <cellStyle name="Normal 3 3 3 2 2 2 4" xfId="6021"/>
    <cellStyle name="Normal 3 3 3 2 2 2 4 2" xfId="24161"/>
    <cellStyle name="Normal 3 3 3 2 2 2 5" xfId="11311"/>
    <cellStyle name="Normal 3 3 3 2 2 2 6" xfId="13951"/>
    <cellStyle name="Normal 3 3 3 2 2 2 7" xfId="18881"/>
    <cellStyle name="Normal 3 3 3 2 2 3" xfId="1091"/>
    <cellStyle name="Normal 3 3 3 2 2 3 2" xfId="2323"/>
    <cellStyle name="Normal 3 3 3 2 2 3 2 2" xfId="4965"/>
    <cellStyle name="Normal 3 3 3 2 2 3 2 2 2" xfId="10246"/>
    <cellStyle name="Normal 3 3 3 2 2 3 2 2 2 2" xfId="28385"/>
    <cellStyle name="Normal 3 3 3 2 2 3 2 2 3" xfId="17999"/>
    <cellStyle name="Normal 3 3 3 2 2 3 2 2 4" xfId="23105"/>
    <cellStyle name="Normal 3 3 3 2 2 3 2 3" xfId="7605"/>
    <cellStyle name="Normal 3 3 3 2 2 3 2 3 2" xfId="25745"/>
    <cellStyle name="Normal 3 3 3 2 2 3 2 4" xfId="12895"/>
    <cellStyle name="Normal 3 3 3 2 2 3 2 5" xfId="15535"/>
    <cellStyle name="Normal 3 3 3 2 2 3 2 6" xfId="20465"/>
    <cellStyle name="Normal 3 3 3 2 2 3 3" xfId="3733"/>
    <cellStyle name="Normal 3 3 3 2 2 3 3 2" xfId="9014"/>
    <cellStyle name="Normal 3 3 3 2 2 3 3 2 2" xfId="27153"/>
    <cellStyle name="Normal 3 3 3 2 2 3 3 3" xfId="16767"/>
    <cellStyle name="Normal 3 3 3 2 2 3 3 4" xfId="21873"/>
    <cellStyle name="Normal 3 3 3 2 2 3 4" xfId="6373"/>
    <cellStyle name="Normal 3 3 3 2 2 3 4 2" xfId="24513"/>
    <cellStyle name="Normal 3 3 3 2 2 3 5" xfId="11663"/>
    <cellStyle name="Normal 3 3 3 2 2 3 6" xfId="14303"/>
    <cellStyle name="Normal 3 3 3 2 2 3 7" xfId="19233"/>
    <cellStyle name="Normal 3 3 3 2 2 4" xfId="1619"/>
    <cellStyle name="Normal 3 3 3 2 2 4 2" xfId="4261"/>
    <cellStyle name="Normal 3 3 3 2 2 4 2 2" xfId="9542"/>
    <cellStyle name="Normal 3 3 3 2 2 4 2 2 2" xfId="27681"/>
    <cellStyle name="Normal 3 3 3 2 2 4 2 3" xfId="17295"/>
    <cellStyle name="Normal 3 3 3 2 2 4 2 4" xfId="22401"/>
    <cellStyle name="Normal 3 3 3 2 2 4 3" xfId="6901"/>
    <cellStyle name="Normal 3 3 3 2 2 4 3 2" xfId="25041"/>
    <cellStyle name="Normal 3 3 3 2 2 4 4" xfId="12191"/>
    <cellStyle name="Normal 3 3 3 2 2 4 5" xfId="14831"/>
    <cellStyle name="Normal 3 3 3 2 2 4 6" xfId="19761"/>
    <cellStyle name="Normal 3 3 3 2 2 5" xfId="3028"/>
    <cellStyle name="Normal 3 3 3 2 2 5 2" xfId="8310"/>
    <cellStyle name="Normal 3 3 3 2 2 5 2 2" xfId="26449"/>
    <cellStyle name="Normal 3 3 3 2 2 5 3" xfId="16063"/>
    <cellStyle name="Normal 3 3 3 2 2 5 4" xfId="21169"/>
    <cellStyle name="Normal 3 3 3 2 2 6" xfId="5669"/>
    <cellStyle name="Normal 3 3 3 2 2 6 2" xfId="23809"/>
    <cellStyle name="Normal 3 3 3 2 2 7" xfId="10963"/>
    <cellStyle name="Normal 3 3 3 2 2 8" xfId="13599"/>
    <cellStyle name="Normal 3 3 3 2 2 9" xfId="18529"/>
    <cellStyle name="Normal 3 3 3 2 3" xfId="562"/>
    <cellStyle name="Normal 3 3 3 2 3 2" xfId="1267"/>
    <cellStyle name="Normal 3 3 3 2 3 2 2" xfId="2499"/>
    <cellStyle name="Normal 3 3 3 2 3 2 2 2" xfId="5141"/>
    <cellStyle name="Normal 3 3 3 2 3 2 2 2 2" xfId="10422"/>
    <cellStyle name="Normal 3 3 3 2 3 2 2 2 2 2" xfId="28561"/>
    <cellStyle name="Normal 3 3 3 2 3 2 2 2 3" xfId="18175"/>
    <cellStyle name="Normal 3 3 3 2 3 2 2 2 4" xfId="23281"/>
    <cellStyle name="Normal 3 3 3 2 3 2 2 3" xfId="7781"/>
    <cellStyle name="Normal 3 3 3 2 3 2 2 3 2" xfId="25921"/>
    <cellStyle name="Normal 3 3 3 2 3 2 2 4" xfId="13071"/>
    <cellStyle name="Normal 3 3 3 2 3 2 2 5" xfId="15711"/>
    <cellStyle name="Normal 3 3 3 2 3 2 2 6" xfId="20641"/>
    <cellStyle name="Normal 3 3 3 2 3 2 3" xfId="3909"/>
    <cellStyle name="Normal 3 3 3 2 3 2 3 2" xfId="9190"/>
    <cellStyle name="Normal 3 3 3 2 3 2 3 2 2" xfId="27329"/>
    <cellStyle name="Normal 3 3 3 2 3 2 3 3" xfId="16943"/>
    <cellStyle name="Normal 3 3 3 2 3 2 3 4" xfId="22049"/>
    <cellStyle name="Normal 3 3 3 2 3 2 4" xfId="6549"/>
    <cellStyle name="Normal 3 3 3 2 3 2 4 2" xfId="24689"/>
    <cellStyle name="Normal 3 3 3 2 3 2 5" xfId="11839"/>
    <cellStyle name="Normal 3 3 3 2 3 2 6" xfId="14479"/>
    <cellStyle name="Normal 3 3 3 2 3 2 7" xfId="19409"/>
    <cellStyle name="Normal 3 3 3 2 3 3" xfId="1795"/>
    <cellStyle name="Normal 3 3 3 2 3 3 2" xfId="4437"/>
    <cellStyle name="Normal 3 3 3 2 3 3 2 2" xfId="9718"/>
    <cellStyle name="Normal 3 3 3 2 3 3 2 2 2" xfId="27857"/>
    <cellStyle name="Normal 3 3 3 2 3 3 2 3" xfId="17471"/>
    <cellStyle name="Normal 3 3 3 2 3 3 2 4" xfId="22577"/>
    <cellStyle name="Normal 3 3 3 2 3 3 3" xfId="7077"/>
    <cellStyle name="Normal 3 3 3 2 3 3 3 2" xfId="25217"/>
    <cellStyle name="Normal 3 3 3 2 3 3 4" xfId="12367"/>
    <cellStyle name="Normal 3 3 3 2 3 3 5" xfId="15007"/>
    <cellStyle name="Normal 3 3 3 2 3 3 6" xfId="19937"/>
    <cellStyle name="Normal 3 3 3 2 3 4" xfId="3204"/>
    <cellStyle name="Normal 3 3 3 2 3 4 2" xfId="8486"/>
    <cellStyle name="Normal 3 3 3 2 3 4 2 2" xfId="26625"/>
    <cellStyle name="Normal 3 3 3 2 3 4 3" xfId="16239"/>
    <cellStyle name="Normal 3 3 3 2 3 4 4" xfId="21345"/>
    <cellStyle name="Normal 3 3 3 2 3 5" xfId="5845"/>
    <cellStyle name="Normal 3 3 3 2 3 5 2" xfId="23985"/>
    <cellStyle name="Normal 3 3 3 2 3 6" xfId="11135"/>
    <cellStyle name="Normal 3 3 3 2 3 7" xfId="13775"/>
    <cellStyle name="Normal 3 3 3 2 3 8" xfId="18705"/>
    <cellStyle name="Normal 3 3 3 2 4" xfId="915"/>
    <cellStyle name="Normal 3 3 3 2 4 2" xfId="2147"/>
    <cellStyle name="Normal 3 3 3 2 4 2 2" xfId="4789"/>
    <cellStyle name="Normal 3 3 3 2 4 2 2 2" xfId="10070"/>
    <cellStyle name="Normal 3 3 3 2 4 2 2 2 2" xfId="28209"/>
    <cellStyle name="Normal 3 3 3 2 4 2 2 3" xfId="17823"/>
    <cellStyle name="Normal 3 3 3 2 4 2 2 4" xfId="22929"/>
    <cellStyle name="Normal 3 3 3 2 4 2 3" xfId="7429"/>
    <cellStyle name="Normal 3 3 3 2 4 2 3 2" xfId="25569"/>
    <cellStyle name="Normal 3 3 3 2 4 2 4" xfId="12719"/>
    <cellStyle name="Normal 3 3 3 2 4 2 5" xfId="15359"/>
    <cellStyle name="Normal 3 3 3 2 4 2 6" xfId="20289"/>
    <cellStyle name="Normal 3 3 3 2 4 3" xfId="3557"/>
    <cellStyle name="Normal 3 3 3 2 4 3 2" xfId="8838"/>
    <cellStyle name="Normal 3 3 3 2 4 3 2 2" xfId="26977"/>
    <cellStyle name="Normal 3 3 3 2 4 3 3" xfId="16591"/>
    <cellStyle name="Normal 3 3 3 2 4 3 4" xfId="21697"/>
    <cellStyle name="Normal 3 3 3 2 4 4" xfId="6197"/>
    <cellStyle name="Normal 3 3 3 2 4 4 2" xfId="24337"/>
    <cellStyle name="Normal 3 3 3 2 4 5" xfId="11487"/>
    <cellStyle name="Normal 3 3 3 2 4 6" xfId="14127"/>
    <cellStyle name="Normal 3 3 3 2 4 7" xfId="19057"/>
    <cellStyle name="Normal 3 3 3 2 5" xfId="1443"/>
    <cellStyle name="Normal 3 3 3 2 5 2" xfId="4085"/>
    <cellStyle name="Normal 3 3 3 2 5 2 2" xfId="9366"/>
    <cellStyle name="Normal 3 3 3 2 5 2 2 2" xfId="27505"/>
    <cellStyle name="Normal 3 3 3 2 5 2 3" xfId="17119"/>
    <cellStyle name="Normal 3 3 3 2 5 2 4" xfId="22225"/>
    <cellStyle name="Normal 3 3 3 2 5 3" xfId="6725"/>
    <cellStyle name="Normal 3 3 3 2 5 3 2" xfId="24865"/>
    <cellStyle name="Normal 3 3 3 2 5 4" xfId="12015"/>
    <cellStyle name="Normal 3 3 3 2 5 5" xfId="14655"/>
    <cellStyle name="Normal 3 3 3 2 5 6" xfId="19585"/>
    <cellStyle name="Normal 3 3 3 2 6" xfId="2675"/>
    <cellStyle name="Normal 3 3 3 2 6 2" xfId="5317"/>
    <cellStyle name="Normal 3 3 3 2 6 2 2" xfId="10598"/>
    <cellStyle name="Normal 3 3 3 2 6 2 2 2" xfId="28737"/>
    <cellStyle name="Normal 3 3 3 2 6 2 3" xfId="23457"/>
    <cellStyle name="Normal 3 3 3 2 6 3" xfId="7957"/>
    <cellStyle name="Normal 3 3 3 2 6 3 2" xfId="26097"/>
    <cellStyle name="Normal 3 3 3 2 6 4" xfId="13247"/>
    <cellStyle name="Normal 3 3 3 2 6 5" xfId="15887"/>
    <cellStyle name="Normal 3 3 3 2 6 6" xfId="20817"/>
    <cellStyle name="Normal 3 3 3 2 7" xfId="2852"/>
    <cellStyle name="Normal 3 3 3 2 7 2" xfId="8134"/>
    <cellStyle name="Normal 3 3 3 2 7 2 2" xfId="26273"/>
    <cellStyle name="Normal 3 3 3 2 7 3" xfId="20993"/>
    <cellStyle name="Normal 3 3 3 2 8" xfId="5493"/>
    <cellStyle name="Normal 3 3 3 2 8 2" xfId="23633"/>
    <cellStyle name="Normal 3 3 3 2 9" xfId="10787"/>
    <cellStyle name="Normal 3 3 3 3" xfId="301"/>
    <cellStyle name="Normal 3 3 3 3 2" xfId="650"/>
    <cellStyle name="Normal 3 3 3 3 2 2" xfId="1882"/>
    <cellStyle name="Normal 3 3 3 3 2 2 2" xfId="4524"/>
    <cellStyle name="Normal 3 3 3 3 2 2 2 2" xfId="9805"/>
    <cellStyle name="Normal 3 3 3 3 2 2 2 2 2" xfId="27944"/>
    <cellStyle name="Normal 3 3 3 3 2 2 2 3" xfId="17558"/>
    <cellStyle name="Normal 3 3 3 3 2 2 2 4" xfId="22664"/>
    <cellStyle name="Normal 3 3 3 3 2 2 3" xfId="7164"/>
    <cellStyle name="Normal 3 3 3 3 2 2 3 2" xfId="25304"/>
    <cellStyle name="Normal 3 3 3 3 2 2 4" xfId="12454"/>
    <cellStyle name="Normal 3 3 3 3 2 2 5" xfId="15094"/>
    <cellStyle name="Normal 3 3 3 3 2 2 6" xfId="20024"/>
    <cellStyle name="Normal 3 3 3 3 2 3" xfId="3292"/>
    <cellStyle name="Normal 3 3 3 3 2 3 2" xfId="8573"/>
    <cellStyle name="Normal 3 3 3 3 2 3 2 2" xfId="26712"/>
    <cellStyle name="Normal 3 3 3 3 2 3 3" xfId="16326"/>
    <cellStyle name="Normal 3 3 3 3 2 3 4" xfId="21432"/>
    <cellStyle name="Normal 3 3 3 3 2 4" xfId="5932"/>
    <cellStyle name="Normal 3 3 3 3 2 4 2" xfId="24072"/>
    <cellStyle name="Normal 3 3 3 3 2 5" xfId="11222"/>
    <cellStyle name="Normal 3 3 3 3 2 6" xfId="13862"/>
    <cellStyle name="Normal 3 3 3 3 2 7" xfId="18792"/>
    <cellStyle name="Normal 3 3 3 3 3" xfId="1002"/>
    <cellStyle name="Normal 3 3 3 3 3 2" xfId="2234"/>
    <cellStyle name="Normal 3 3 3 3 3 2 2" xfId="4876"/>
    <cellStyle name="Normal 3 3 3 3 3 2 2 2" xfId="10157"/>
    <cellStyle name="Normal 3 3 3 3 3 2 2 2 2" xfId="28296"/>
    <cellStyle name="Normal 3 3 3 3 3 2 2 3" xfId="17910"/>
    <cellStyle name="Normal 3 3 3 3 3 2 2 4" xfId="23016"/>
    <cellStyle name="Normal 3 3 3 3 3 2 3" xfId="7516"/>
    <cellStyle name="Normal 3 3 3 3 3 2 3 2" xfId="25656"/>
    <cellStyle name="Normal 3 3 3 3 3 2 4" xfId="12806"/>
    <cellStyle name="Normal 3 3 3 3 3 2 5" xfId="15446"/>
    <cellStyle name="Normal 3 3 3 3 3 2 6" xfId="20376"/>
    <cellStyle name="Normal 3 3 3 3 3 3" xfId="3644"/>
    <cellStyle name="Normal 3 3 3 3 3 3 2" xfId="8925"/>
    <cellStyle name="Normal 3 3 3 3 3 3 2 2" xfId="27064"/>
    <cellStyle name="Normal 3 3 3 3 3 3 3" xfId="16678"/>
    <cellStyle name="Normal 3 3 3 3 3 3 4" xfId="21784"/>
    <cellStyle name="Normal 3 3 3 3 3 4" xfId="6284"/>
    <cellStyle name="Normal 3 3 3 3 3 4 2" xfId="24424"/>
    <cellStyle name="Normal 3 3 3 3 3 5" xfId="11574"/>
    <cellStyle name="Normal 3 3 3 3 3 6" xfId="14214"/>
    <cellStyle name="Normal 3 3 3 3 3 7" xfId="19144"/>
    <cellStyle name="Normal 3 3 3 3 4" xfId="1530"/>
    <cellStyle name="Normal 3 3 3 3 4 2" xfId="4172"/>
    <cellStyle name="Normal 3 3 3 3 4 2 2" xfId="9453"/>
    <cellStyle name="Normal 3 3 3 3 4 2 2 2" xfId="27592"/>
    <cellStyle name="Normal 3 3 3 3 4 2 3" xfId="17206"/>
    <cellStyle name="Normal 3 3 3 3 4 2 4" xfId="22312"/>
    <cellStyle name="Normal 3 3 3 3 4 3" xfId="6812"/>
    <cellStyle name="Normal 3 3 3 3 4 3 2" xfId="24952"/>
    <cellStyle name="Normal 3 3 3 3 4 4" xfId="12102"/>
    <cellStyle name="Normal 3 3 3 3 4 5" xfId="14742"/>
    <cellStyle name="Normal 3 3 3 3 4 6" xfId="19672"/>
    <cellStyle name="Normal 3 3 3 3 5" xfId="2939"/>
    <cellStyle name="Normal 3 3 3 3 5 2" xfId="8221"/>
    <cellStyle name="Normal 3 3 3 3 5 2 2" xfId="26360"/>
    <cellStyle name="Normal 3 3 3 3 5 3" xfId="15974"/>
    <cellStyle name="Normal 3 3 3 3 5 4" xfId="21080"/>
    <cellStyle name="Normal 3 3 3 3 6" xfId="5580"/>
    <cellStyle name="Normal 3 3 3 3 6 2" xfId="23720"/>
    <cellStyle name="Normal 3 3 3 3 7" xfId="10878"/>
    <cellStyle name="Normal 3 3 3 3 8" xfId="13510"/>
    <cellStyle name="Normal 3 3 3 3 9" xfId="18440"/>
    <cellStyle name="Normal 3 3 3 4" xfId="479"/>
    <cellStyle name="Normal 3 3 3 4 2" xfId="1180"/>
    <cellStyle name="Normal 3 3 3 4 2 2" xfId="2412"/>
    <cellStyle name="Normal 3 3 3 4 2 2 2" xfId="5054"/>
    <cellStyle name="Normal 3 3 3 4 2 2 2 2" xfId="10335"/>
    <cellStyle name="Normal 3 3 3 4 2 2 2 2 2" xfId="28474"/>
    <cellStyle name="Normal 3 3 3 4 2 2 2 3" xfId="18088"/>
    <cellStyle name="Normal 3 3 3 4 2 2 2 4" xfId="23194"/>
    <cellStyle name="Normal 3 3 3 4 2 2 3" xfId="7694"/>
    <cellStyle name="Normal 3 3 3 4 2 2 3 2" xfId="25834"/>
    <cellStyle name="Normal 3 3 3 4 2 2 4" xfId="12984"/>
    <cellStyle name="Normal 3 3 3 4 2 2 5" xfId="15624"/>
    <cellStyle name="Normal 3 3 3 4 2 2 6" xfId="20554"/>
    <cellStyle name="Normal 3 3 3 4 2 3" xfId="3822"/>
    <cellStyle name="Normal 3 3 3 4 2 3 2" xfId="9103"/>
    <cellStyle name="Normal 3 3 3 4 2 3 2 2" xfId="27242"/>
    <cellStyle name="Normal 3 3 3 4 2 3 3" xfId="16856"/>
    <cellStyle name="Normal 3 3 3 4 2 3 4" xfId="21962"/>
    <cellStyle name="Normal 3 3 3 4 2 4" xfId="6462"/>
    <cellStyle name="Normal 3 3 3 4 2 4 2" xfId="24602"/>
    <cellStyle name="Normal 3 3 3 4 2 5" xfId="11752"/>
    <cellStyle name="Normal 3 3 3 4 2 6" xfId="14392"/>
    <cellStyle name="Normal 3 3 3 4 2 7" xfId="19322"/>
    <cellStyle name="Normal 3 3 3 4 3" xfId="1708"/>
    <cellStyle name="Normal 3 3 3 4 3 2" xfId="4350"/>
    <cellStyle name="Normal 3 3 3 4 3 2 2" xfId="9631"/>
    <cellStyle name="Normal 3 3 3 4 3 2 2 2" xfId="27770"/>
    <cellStyle name="Normal 3 3 3 4 3 2 3" xfId="17384"/>
    <cellStyle name="Normal 3 3 3 4 3 2 4" xfId="22490"/>
    <cellStyle name="Normal 3 3 3 4 3 3" xfId="6990"/>
    <cellStyle name="Normal 3 3 3 4 3 3 2" xfId="25130"/>
    <cellStyle name="Normal 3 3 3 4 3 4" xfId="12280"/>
    <cellStyle name="Normal 3 3 3 4 3 5" xfId="14920"/>
    <cellStyle name="Normal 3 3 3 4 3 6" xfId="19850"/>
    <cellStyle name="Normal 3 3 3 4 4" xfId="3117"/>
    <cellStyle name="Normal 3 3 3 4 4 2" xfId="8399"/>
    <cellStyle name="Normal 3 3 3 4 4 2 2" xfId="26538"/>
    <cellStyle name="Normal 3 3 3 4 4 3" xfId="16152"/>
    <cellStyle name="Normal 3 3 3 4 4 4" xfId="21258"/>
    <cellStyle name="Normal 3 3 3 4 5" xfId="5758"/>
    <cellStyle name="Normal 3 3 3 4 5 2" xfId="23898"/>
    <cellStyle name="Normal 3 3 3 4 6" xfId="11052"/>
    <cellStyle name="Normal 3 3 3 4 7" xfId="13688"/>
    <cellStyle name="Normal 3 3 3 4 8" xfId="18618"/>
    <cellStyle name="Normal 3 3 3 5" xfId="828"/>
    <cellStyle name="Normal 3 3 3 5 2" xfId="2060"/>
    <cellStyle name="Normal 3 3 3 5 2 2" xfId="4702"/>
    <cellStyle name="Normal 3 3 3 5 2 2 2" xfId="9983"/>
    <cellStyle name="Normal 3 3 3 5 2 2 2 2" xfId="28122"/>
    <cellStyle name="Normal 3 3 3 5 2 2 3" xfId="17736"/>
    <cellStyle name="Normal 3 3 3 5 2 2 4" xfId="22842"/>
    <cellStyle name="Normal 3 3 3 5 2 3" xfId="7342"/>
    <cellStyle name="Normal 3 3 3 5 2 3 2" xfId="25482"/>
    <cellStyle name="Normal 3 3 3 5 2 4" xfId="12632"/>
    <cellStyle name="Normal 3 3 3 5 2 5" xfId="15272"/>
    <cellStyle name="Normal 3 3 3 5 2 6" xfId="20202"/>
    <cellStyle name="Normal 3 3 3 5 3" xfId="3470"/>
    <cellStyle name="Normal 3 3 3 5 3 2" xfId="8751"/>
    <cellStyle name="Normal 3 3 3 5 3 2 2" xfId="26890"/>
    <cellStyle name="Normal 3 3 3 5 3 3" xfId="16504"/>
    <cellStyle name="Normal 3 3 3 5 3 4" xfId="21610"/>
    <cellStyle name="Normal 3 3 3 5 4" xfId="6110"/>
    <cellStyle name="Normal 3 3 3 5 4 2" xfId="24250"/>
    <cellStyle name="Normal 3 3 3 5 5" xfId="11400"/>
    <cellStyle name="Normal 3 3 3 5 6" xfId="14040"/>
    <cellStyle name="Normal 3 3 3 5 7" xfId="18970"/>
    <cellStyle name="Normal 3 3 3 6" xfId="1354"/>
    <cellStyle name="Normal 3 3 3 6 2" xfId="3996"/>
    <cellStyle name="Normal 3 3 3 6 2 2" xfId="9277"/>
    <cellStyle name="Normal 3 3 3 6 2 2 2" xfId="27416"/>
    <cellStyle name="Normal 3 3 3 6 2 3" xfId="17030"/>
    <cellStyle name="Normal 3 3 3 6 2 4" xfId="22136"/>
    <cellStyle name="Normal 3 3 3 6 3" xfId="6636"/>
    <cellStyle name="Normal 3 3 3 6 3 2" xfId="24776"/>
    <cellStyle name="Normal 3 3 3 6 4" xfId="11926"/>
    <cellStyle name="Normal 3 3 3 6 5" xfId="14566"/>
    <cellStyle name="Normal 3 3 3 6 6" xfId="19496"/>
    <cellStyle name="Normal 3 3 3 7" xfId="2586"/>
    <cellStyle name="Normal 3 3 3 7 2" xfId="5228"/>
    <cellStyle name="Normal 3 3 3 7 2 2" xfId="10509"/>
    <cellStyle name="Normal 3 3 3 7 2 2 2" xfId="28648"/>
    <cellStyle name="Normal 3 3 3 7 2 3" xfId="23368"/>
    <cellStyle name="Normal 3 3 3 7 3" xfId="7868"/>
    <cellStyle name="Normal 3 3 3 7 3 2" xfId="26008"/>
    <cellStyle name="Normal 3 3 3 7 4" xfId="13158"/>
    <cellStyle name="Normal 3 3 3 7 5" xfId="15798"/>
    <cellStyle name="Normal 3 3 3 7 6" xfId="20728"/>
    <cellStyle name="Normal 3 3 3 8" xfId="2765"/>
    <cellStyle name="Normal 3 3 3 8 2" xfId="8047"/>
    <cellStyle name="Normal 3 3 3 8 2 2" xfId="26186"/>
    <cellStyle name="Normal 3 3 3 8 3" xfId="20906"/>
    <cellStyle name="Normal 3 3 3 9" xfId="5406"/>
    <cellStyle name="Normal 3 3 3 9 2" xfId="23546"/>
    <cellStyle name="Normal 3 3 4" xfId="91"/>
    <cellStyle name="Normal 3 3 4 10" xfId="10731"/>
    <cellStyle name="Normal 3 3 4 11" xfId="13350"/>
    <cellStyle name="Normal 3 3 4 12" xfId="18279"/>
    <cellStyle name="Normal 3 3 4 2" xfId="212"/>
    <cellStyle name="Normal 3 3 4 2 10" xfId="13437"/>
    <cellStyle name="Normal 3 3 4 2 11" xfId="18367"/>
    <cellStyle name="Normal 3 3 4 2 2" xfId="404"/>
    <cellStyle name="Normal 3 3 4 2 2 2" xfId="753"/>
    <cellStyle name="Normal 3 3 4 2 2 2 2" xfId="1985"/>
    <cellStyle name="Normal 3 3 4 2 2 2 2 2" xfId="4627"/>
    <cellStyle name="Normal 3 3 4 2 2 2 2 2 2" xfId="9908"/>
    <cellStyle name="Normal 3 3 4 2 2 2 2 2 2 2" xfId="28047"/>
    <cellStyle name="Normal 3 3 4 2 2 2 2 2 3" xfId="17661"/>
    <cellStyle name="Normal 3 3 4 2 2 2 2 2 4" xfId="22767"/>
    <cellStyle name="Normal 3 3 4 2 2 2 2 3" xfId="7267"/>
    <cellStyle name="Normal 3 3 4 2 2 2 2 3 2" xfId="25407"/>
    <cellStyle name="Normal 3 3 4 2 2 2 2 4" xfId="12557"/>
    <cellStyle name="Normal 3 3 4 2 2 2 2 5" xfId="15197"/>
    <cellStyle name="Normal 3 3 4 2 2 2 2 6" xfId="20127"/>
    <cellStyle name="Normal 3 3 4 2 2 2 3" xfId="3395"/>
    <cellStyle name="Normal 3 3 4 2 2 2 3 2" xfId="8676"/>
    <cellStyle name="Normal 3 3 4 2 2 2 3 2 2" xfId="26815"/>
    <cellStyle name="Normal 3 3 4 2 2 2 3 3" xfId="16429"/>
    <cellStyle name="Normal 3 3 4 2 2 2 3 4" xfId="21535"/>
    <cellStyle name="Normal 3 3 4 2 2 2 4" xfId="6035"/>
    <cellStyle name="Normal 3 3 4 2 2 2 4 2" xfId="24175"/>
    <cellStyle name="Normal 3 3 4 2 2 2 5" xfId="11325"/>
    <cellStyle name="Normal 3 3 4 2 2 2 6" xfId="13965"/>
    <cellStyle name="Normal 3 3 4 2 2 2 7" xfId="18895"/>
    <cellStyle name="Normal 3 3 4 2 2 3" xfId="1105"/>
    <cellStyle name="Normal 3 3 4 2 2 3 2" xfId="2337"/>
    <cellStyle name="Normal 3 3 4 2 2 3 2 2" xfId="4979"/>
    <cellStyle name="Normal 3 3 4 2 2 3 2 2 2" xfId="10260"/>
    <cellStyle name="Normal 3 3 4 2 2 3 2 2 2 2" xfId="28399"/>
    <cellStyle name="Normal 3 3 4 2 2 3 2 2 3" xfId="18013"/>
    <cellStyle name="Normal 3 3 4 2 2 3 2 2 4" xfId="23119"/>
    <cellStyle name="Normal 3 3 4 2 2 3 2 3" xfId="7619"/>
    <cellStyle name="Normal 3 3 4 2 2 3 2 3 2" xfId="25759"/>
    <cellStyle name="Normal 3 3 4 2 2 3 2 4" xfId="12909"/>
    <cellStyle name="Normal 3 3 4 2 2 3 2 5" xfId="15549"/>
    <cellStyle name="Normal 3 3 4 2 2 3 2 6" xfId="20479"/>
    <cellStyle name="Normal 3 3 4 2 2 3 3" xfId="3747"/>
    <cellStyle name="Normal 3 3 4 2 2 3 3 2" xfId="9028"/>
    <cellStyle name="Normal 3 3 4 2 2 3 3 2 2" xfId="27167"/>
    <cellStyle name="Normal 3 3 4 2 2 3 3 3" xfId="16781"/>
    <cellStyle name="Normal 3 3 4 2 2 3 3 4" xfId="21887"/>
    <cellStyle name="Normal 3 3 4 2 2 3 4" xfId="6387"/>
    <cellStyle name="Normal 3 3 4 2 2 3 4 2" xfId="24527"/>
    <cellStyle name="Normal 3 3 4 2 2 3 5" xfId="11677"/>
    <cellStyle name="Normal 3 3 4 2 2 3 6" xfId="14317"/>
    <cellStyle name="Normal 3 3 4 2 2 3 7" xfId="19247"/>
    <cellStyle name="Normal 3 3 4 2 2 4" xfId="1633"/>
    <cellStyle name="Normal 3 3 4 2 2 4 2" xfId="4275"/>
    <cellStyle name="Normal 3 3 4 2 2 4 2 2" xfId="9556"/>
    <cellStyle name="Normal 3 3 4 2 2 4 2 2 2" xfId="27695"/>
    <cellStyle name="Normal 3 3 4 2 2 4 2 3" xfId="17309"/>
    <cellStyle name="Normal 3 3 4 2 2 4 2 4" xfId="22415"/>
    <cellStyle name="Normal 3 3 4 2 2 4 3" xfId="6915"/>
    <cellStyle name="Normal 3 3 4 2 2 4 3 2" xfId="25055"/>
    <cellStyle name="Normal 3 3 4 2 2 4 4" xfId="12205"/>
    <cellStyle name="Normal 3 3 4 2 2 4 5" xfId="14845"/>
    <cellStyle name="Normal 3 3 4 2 2 4 6" xfId="19775"/>
    <cellStyle name="Normal 3 3 4 2 2 5" xfId="3042"/>
    <cellStyle name="Normal 3 3 4 2 2 5 2" xfId="8324"/>
    <cellStyle name="Normal 3 3 4 2 2 5 2 2" xfId="26463"/>
    <cellStyle name="Normal 3 3 4 2 2 5 3" xfId="16077"/>
    <cellStyle name="Normal 3 3 4 2 2 5 4" xfId="21183"/>
    <cellStyle name="Normal 3 3 4 2 2 6" xfId="5683"/>
    <cellStyle name="Normal 3 3 4 2 2 6 2" xfId="23823"/>
    <cellStyle name="Normal 3 3 4 2 2 7" xfId="10977"/>
    <cellStyle name="Normal 3 3 4 2 2 8" xfId="13613"/>
    <cellStyle name="Normal 3 3 4 2 2 9" xfId="18543"/>
    <cellStyle name="Normal 3 3 4 2 3" xfId="576"/>
    <cellStyle name="Normal 3 3 4 2 3 2" xfId="1281"/>
    <cellStyle name="Normal 3 3 4 2 3 2 2" xfId="2513"/>
    <cellStyle name="Normal 3 3 4 2 3 2 2 2" xfId="5155"/>
    <cellStyle name="Normal 3 3 4 2 3 2 2 2 2" xfId="10436"/>
    <cellStyle name="Normal 3 3 4 2 3 2 2 2 2 2" xfId="28575"/>
    <cellStyle name="Normal 3 3 4 2 3 2 2 2 3" xfId="18189"/>
    <cellStyle name="Normal 3 3 4 2 3 2 2 2 4" xfId="23295"/>
    <cellStyle name="Normal 3 3 4 2 3 2 2 3" xfId="7795"/>
    <cellStyle name="Normal 3 3 4 2 3 2 2 3 2" xfId="25935"/>
    <cellStyle name="Normal 3 3 4 2 3 2 2 4" xfId="13085"/>
    <cellStyle name="Normal 3 3 4 2 3 2 2 5" xfId="15725"/>
    <cellStyle name="Normal 3 3 4 2 3 2 2 6" xfId="20655"/>
    <cellStyle name="Normal 3 3 4 2 3 2 3" xfId="3923"/>
    <cellStyle name="Normal 3 3 4 2 3 2 3 2" xfId="9204"/>
    <cellStyle name="Normal 3 3 4 2 3 2 3 2 2" xfId="27343"/>
    <cellStyle name="Normal 3 3 4 2 3 2 3 3" xfId="16957"/>
    <cellStyle name="Normal 3 3 4 2 3 2 3 4" xfId="22063"/>
    <cellStyle name="Normal 3 3 4 2 3 2 4" xfId="6563"/>
    <cellStyle name="Normal 3 3 4 2 3 2 4 2" xfId="24703"/>
    <cellStyle name="Normal 3 3 4 2 3 2 5" xfId="11853"/>
    <cellStyle name="Normal 3 3 4 2 3 2 6" xfId="14493"/>
    <cellStyle name="Normal 3 3 4 2 3 2 7" xfId="19423"/>
    <cellStyle name="Normal 3 3 4 2 3 3" xfId="1809"/>
    <cellStyle name="Normal 3 3 4 2 3 3 2" xfId="4451"/>
    <cellStyle name="Normal 3 3 4 2 3 3 2 2" xfId="9732"/>
    <cellStyle name="Normal 3 3 4 2 3 3 2 2 2" xfId="27871"/>
    <cellStyle name="Normal 3 3 4 2 3 3 2 3" xfId="17485"/>
    <cellStyle name="Normal 3 3 4 2 3 3 2 4" xfId="22591"/>
    <cellStyle name="Normal 3 3 4 2 3 3 3" xfId="7091"/>
    <cellStyle name="Normal 3 3 4 2 3 3 3 2" xfId="25231"/>
    <cellStyle name="Normal 3 3 4 2 3 3 4" xfId="12381"/>
    <cellStyle name="Normal 3 3 4 2 3 3 5" xfId="15021"/>
    <cellStyle name="Normal 3 3 4 2 3 3 6" xfId="19951"/>
    <cellStyle name="Normal 3 3 4 2 3 4" xfId="3218"/>
    <cellStyle name="Normal 3 3 4 2 3 4 2" xfId="8500"/>
    <cellStyle name="Normal 3 3 4 2 3 4 2 2" xfId="26639"/>
    <cellStyle name="Normal 3 3 4 2 3 4 3" xfId="16253"/>
    <cellStyle name="Normal 3 3 4 2 3 4 4" xfId="21359"/>
    <cellStyle name="Normal 3 3 4 2 3 5" xfId="5859"/>
    <cellStyle name="Normal 3 3 4 2 3 5 2" xfId="23999"/>
    <cellStyle name="Normal 3 3 4 2 3 6" xfId="11149"/>
    <cellStyle name="Normal 3 3 4 2 3 7" xfId="13789"/>
    <cellStyle name="Normal 3 3 4 2 3 8" xfId="18719"/>
    <cellStyle name="Normal 3 3 4 2 4" xfId="929"/>
    <cellStyle name="Normal 3 3 4 2 4 2" xfId="2161"/>
    <cellStyle name="Normal 3 3 4 2 4 2 2" xfId="4803"/>
    <cellStyle name="Normal 3 3 4 2 4 2 2 2" xfId="10084"/>
    <cellStyle name="Normal 3 3 4 2 4 2 2 2 2" xfId="28223"/>
    <cellStyle name="Normal 3 3 4 2 4 2 2 3" xfId="17837"/>
    <cellStyle name="Normal 3 3 4 2 4 2 2 4" xfId="22943"/>
    <cellStyle name="Normal 3 3 4 2 4 2 3" xfId="7443"/>
    <cellStyle name="Normal 3 3 4 2 4 2 3 2" xfId="25583"/>
    <cellStyle name="Normal 3 3 4 2 4 2 4" xfId="12733"/>
    <cellStyle name="Normal 3 3 4 2 4 2 5" xfId="15373"/>
    <cellStyle name="Normal 3 3 4 2 4 2 6" xfId="20303"/>
    <cellStyle name="Normal 3 3 4 2 4 3" xfId="3571"/>
    <cellStyle name="Normal 3 3 4 2 4 3 2" xfId="8852"/>
    <cellStyle name="Normal 3 3 4 2 4 3 2 2" xfId="26991"/>
    <cellStyle name="Normal 3 3 4 2 4 3 3" xfId="16605"/>
    <cellStyle name="Normal 3 3 4 2 4 3 4" xfId="21711"/>
    <cellStyle name="Normal 3 3 4 2 4 4" xfId="6211"/>
    <cellStyle name="Normal 3 3 4 2 4 4 2" xfId="24351"/>
    <cellStyle name="Normal 3 3 4 2 4 5" xfId="11501"/>
    <cellStyle name="Normal 3 3 4 2 4 6" xfId="14141"/>
    <cellStyle name="Normal 3 3 4 2 4 7" xfId="19071"/>
    <cellStyle name="Normal 3 3 4 2 5" xfId="1457"/>
    <cellStyle name="Normal 3 3 4 2 5 2" xfId="4099"/>
    <cellStyle name="Normal 3 3 4 2 5 2 2" xfId="9380"/>
    <cellStyle name="Normal 3 3 4 2 5 2 2 2" xfId="27519"/>
    <cellStyle name="Normal 3 3 4 2 5 2 3" xfId="17133"/>
    <cellStyle name="Normal 3 3 4 2 5 2 4" xfId="22239"/>
    <cellStyle name="Normal 3 3 4 2 5 3" xfId="6739"/>
    <cellStyle name="Normal 3 3 4 2 5 3 2" xfId="24879"/>
    <cellStyle name="Normal 3 3 4 2 5 4" xfId="12029"/>
    <cellStyle name="Normal 3 3 4 2 5 5" xfId="14669"/>
    <cellStyle name="Normal 3 3 4 2 5 6" xfId="19599"/>
    <cellStyle name="Normal 3 3 4 2 6" xfId="2689"/>
    <cellStyle name="Normal 3 3 4 2 6 2" xfId="5331"/>
    <cellStyle name="Normal 3 3 4 2 6 2 2" xfId="10612"/>
    <cellStyle name="Normal 3 3 4 2 6 2 2 2" xfId="28751"/>
    <cellStyle name="Normal 3 3 4 2 6 2 3" xfId="23471"/>
    <cellStyle name="Normal 3 3 4 2 6 3" xfId="7971"/>
    <cellStyle name="Normal 3 3 4 2 6 3 2" xfId="26111"/>
    <cellStyle name="Normal 3 3 4 2 6 4" xfId="13261"/>
    <cellStyle name="Normal 3 3 4 2 6 5" xfId="15901"/>
    <cellStyle name="Normal 3 3 4 2 6 6" xfId="20831"/>
    <cellStyle name="Normal 3 3 4 2 7" xfId="2866"/>
    <cellStyle name="Normal 3 3 4 2 7 2" xfId="8148"/>
    <cellStyle name="Normal 3 3 4 2 7 2 2" xfId="26287"/>
    <cellStyle name="Normal 3 3 4 2 7 3" xfId="21007"/>
    <cellStyle name="Normal 3 3 4 2 8" xfId="5507"/>
    <cellStyle name="Normal 3 3 4 2 8 2" xfId="23647"/>
    <cellStyle name="Normal 3 3 4 2 9" xfId="10801"/>
    <cellStyle name="Normal 3 3 4 3" xfId="317"/>
    <cellStyle name="Normal 3 3 4 3 2" xfId="666"/>
    <cellStyle name="Normal 3 3 4 3 2 2" xfId="1898"/>
    <cellStyle name="Normal 3 3 4 3 2 2 2" xfId="4540"/>
    <cellStyle name="Normal 3 3 4 3 2 2 2 2" xfId="9821"/>
    <cellStyle name="Normal 3 3 4 3 2 2 2 2 2" xfId="27960"/>
    <cellStyle name="Normal 3 3 4 3 2 2 2 3" xfId="17574"/>
    <cellStyle name="Normal 3 3 4 3 2 2 2 4" xfId="22680"/>
    <cellStyle name="Normal 3 3 4 3 2 2 3" xfId="7180"/>
    <cellStyle name="Normal 3 3 4 3 2 2 3 2" xfId="25320"/>
    <cellStyle name="Normal 3 3 4 3 2 2 4" xfId="12470"/>
    <cellStyle name="Normal 3 3 4 3 2 2 5" xfId="15110"/>
    <cellStyle name="Normal 3 3 4 3 2 2 6" xfId="20040"/>
    <cellStyle name="Normal 3 3 4 3 2 3" xfId="3308"/>
    <cellStyle name="Normal 3 3 4 3 2 3 2" xfId="8589"/>
    <cellStyle name="Normal 3 3 4 3 2 3 2 2" xfId="26728"/>
    <cellStyle name="Normal 3 3 4 3 2 3 3" xfId="16342"/>
    <cellStyle name="Normal 3 3 4 3 2 3 4" xfId="21448"/>
    <cellStyle name="Normal 3 3 4 3 2 4" xfId="5948"/>
    <cellStyle name="Normal 3 3 4 3 2 4 2" xfId="24088"/>
    <cellStyle name="Normal 3 3 4 3 2 5" xfId="11238"/>
    <cellStyle name="Normal 3 3 4 3 2 6" xfId="13878"/>
    <cellStyle name="Normal 3 3 4 3 2 7" xfId="18808"/>
    <cellStyle name="Normal 3 3 4 3 3" xfId="1018"/>
    <cellStyle name="Normal 3 3 4 3 3 2" xfId="2250"/>
    <cellStyle name="Normal 3 3 4 3 3 2 2" xfId="4892"/>
    <cellStyle name="Normal 3 3 4 3 3 2 2 2" xfId="10173"/>
    <cellStyle name="Normal 3 3 4 3 3 2 2 2 2" xfId="28312"/>
    <cellStyle name="Normal 3 3 4 3 3 2 2 3" xfId="17926"/>
    <cellStyle name="Normal 3 3 4 3 3 2 2 4" xfId="23032"/>
    <cellStyle name="Normal 3 3 4 3 3 2 3" xfId="7532"/>
    <cellStyle name="Normal 3 3 4 3 3 2 3 2" xfId="25672"/>
    <cellStyle name="Normal 3 3 4 3 3 2 4" xfId="12822"/>
    <cellStyle name="Normal 3 3 4 3 3 2 5" xfId="15462"/>
    <cellStyle name="Normal 3 3 4 3 3 2 6" xfId="20392"/>
    <cellStyle name="Normal 3 3 4 3 3 3" xfId="3660"/>
    <cellStyle name="Normal 3 3 4 3 3 3 2" xfId="8941"/>
    <cellStyle name="Normal 3 3 4 3 3 3 2 2" xfId="27080"/>
    <cellStyle name="Normal 3 3 4 3 3 3 3" xfId="16694"/>
    <cellStyle name="Normal 3 3 4 3 3 3 4" xfId="21800"/>
    <cellStyle name="Normal 3 3 4 3 3 4" xfId="6300"/>
    <cellStyle name="Normal 3 3 4 3 3 4 2" xfId="24440"/>
    <cellStyle name="Normal 3 3 4 3 3 5" xfId="11590"/>
    <cellStyle name="Normal 3 3 4 3 3 6" xfId="14230"/>
    <cellStyle name="Normal 3 3 4 3 3 7" xfId="19160"/>
    <cellStyle name="Normal 3 3 4 3 4" xfId="1546"/>
    <cellStyle name="Normal 3 3 4 3 4 2" xfId="4188"/>
    <cellStyle name="Normal 3 3 4 3 4 2 2" xfId="9469"/>
    <cellStyle name="Normal 3 3 4 3 4 2 2 2" xfId="27608"/>
    <cellStyle name="Normal 3 3 4 3 4 2 3" xfId="17222"/>
    <cellStyle name="Normal 3 3 4 3 4 2 4" xfId="22328"/>
    <cellStyle name="Normal 3 3 4 3 4 3" xfId="6828"/>
    <cellStyle name="Normal 3 3 4 3 4 3 2" xfId="24968"/>
    <cellStyle name="Normal 3 3 4 3 4 4" xfId="12118"/>
    <cellStyle name="Normal 3 3 4 3 4 5" xfId="14758"/>
    <cellStyle name="Normal 3 3 4 3 4 6" xfId="19688"/>
    <cellStyle name="Normal 3 3 4 3 5" xfId="2955"/>
    <cellStyle name="Normal 3 3 4 3 5 2" xfId="8237"/>
    <cellStyle name="Normal 3 3 4 3 5 2 2" xfId="26376"/>
    <cellStyle name="Normal 3 3 4 3 5 3" xfId="15990"/>
    <cellStyle name="Normal 3 3 4 3 5 4" xfId="21096"/>
    <cellStyle name="Normal 3 3 4 3 6" xfId="5596"/>
    <cellStyle name="Normal 3 3 4 3 6 2" xfId="23736"/>
    <cellStyle name="Normal 3 3 4 3 7" xfId="10892"/>
    <cellStyle name="Normal 3 3 4 3 8" xfId="13526"/>
    <cellStyle name="Normal 3 3 4 3 9" xfId="18456"/>
    <cellStyle name="Normal 3 3 4 4" xfId="493"/>
    <cellStyle name="Normal 3 3 4 4 2" xfId="1196"/>
    <cellStyle name="Normal 3 3 4 4 2 2" xfId="2428"/>
    <cellStyle name="Normal 3 3 4 4 2 2 2" xfId="5070"/>
    <cellStyle name="Normal 3 3 4 4 2 2 2 2" xfId="10351"/>
    <cellStyle name="Normal 3 3 4 4 2 2 2 2 2" xfId="28490"/>
    <cellStyle name="Normal 3 3 4 4 2 2 2 3" xfId="18104"/>
    <cellStyle name="Normal 3 3 4 4 2 2 2 4" xfId="23210"/>
    <cellStyle name="Normal 3 3 4 4 2 2 3" xfId="7710"/>
    <cellStyle name="Normal 3 3 4 4 2 2 3 2" xfId="25850"/>
    <cellStyle name="Normal 3 3 4 4 2 2 4" xfId="13000"/>
    <cellStyle name="Normal 3 3 4 4 2 2 5" xfId="15640"/>
    <cellStyle name="Normal 3 3 4 4 2 2 6" xfId="20570"/>
    <cellStyle name="Normal 3 3 4 4 2 3" xfId="3838"/>
    <cellStyle name="Normal 3 3 4 4 2 3 2" xfId="9119"/>
    <cellStyle name="Normal 3 3 4 4 2 3 2 2" xfId="27258"/>
    <cellStyle name="Normal 3 3 4 4 2 3 3" xfId="16872"/>
    <cellStyle name="Normal 3 3 4 4 2 3 4" xfId="21978"/>
    <cellStyle name="Normal 3 3 4 4 2 4" xfId="6478"/>
    <cellStyle name="Normal 3 3 4 4 2 4 2" xfId="24618"/>
    <cellStyle name="Normal 3 3 4 4 2 5" xfId="11768"/>
    <cellStyle name="Normal 3 3 4 4 2 6" xfId="14408"/>
    <cellStyle name="Normal 3 3 4 4 2 7" xfId="19338"/>
    <cellStyle name="Normal 3 3 4 4 3" xfId="1724"/>
    <cellStyle name="Normal 3 3 4 4 3 2" xfId="4366"/>
    <cellStyle name="Normal 3 3 4 4 3 2 2" xfId="9647"/>
    <cellStyle name="Normal 3 3 4 4 3 2 2 2" xfId="27786"/>
    <cellStyle name="Normal 3 3 4 4 3 2 3" xfId="17400"/>
    <cellStyle name="Normal 3 3 4 4 3 2 4" xfId="22506"/>
    <cellStyle name="Normal 3 3 4 4 3 3" xfId="7006"/>
    <cellStyle name="Normal 3 3 4 4 3 3 2" xfId="25146"/>
    <cellStyle name="Normal 3 3 4 4 3 4" xfId="12296"/>
    <cellStyle name="Normal 3 3 4 4 3 5" xfId="14936"/>
    <cellStyle name="Normal 3 3 4 4 3 6" xfId="19866"/>
    <cellStyle name="Normal 3 3 4 4 4" xfId="3133"/>
    <cellStyle name="Normal 3 3 4 4 4 2" xfId="8415"/>
    <cellStyle name="Normal 3 3 4 4 4 2 2" xfId="26554"/>
    <cellStyle name="Normal 3 3 4 4 4 3" xfId="16168"/>
    <cellStyle name="Normal 3 3 4 4 4 4" xfId="21274"/>
    <cellStyle name="Normal 3 3 4 4 5" xfId="5774"/>
    <cellStyle name="Normal 3 3 4 4 5 2" xfId="23914"/>
    <cellStyle name="Normal 3 3 4 4 6" xfId="11066"/>
    <cellStyle name="Normal 3 3 4 4 7" xfId="13704"/>
    <cellStyle name="Normal 3 3 4 4 8" xfId="18634"/>
    <cellStyle name="Normal 3 3 4 5" xfId="844"/>
    <cellStyle name="Normal 3 3 4 5 2" xfId="2076"/>
    <cellStyle name="Normal 3 3 4 5 2 2" xfId="4718"/>
    <cellStyle name="Normal 3 3 4 5 2 2 2" xfId="9999"/>
    <cellStyle name="Normal 3 3 4 5 2 2 2 2" xfId="28138"/>
    <cellStyle name="Normal 3 3 4 5 2 2 3" xfId="17752"/>
    <cellStyle name="Normal 3 3 4 5 2 2 4" xfId="22858"/>
    <cellStyle name="Normal 3 3 4 5 2 3" xfId="7358"/>
    <cellStyle name="Normal 3 3 4 5 2 3 2" xfId="25498"/>
    <cellStyle name="Normal 3 3 4 5 2 4" xfId="12648"/>
    <cellStyle name="Normal 3 3 4 5 2 5" xfId="15288"/>
    <cellStyle name="Normal 3 3 4 5 2 6" xfId="20218"/>
    <cellStyle name="Normal 3 3 4 5 3" xfId="3486"/>
    <cellStyle name="Normal 3 3 4 5 3 2" xfId="8767"/>
    <cellStyle name="Normal 3 3 4 5 3 2 2" xfId="26906"/>
    <cellStyle name="Normal 3 3 4 5 3 3" xfId="16520"/>
    <cellStyle name="Normal 3 3 4 5 3 4" xfId="21626"/>
    <cellStyle name="Normal 3 3 4 5 4" xfId="6126"/>
    <cellStyle name="Normal 3 3 4 5 4 2" xfId="24266"/>
    <cellStyle name="Normal 3 3 4 5 5" xfId="11416"/>
    <cellStyle name="Normal 3 3 4 5 6" xfId="14056"/>
    <cellStyle name="Normal 3 3 4 5 7" xfId="18986"/>
    <cellStyle name="Normal 3 3 4 6" xfId="1370"/>
    <cellStyle name="Normal 3 3 4 6 2" xfId="4012"/>
    <cellStyle name="Normal 3 3 4 6 2 2" xfId="9293"/>
    <cellStyle name="Normal 3 3 4 6 2 2 2" xfId="27432"/>
    <cellStyle name="Normal 3 3 4 6 2 3" xfId="17046"/>
    <cellStyle name="Normal 3 3 4 6 2 4" xfId="22152"/>
    <cellStyle name="Normal 3 3 4 6 3" xfId="6652"/>
    <cellStyle name="Normal 3 3 4 6 3 2" xfId="24792"/>
    <cellStyle name="Normal 3 3 4 6 4" xfId="11942"/>
    <cellStyle name="Normal 3 3 4 6 5" xfId="14582"/>
    <cellStyle name="Normal 3 3 4 6 6" xfId="19512"/>
    <cellStyle name="Normal 3 3 4 7" xfId="2602"/>
    <cellStyle name="Normal 3 3 4 7 2" xfId="5244"/>
    <cellStyle name="Normal 3 3 4 7 2 2" xfId="10525"/>
    <cellStyle name="Normal 3 3 4 7 2 2 2" xfId="28664"/>
    <cellStyle name="Normal 3 3 4 7 2 3" xfId="23384"/>
    <cellStyle name="Normal 3 3 4 7 3" xfId="7884"/>
    <cellStyle name="Normal 3 3 4 7 3 2" xfId="26024"/>
    <cellStyle name="Normal 3 3 4 7 4" xfId="13174"/>
    <cellStyle name="Normal 3 3 4 7 5" xfId="15814"/>
    <cellStyle name="Normal 3 3 4 7 6" xfId="20744"/>
    <cellStyle name="Normal 3 3 4 8" xfId="2781"/>
    <cellStyle name="Normal 3 3 4 8 2" xfId="8063"/>
    <cellStyle name="Normal 3 3 4 8 2 2" xfId="26202"/>
    <cellStyle name="Normal 3 3 4 8 3" xfId="20922"/>
    <cellStyle name="Normal 3 3 4 9" xfId="5422"/>
    <cellStyle name="Normal 3 3 4 9 2" xfId="23562"/>
    <cellStyle name="Normal 3 3 5" xfId="110"/>
    <cellStyle name="Normal 3 3 5 10" xfId="10748"/>
    <cellStyle name="Normal 3 3 5 11" xfId="13368"/>
    <cellStyle name="Normal 3 3 5 12" xfId="18297"/>
    <cellStyle name="Normal 3 3 5 2" xfId="230"/>
    <cellStyle name="Normal 3 3 5 2 10" xfId="13455"/>
    <cellStyle name="Normal 3 3 5 2 11" xfId="18385"/>
    <cellStyle name="Normal 3 3 5 2 2" xfId="422"/>
    <cellStyle name="Normal 3 3 5 2 2 2" xfId="771"/>
    <cellStyle name="Normal 3 3 5 2 2 2 2" xfId="2003"/>
    <cellStyle name="Normal 3 3 5 2 2 2 2 2" xfId="4645"/>
    <cellStyle name="Normal 3 3 5 2 2 2 2 2 2" xfId="9926"/>
    <cellStyle name="Normal 3 3 5 2 2 2 2 2 2 2" xfId="28065"/>
    <cellStyle name="Normal 3 3 5 2 2 2 2 2 3" xfId="17679"/>
    <cellStyle name="Normal 3 3 5 2 2 2 2 2 4" xfId="22785"/>
    <cellStyle name="Normal 3 3 5 2 2 2 2 3" xfId="7285"/>
    <cellStyle name="Normal 3 3 5 2 2 2 2 3 2" xfId="25425"/>
    <cellStyle name="Normal 3 3 5 2 2 2 2 4" xfId="12575"/>
    <cellStyle name="Normal 3 3 5 2 2 2 2 5" xfId="15215"/>
    <cellStyle name="Normal 3 3 5 2 2 2 2 6" xfId="20145"/>
    <cellStyle name="Normal 3 3 5 2 2 2 3" xfId="3413"/>
    <cellStyle name="Normal 3 3 5 2 2 2 3 2" xfId="8694"/>
    <cellStyle name="Normal 3 3 5 2 2 2 3 2 2" xfId="26833"/>
    <cellStyle name="Normal 3 3 5 2 2 2 3 3" xfId="16447"/>
    <cellStyle name="Normal 3 3 5 2 2 2 3 4" xfId="21553"/>
    <cellStyle name="Normal 3 3 5 2 2 2 4" xfId="6053"/>
    <cellStyle name="Normal 3 3 5 2 2 2 4 2" xfId="24193"/>
    <cellStyle name="Normal 3 3 5 2 2 2 5" xfId="11343"/>
    <cellStyle name="Normal 3 3 5 2 2 2 6" xfId="13983"/>
    <cellStyle name="Normal 3 3 5 2 2 2 7" xfId="18913"/>
    <cellStyle name="Normal 3 3 5 2 2 3" xfId="1123"/>
    <cellStyle name="Normal 3 3 5 2 2 3 2" xfId="2355"/>
    <cellStyle name="Normal 3 3 5 2 2 3 2 2" xfId="4997"/>
    <cellStyle name="Normal 3 3 5 2 2 3 2 2 2" xfId="10278"/>
    <cellStyle name="Normal 3 3 5 2 2 3 2 2 2 2" xfId="28417"/>
    <cellStyle name="Normal 3 3 5 2 2 3 2 2 3" xfId="18031"/>
    <cellStyle name="Normal 3 3 5 2 2 3 2 2 4" xfId="23137"/>
    <cellStyle name="Normal 3 3 5 2 2 3 2 3" xfId="7637"/>
    <cellStyle name="Normal 3 3 5 2 2 3 2 3 2" xfId="25777"/>
    <cellStyle name="Normal 3 3 5 2 2 3 2 4" xfId="12927"/>
    <cellStyle name="Normal 3 3 5 2 2 3 2 5" xfId="15567"/>
    <cellStyle name="Normal 3 3 5 2 2 3 2 6" xfId="20497"/>
    <cellStyle name="Normal 3 3 5 2 2 3 3" xfId="3765"/>
    <cellStyle name="Normal 3 3 5 2 2 3 3 2" xfId="9046"/>
    <cellStyle name="Normal 3 3 5 2 2 3 3 2 2" xfId="27185"/>
    <cellStyle name="Normal 3 3 5 2 2 3 3 3" xfId="16799"/>
    <cellStyle name="Normal 3 3 5 2 2 3 3 4" xfId="21905"/>
    <cellStyle name="Normal 3 3 5 2 2 3 4" xfId="6405"/>
    <cellStyle name="Normal 3 3 5 2 2 3 4 2" xfId="24545"/>
    <cellStyle name="Normal 3 3 5 2 2 3 5" xfId="11695"/>
    <cellStyle name="Normal 3 3 5 2 2 3 6" xfId="14335"/>
    <cellStyle name="Normal 3 3 5 2 2 3 7" xfId="19265"/>
    <cellStyle name="Normal 3 3 5 2 2 4" xfId="1651"/>
    <cellStyle name="Normal 3 3 5 2 2 4 2" xfId="4293"/>
    <cellStyle name="Normal 3 3 5 2 2 4 2 2" xfId="9574"/>
    <cellStyle name="Normal 3 3 5 2 2 4 2 2 2" xfId="27713"/>
    <cellStyle name="Normal 3 3 5 2 2 4 2 3" xfId="17327"/>
    <cellStyle name="Normal 3 3 5 2 2 4 2 4" xfId="22433"/>
    <cellStyle name="Normal 3 3 5 2 2 4 3" xfId="6933"/>
    <cellStyle name="Normal 3 3 5 2 2 4 3 2" xfId="25073"/>
    <cellStyle name="Normal 3 3 5 2 2 4 4" xfId="12223"/>
    <cellStyle name="Normal 3 3 5 2 2 4 5" xfId="14863"/>
    <cellStyle name="Normal 3 3 5 2 2 4 6" xfId="19793"/>
    <cellStyle name="Normal 3 3 5 2 2 5" xfId="3060"/>
    <cellStyle name="Normal 3 3 5 2 2 5 2" xfId="8342"/>
    <cellStyle name="Normal 3 3 5 2 2 5 2 2" xfId="26481"/>
    <cellStyle name="Normal 3 3 5 2 2 5 3" xfId="16095"/>
    <cellStyle name="Normal 3 3 5 2 2 5 4" xfId="21201"/>
    <cellStyle name="Normal 3 3 5 2 2 6" xfId="5701"/>
    <cellStyle name="Normal 3 3 5 2 2 6 2" xfId="23841"/>
    <cellStyle name="Normal 3 3 5 2 2 7" xfId="10995"/>
    <cellStyle name="Normal 3 3 5 2 2 8" xfId="13631"/>
    <cellStyle name="Normal 3 3 5 2 2 9" xfId="18561"/>
    <cellStyle name="Normal 3 3 5 2 3" xfId="594"/>
    <cellStyle name="Normal 3 3 5 2 3 2" xfId="1299"/>
    <cellStyle name="Normal 3 3 5 2 3 2 2" xfId="2531"/>
    <cellStyle name="Normal 3 3 5 2 3 2 2 2" xfId="5173"/>
    <cellStyle name="Normal 3 3 5 2 3 2 2 2 2" xfId="10454"/>
    <cellStyle name="Normal 3 3 5 2 3 2 2 2 2 2" xfId="28593"/>
    <cellStyle name="Normal 3 3 5 2 3 2 2 2 3" xfId="18207"/>
    <cellStyle name="Normal 3 3 5 2 3 2 2 2 4" xfId="23313"/>
    <cellStyle name="Normal 3 3 5 2 3 2 2 3" xfId="7813"/>
    <cellStyle name="Normal 3 3 5 2 3 2 2 3 2" xfId="25953"/>
    <cellStyle name="Normal 3 3 5 2 3 2 2 4" xfId="13103"/>
    <cellStyle name="Normal 3 3 5 2 3 2 2 5" xfId="15743"/>
    <cellStyle name="Normal 3 3 5 2 3 2 2 6" xfId="20673"/>
    <cellStyle name="Normal 3 3 5 2 3 2 3" xfId="3941"/>
    <cellStyle name="Normal 3 3 5 2 3 2 3 2" xfId="9222"/>
    <cellStyle name="Normal 3 3 5 2 3 2 3 2 2" xfId="27361"/>
    <cellStyle name="Normal 3 3 5 2 3 2 3 3" xfId="16975"/>
    <cellStyle name="Normal 3 3 5 2 3 2 3 4" xfId="22081"/>
    <cellStyle name="Normal 3 3 5 2 3 2 4" xfId="6581"/>
    <cellStyle name="Normal 3 3 5 2 3 2 4 2" xfId="24721"/>
    <cellStyle name="Normal 3 3 5 2 3 2 5" xfId="11871"/>
    <cellStyle name="Normal 3 3 5 2 3 2 6" xfId="14511"/>
    <cellStyle name="Normal 3 3 5 2 3 2 7" xfId="19441"/>
    <cellStyle name="Normal 3 3 5 2 3 3" xfId="1827"/>
    <cellStyle name="Normal 3 3 5 2 3 3 2" xfId="4469"/>
    <cellStyle name="Normal 3 3 5 2 3 3 2 2" xfId="9750"/>
    <cellStyle name="Normal 3 3 5 2 3 3 2 2 2" xfId="27889"/>
    <cellStyle name="Normal 3 3 5 2 3 3 2 3" xfId="17503"/>
    <cellStyle name="Normal 3 3 5 2 3 3 2 4" xfId="22609"/>
    <cellStyle name="Normal 3 3 5 2 3 3 3" xfId="7109"/>
    <cellStyle name="Normal 3 3 5 2 3 3 3 2" xfId="25249"/>
    <cellStyle name="Normal 3 3 5 2 3 3 4" xfId="12399"/>
    <cellStyle name="Normal 3 3 5 2 3 3 5" xfId="15039"/>
    <cellStyle name="Normal 3 3 5 2 3 3 6" xfId="19969"/>
    <cellStyle name="Normal 3 3 5 2 3 4" xfId="3236"/>
    <cellStyle name="Normal 3 3 5 2 3 4 2" xfId="8518"/>
    <cellStyle name="Normal 3 3 5 2 3 4 2 2" xfId="26657"/>
    <cellStyle name="Normal 3 3 5 2 3 4 3" xfId="16271"/>
    <cellStyle name="Normal 3 3 5 2 3 4 4" xfId="21377"/>
    <cellStyle name="Normal 3 3 5 2 3 5" xfId="5877"/>
    <cellStyle name="Normal 3 3 5 2 3 5 2" xfId="24017"/>
    <cellStyle name="Normal 3 3 5 2 3 6" xfId="11167"/>
    <cellStyle name="Normal 3 3 5 2 3 7" xfId="13807"/>
    <cellStyle name="Normal 3 3 5 2 3 8" xfId="18737"/>
    <cellStyle name="Normal 3 3 5 2 4" xfId="947"/>
    <cellStyle name="Normal 3 3 5 2 4 2" xfId="2179"/>
    <cellStyle name="Normal 3 3 5 2 4 2 2" xfId="4821"/>
    <cellStyle name="Normal 3 3 5 2 4 2 2 2" xfId="10102"/>
    <cellStyle name="Normal 3 3 5 2 4 2 2 2 2" xfId="28241"/>
    <cellStyle name="Normal 3 3 5 2 4 2 2 3" xfId="17855"/>
    <cellStyle name="Normal 3 3 5 2 4 2 2 4" xfId="22961"/>
    <cellStyle name="Normal 3 3 5 2 4 2 3" xfId="7461"/>
    <cellStyle name="Normal 3 3 5 2 4 2 3 2" xfId="25601"/>
    <cellStyle name="Normal 3 3 5 2 4 2 4" xfId="12751"/>
    <cellStyle name="Normal 3 3 5 2 4 2 5" xfId="15391"/>
    <cellStyle name="Normal 3 3 5 2 4 2 6" xfId="20321"/>
    <cellStyle name="Normal 3 3 5 2 4 3" xfId="3589"/>
    <cellStyle name="Normal 3 3 5 2 4 3 2" xfId="8870"/>
    <cellStyle name="Normal 3 3 5 2 4 3 2 2" xfId="27009"/>
    <cellStyle name="Normal 3 3 5 2 4 3 3" xfId="16623"/>
    <cellStyle name="Normal 3 3 5 2 4 3 4" xfId="21729"/>
    <cellStyle name="Normal 3 3 5 2 4 4" xfId="6229"/>
    <cellStyle name="Normal 3 3 5 2 4 4 2" xfId="24369"/>
    <cellStyle name="Normal 3 3 5 2 4 5" xfId="11519"/>
    <cellStyle name="Normal 3 3 5 2 4 6" xfId="14159"/>
    <cellStyle name="Normal 3 3 5 2 4 7" xfId="19089"/>
    <cellStyle name="Normal 3 3 5 2 5" xfId="1475"/>
    <cellStyle name="Normal 3 3 5 2 5 2" xfId="4117"/>
    <cellStyle name="Normal 3 3 5 2 5 2 2" xfId="9398"/>
    <cellStyle name="Normal 3 3 5 2 5 2 2 2" xfId="27537"/>
    <cellStyle name="Normal 3 3 5 2 5 2 3" xfId="17151"/>
    <cellStyle name="Normal 3 3 5 2 5 2 4" xfId="22257"/>
    <cellStyle name="Normal 3 3 5 2 5 3" xfId="6757"/>
    <cellStyle name="Normal 3 3 5 2 5 3 2" xfId="24897"/>
    <cellStyle name="Normal 3 3 5 2 5 4" xfId="12047"/>
    <cellStyle name="Normal 3 3 5 2 5 5" xfId="14687"/>
    <cellStyle name="Normal 3 3 5 2 5 6" xfId="19617"/>
    <cellStyle name="Normal 3 3 5 2 6" xfId="2707"/>
    <cellStyle name="Normal 3 3 5 2 6 2" xfId="5349"/>
    <cellStyle name="Normal 3 3 5 2 6 2 2" xfId="10630"/>
    <cellStyle name="Normal 3 3 5 2 6 2 2 2" xfId="28769"/>
    <cellStyle name="Normal 3 3 5 2 6 2 3" xfId="23489"/>
    <cellStyle name="Normal 3 3 5 2 6 3" xfId="7989"/>
    <cellStyle name="Normal 3 3 5 2 6 3 2" xfId="26129"/>
    <cellStyle name="Normal 3 3 5 2 6 4" xfId="13279"/>
    <cellStyle name="Normal 3 3 5 2 6 5" xfId="15919"/>
    <cellStyle name="Normal 3 3 5 2 6 6" xfId="20849"/>
    <cellStyle name="Normal 3 3 5 2 7" xfId="2884"/>
    <cellStyle name="Normal 3 3 5 2 7 2" xfId="8166"/>
    <cellStyle name="Normal 3 3 5 2 7 2 2" xfId="26305"/>
    <cellStyle name="Normal 3 3 5 2 7 3" xfId="21025"/>
    <cellStyle name="Normal 3 3 5 2 8" xfId="5525"/>
    <cellStyle name="Normal 3 3 5 2 8 2" xfId="23665"/>
    <cellStyle name="Normal 3 3 5 2 9" xfId="10819"/>
    <cellStyle name="Normal 3 3 5 3" xfId="335"/>
    <cellStyle name="Normal 3 3 5 3 2" xfId="684"/>
    <cellStyle name="Normal 3 3 5 3 2 2" xfId="1916"/>
    <cellStyle name="Normal 3 3 5 3 2 2 2" xfId="4558"/>
    <cellStyle name="Normal 3 3 5 3 2 2 2 2" xfId="9839"/>
    <cellStyle name="Normal 3 3 5 3 2 2 2 2 2" xfId="27978"/>
    <cellStyle name="Normal 3 3 5 3 2 2 2 3" xfId="17592"/>
    <cellStyle name="Normal 3 3 5 3 2 2 2 4" xfId="22698"/>
    <cellStyle name="Normal 3 3 5 3 2 2 3" xfId="7198"/>
    <cellStyle name="Normal 3 3 5 3 2 2 3 2" xfId="25338"/>
    <cellStyle name="Normal 3 3 5 3 2 2 4" xfId="12488"/>
    <cellStyle name="Normal 3 3 5 3 2 2 5" xfId="15128"/>
    <cellStyle name="Normal 3 3 5 3 2 2 6" xfId="20058"/>
    <cellStyle name="Normal 3 3 5 3 2 3" xfId="3326"/>
    <cellStyle name="Normal 3 3 5 3 2 3 2" xfId="8607"/>
    <cellStyle name="Normal 3 3 5 3 2 3 2 2" xfId="26746"/>
    <cellStyle name="Normal 3 3 5 3 2 3 3" xfId="16360"/>
    <cellStyle name="Normal 3 3 5 3 2 3 4" xfId="21466"/>
    <cellStyle name="Normal 3 3 5 3 2 4" xfId="5966"/>
    <cellStyle name="Normal 3 3 5 3 2 4 2" xfId="24106"/>
    <cellStyle name="Normal 3 3 5 3 2 5" xfId="11256"/>
    <cellStyle name="Normal 3 3 5 3 2 6" xfId="13896"/>
    <cellStyle name="Normal 3 3 5 3 2 7" xfId="18826"/>
    <cellStyle name="Normal 3 3 5 3 3" xfId="1036"/>
    <cellStyle name="Normal 3 3 5 3 3 2" xfId="2268"/>
    <cellStyle name="Normal 3 3 5 3 3 2 2" xfId="4910"/>
    <cellStyle name="Normal 3 3 5 3 3 2 2 2" xfId="10191"/>
    <cellStyle name="Normal 3 3 5 3 3 2 2 2 2" xfId="28330"/>
    <cellStyle name="Normal 3 3 5 3 3 2 2 3" xfId="17944"/>
    <cellStyle name="Normal 3 3 5 3 3 2 2 4" xfId="23050"/>
    <cellStyle name="Normal 3 3 5 3 3 2 3" xfId="7550"/>
    <cellStyle name="Normal 3 3 5 3 3 2 3 2" xfId="25690"/>
    <cellStyle name="Normal 3 3 5 3 3 2 4" xfId="12840"/>
    <cellStyle name="Normal 3 3 5 3 3 2 5" xfId="15480"/>
    <cellStyle name="Normal 3 3 5 3 3 2 6" xfId="20410"/>
    <cellStyle name="Normal 3 3 5 3 3 3" xfId="3678"/>
    <cellStyle name="Normal 3 3 5 3 3 3 2" xfId="8959"/>
    <cellStyle name="Normal 3 3 5 3 3 3 2 2" xfId="27098"/>
    <cellStyle name="Normal 3 3 5 3 3 3 3" xfId="16712"/>
    <cellStyle name="Normal 3 3 5 3 3 3 4" xfId="21818"/>
    <cellStyle name="Normal 3 3 5 3 3 4" xfId="6318"/>
    <cellStyle name="Normal 3 3 5 3 3 4 2" xfId="24458"/>
    <cellStyle name="Normal 3 3 5 3 3 5" xfId="11608"/>
    <cellStyle name="Normal 3 3 5 3 3 6" xfId="14248"/>
    <cellStyle name="Normal 3 3 5 3 3 7" xfId="19178"/>
    <cellStyle name="Normal 3 3 5 3 4" xfId="1564"/>
    <cellStyle name="Normal 3 3 5 3 4 2" xfId="4206"/>
    <cellStyle name="Normal 3 3 5 3 4 2 2" xfId="9487"/>
    <cellStyle name="Normal 3 3 5 3 4 2 2 2" xfId="27626"/>
    <cellStyle name="Normal 3 3 5 3 4 2 3" xfId="17240"/>
    <cellStyle name="Normal 3 3 5 3 4 2 4" xfId="22346"/>
    <cellStyle name="Normal 3 3 5 3 4 3" xfId="6846"/>
    <cellStyle name="Normal 3 3 5 3 4 3 2" xfId="24986"/>
    <cellStyle name="Normal 3 3 5 3 4 4" xfId="12136"/>
    <cellStyle name="Normal 3 3 5 3 4 5" xfId="14776"/>
    <cellStyle name="Normal 3 3 5 3 4 6" xfId="19706"/>
    <cellStyle name="Normal 3 3 5 3 5" xfId="2973"/>
    <cellStyle name="Normal 3 3 5 3 5 2" xfId="8255"/>
    <cellStyle name="Normal 3 3 5 3 5 2 2" xfId="26394"/>
    <cellStyle name="Normal 3 3 5 3 5 3" xfId="16008"/>
    <cellStyle name="Normal 3 3 5 3 5 4" xfId="21114"/>
    <cellStyle name="Normal 3 3 5 3 6" xfId="5614"/>
    <cellStyle name="Normal 3 3 5 3 6 2" xfId="23754"/>
    <cellStyle name="Normal 3 3 5 3 7" xfId="10910"/>
    <cellStyle name="Normal 3 3 5 3 8" xfId="13544"/>
    <cellStyle name="Normal 3 3 5 3 9" xfId="18474"/>
    <cellStyle name="Normal 3 3 5 4" xfId="509"/>
    <cellStyle name="Normal 3 3 5 4 2" xfId="1212"/>
    <cellStyle name="Normal 3 3 5 4 2 2" xfId="2444"/>
    <cellStyle name="Normal 3 3 5 4 2 2 2" xfId="5086"/>
    <cellStyle name="Normal 3 3 5 4 2 2 2 2" xfId="10367"/>
    <cellStyle name="Normal 3 3 5 4 2 2 2 2 2" xfId="28506"/>
    <cellStyle name="Normal 3 3 5 4 2 2 2 3" xfId="18120"/>
    <cellStyle name="Normal 3 3 5 4 2 2 2 4" xfId="23226"/>
    <cellStyle name="Normal 3 3 5 4 2 2 3" xfId="7726"/>
    <cellStyle name="Normal 3 3 5 4 2 2 3 2" xfId="25866"/>
    <cellStyle name="Normal 3 3 5 4 2 2 4" xfId="13016"/>
    <cellStyle name="Normal 3 3 5 4 2 2 5" xfId="15656"/>
    <cellStyle name="Normal 3 3 5 4 2 2 6" xfId="20586"/>
    <cellStyle name="Normal 3 3 5 4 2 3" xfId="3854"/>
    <cellStyle name="Normal 3 3 5 4 2 3 2" xfId="9135"/>
    <cellStyle name="Normal 3 3 5 4 2 3 2 2" xfId="27274"/>
    <cellStyle name="Normal 3 3 5 4 2 3 3" xfId="16888"/>
    <cellStyle name="Normal 3 3 5 4 2 3 4" xfId="21994"/>
    <cellStyle name="Normal 3 3 5 4 2 4" xfId="6494"/>
    <cellStyle name="Normal 3 3 5 4 2 4 2" xfId="24634"/>
    <cellStyle name="Normal 3 3 5 4 2 5" xfId="11784"/>
    <cellStyle name="Normal 3 3 5 4 2 6" xfId="14424"/>
    <cellStyle name="Normal 3 3 5 4 2 7" xfId="19354"/>
    <cellStyle name="Normal 3 3 5 4 3" xfId="1740"/>
    <cellStyle name="Normal 3 3 5 4 3 2" xfId="4382"/>
    <cellStyle name="Normal 3 3 5 4 3 2 2" xfId="9663"/>
    <cellStyle name="Normal 3 3 5 4 3 2 2 2" xfId="27802"/>
    <cellStyle name="Normal 3 3 5 4 3 2 3" xfId="17416"/>
    <cellStyle name="Normal 3 3 5 4 3 2 4" xfId="22522"/>
    <cellStyle name="Normal 3 3 5 4 3 3" xfId="7022"/>
    <cellStyle name="Normal 3 3 5 4 3 3 2" xfId="25162"/>
    <cellStyle name="Normal 3 3 5 4 3 4" xfId="12312"/>
    <cellStyle name="Normal 3 3 5 4 3 5" xfId="14952"/>
    <cellStyle name="Normal 3 3 5 4 3 6" xfId="19882"/>
    <cellStyle name="Normal 3 3 5 4 4" xfId="3149"/>
    <cellStyle name="Normal 3 3 5 4 4 2" xfId="8431"/>
    <cellStyle name="Normal 3 3 5 4 4 2 2" xfId="26570"/>
    <cellStyle name="Normal 3 3 5 4 4 3" xfId="16184"/>
    <cellStyle name="Normal 3 3 5 4 4 4" xfId="21290"/>
    <cellStyle name="Normal 3 3 5 4 5" xfId="5790"/>
    <cellStyle name="Normal 3 3 5 4 5 2" xfId="23930"/>
    <cellStyle name="Normal 3 3 5 4 6" xfId="11082"/>
    <cellStyle name="Normal 3 3 5 4 7" xfId="13720"/>
    <cellStyle name="Normal 3 3 5 4 8" xfId="18650"/>
    <cellStyle name="Normal 3 3 5 5" xfId="860"/>
    <cellStyle name="Normal 3 3 5 5 2" xfId="2092"/>
    <cellStyle name="Normal 3 3 5 5 2 2" xfId="4734"/>
    <cellStyle name="Normal 3 3 5 5 2 2 2" xfId="10015"/>
    <cellStyle name="Normal 3 3 5 5 2 2 2 2" xfId="28154"/>
    <cellStyle name="Normal 3 3 5 5 2 2 3" xfId="17768"/>
    <cellStyle name="Normal 3 3 5 5 2 2 4" xfId="22874"/>
    <cellStyle name="Normal 3 3 5 5 2 3" xfId="7374"/>
    <cellStyle name="Normal 3 3 5 5 2 3 2" xfId="25514"/>
    <cellStyle name="Normal 3 3 5 5 2 4" xfId="12664"/>
    <cellStyle name="Normal 3 3 5 5 2 5" xfId="15304"/>
    <cellStyle name="Normal 3 3 5 5 2 6" xfId="20234"/>
    <cellStyle name="Normal 3 3 5 5 3" xfId="3502"/>
    <cellStyle name="Normal 3 3 5 5 3 2" xfId="8783"/>
    <cellStyle name="Normal 3 3 5 5 3 2 2" xfId="26922"/>
    <cellStyle name="Normal 3 3 5 5 3 3" xfId="16536"/>
    <cellStyle name="Normal 3 3 5 5 3 4" xfId="21642"/>
    <cellStyle name="Normal 3 3 5 5 4" xfId="6142"/>
    <cellStyle name="Normal 3 3 5 5 4 2" xfId="24282"/>
    <cellStyle name="Normal 3 3 5 5 5" xfId="11432"/>
    <cellStyle name="Normal 3 3 5 5 6" xfId="14072"/>
    <cellStyle name="Normal 3 3 5 5 7" xfId="19002"/>
    <cellStyle name="Normal 3 3 5 6" xfId="1388"/>
    <cellStyle name="Normal 3 3 5 6 2" xfId="4030"/>
    <cellStyle name="Normal 3 3 5 6 2 2" xfId="9311"/>
    <cellStyle name="Normal 3 3 5 6 2 2 2" xfId="27450"/>
    <cellStyle name="Normal 3 3 5 6 2 3" xfId="17064"/>
    <cellStyle name="Normal 3 3 5 6 2 4" xfId="22170"/>
    <cellStyle name="Normal 3 3 5 6 3" xfId="6670"/>
    <cellStyle name="Normal 3 3 5 6 3 2" xfId="24810"/>
    <cellStyle name="Normal 3 3 5 6 4" xfId="11960"/>
    <cellStyle name="Normal 3 3 5 6 5" xfId="14600"/>
    <cellStyle name="Normal 3 3 5 6 6" xfId="19530"/>
    <cellStyle name="Normal 3 3 5 7" xfId="2620"/>
    <cellStyle name="Normal 3 3 5 7 2" xfId="5262"/>
    <cellStyle name="Normal 3 3 5 7 2 2" xfId="10543"/>
    <cellStyle name="Normal 3 3 5 7 2 2 2" xfId="28682"/>
    <cellStyle name="Normal 3 3 5 7 2 3" xfId="23402"/>
    <cellStyle name="Normal 3 3 5 7 3" xfId="7902"/>
    <cellStyle name="Normal 3 3 5 7 3 2" xfId="26042"/>
    <cellStyle name="Normal 3 3 5 7 4" xfId="13192"/>
    <cellStyle name="Normal 3 3 5 7 5" xfId="15832"/>
    <cellStyle name="Normal 3 3 5 7 6" xfId="20762"/>
    <cellStyle name="Normal 3 3 5 8" xfId="2797"/>
    <cellStyle name="Normal 3 3 5 8 2" xfId="8079"/>
    <cellStyle name="Normal 3 3 5 8 2 2" xfId="26218"/>
    <cellStyle name="Normal 3 3 5 8 3" xfId="20938"/>
    <cellStyle name="Normal 3 3 5 9" xfId="5438"/>
    <cellStyle name="Normal 3 3 5 9 2" xfId="23578"/>
    <cellStyle name="Normal 3 3 6" xfId="165"/>
    <cellStyle name="Normal 3 3 6 10" xfId="13391"/>
    <cellStyle name="Normal 3 3 6 11" xfId="18321"/>
    <cellStyle name="Normal 3 3 6 2" xfId="358"/>
    <cellStyle name="Normal 3 3 6 2 2" xfId="707"/>
    <cellStyle name="Normal 3 3 6 2 2 2" xfId="1939"/>
    <cellStyle name="Normal 3 3 6 2 2 2 2" xfId="4581"/>
    <cellStyle name="Normal 3 3 6 2 2 2 2 2" xfId="9862"/>
    <cellStyle name="Normal 3 3 6 2 2 2 2 2 2" xfId="28001"/>
    <cellStyle name="Normal 3 3 6 2 2 2 2 3" xfId="17615"/>
    <cellStyle name="Normal 3 3 6 2 2 2 2 4" xfId="22721"/>
    <cellStyle name="Normal 3 3 6 2 2 2 3" xfId="7221"/>
    <cellStyle name="Normal 3 3 6 2 2 2 3 2" xfId="25361"/>
    <cellStyle name="Normal 3 3 6 2 2 2 4" xfId="12511"/>
    <cellStyle name="Normal 3 3 6 2 2 2 5" xfId="15151"/>
    <cellStyle name="Normal 3 3 6 2 2 2 6" xfId="20081"/>
    <cellStyle name="Normal 3 3 6 2 2 3" xfId="3349"/>
    <cellStyle name="Normal 3 3 6 2 2 3 2" xfId="8630"/>
    <cellStyle name="Normal 3 3 6 2 2 3 2 2" xfId="26769"/>
    <cellStyle name="Normal 3 3 6 2 2 3 3" xfId="16383"/>
    <cellStyle name="Normal 3 3 6 2 2 3 4" xfId="21489"/>
    <cellStyle name="Normal 3 3 6 2 2 4" xfId="5989"/>
    <cellStyle name="Normal 3 3 6 2 2 4 2" xfId="24129"/>
    <cellStyle name="Normal 3 3 6 2 2 5" xfId="11279"/>
    <cellStyle name="Normal 3 3 6 2 2 6" xfId="13919"/>
    <cellStyle name="Normal 3 3 6 2 2 7" xfId="18849"/>
    <cellStyle name="Normal 3 3 6 2 3" xfId="1059"/>
    <cellStyle name="Normal 3 3 6 2 3 2" xfId="2291"/>
    <cellStyle name="Normal 3 3 6 2 3 2 2" xfId="4933"/>
    <cellStyle name="Normal 3 3 6 2 3 2 2 2" xfId="10214"/>
    <cellStyle name="Normal 3 3 6 2 3 2 2 2 2" xfId="28353"/>
    <cellStyle name="Normal 3 3 6 2 3 2 2 3" xfId="17967"/>
    <cellStyle name="Normal 3 3 6 2 3 2 2 4" xfId="23073"/>
    <cellStyle name="Normal 3 3 6 2 3 2 3" xfId="7573"/>
    <cellStyle name="Normal 3 3 6 2 3 2 3 2" xfId="25713"/>
    <cellStyle name="Normal 3 3 6 2 3 2 4" xfId="12863"/>
    <cellStyle name="Normal 3 3 6 2 3 2 5" xfId="15503"/>
    <cellStyle name="Normal 3 3 6 2 3 2 6" xfId="20433"/>
    <cellStyle name="Normal 3 3 6 2 3 3" xfId="3701"/>
    <cellStyle name="Normal 3 3 6 2 3 3 2" xfId="8982"/>
    <cellStyle name="Normal 3 3 6 2 3 3 2 2" xfId="27121"/>
    <cellStyle name="Normal 3 3 6 2 3 3 3" xfId="16735"/>
    <cellStyle name="Normal 3 3 6 2 3 3 4" xfId="21841"/>
    <cellStyle name="Normal 3 3 6 2 3 4" xfId="6341"/>
    <cellStyle name="Normal 3 3 6 2 3 4 2" xfId="24481"/>
    <cellStyle name="Normal 3 3 6 2 3 5" xfId="11631"/>
    <cellStyle name="Normal 3 3 6 2 3 6" xfId="14271"/>
    <cellStyle name="Normal 3 3 6 2 3 7" xfId="19201"/>
    <cellStyle name="Normal 3 3 6 2 4" xfId="1587"/>
    <cellStyle name="Normal 3 3 6 2 4 2" xfId="4229"/>
    <cellStyle name="Normal 3 3 6 2 4 2 2" xfId="9510"/>
    <cellStyle name="Normal 3 3 6 2 4 2 2 2" xfId="27649"/>
    <cellStyle name="Normal 3 3 6 2 4 2 3" xfId="17263"/>
    <cellStyle name="Normal 3 3 6 2 4 2 4" xfId="22369"/>
    <cellStyle name="Normal 3 3 6 2 4 3" xfId="6869"/>
    <cellStyle name="Normal 3 3 6 2 4 3 2" xfId="25009"/>
    <cellStyle name="Normal 3 3 6 2 4 4" xfId="12159"/>
    <cellStyle name="Normal 3 3 6 2 4 5" xfId="14799"/>
    <cellStyle name="Normal 3 3 6 2 4 6" xfId="19729"/>
    <cellStyle name="Normal 3 3 6 2 5" xfId="2996"/>
    <cellStyle name="Normal 3 3 6 2 5 2" xfId="8278"/>
    <cellStyle name="Normal 3 3 6 2 5 2 2" xfId="26417"/>
    <cellStyle name="Normal 3 3 6 2 5 3" xfId="16031"/>
    <cellStyle name="Normal 3 3 6 2 5 4" xfId="21137"/>
    <cellStyle name="Normal 3 3 6 2 6" xfId="5637"/>
    <cellStyle name="Normal 3 3 6 2 6 2" xfId="23777"/>
    <cellStyle name="Normal 3 3 6 2 7" xfId="10933"/>
    <cellStyle name="Normal 3 3 6 2 8" xfId="13567"/>
    <cellStyle name="Normal 3 3 6 2 9" xfId="18497"/>
    <cellStyle name="Normal 3 3 6 3" xfId="532"/>
    <cellStyle name="Normal 3 3 6 3 2" xfId="1235"/>
    <cellStyle name="Normal 3 3 6 3 2 2" xfId="2467"/>
    <cellStyle name="Normal 3 3 6 3 2 2 2" xfId="5109"/>
    <cellStyle name="Normal 3 3 6 3 2 2 2 2" xfId="10390"/>
    <cellStyle name="Normal 3 3 6 3 2 2 2 2 2" xfId="28529"/>
    <cellStyle name="Normal 3 3 6 3 2 2 2 3" xfId="18143"/>
    <cellStyle name="Normal 3 3 6 3 2 2 2 4" xfId="23249"/>
    <cellStyle name="Normal 3 3 6 3 2 2 3" xfId="7749"/>
    <cellStyle name="Normal 3 3 6 3 2 2 3 2" xfId="25889"/>
    <cellStyle name="Normal 3 3 6 3 2 2 4" xfId="13039"/>
    <cellStyle name="Normal 3 3 6 3 2 2 5" xfId="15679"/>
    <cellStyle name="Normal 3 3 6 3 2 2 6" xfId="20609"/>
    <cellStyle name="Normal 3 3 6 3 2 3" xfId="3877"/>
    <cellStyle name="Normal 3 3 6 3 2 3 2" xfId="9158"/>
    <cellStyle name="Normal 3 3 6 3 2 3 2 2" xfId="27297"/>
    <cellStyle name="Normal 3 3 6 3 2 3 3" xfId="16911"/>
    <cellStyle name="Normal 3 3 6 3 2 3 4" xfId="22017"/>
    <cellStyle name="Normal 3 3 6 3 2 4" xfId="6517"/>
    <cellStyle name="Normal 3 3 6 3 2 4 2" xfId="24657"/>
    <cellStyle name="Normal 3 3 6 3 2 5" xfId="11807"/>
    <cellStyle name="Normal 3 3 6 3 2 6" xfId="14447"/>
    <cellStyle name="Normal 3 3 6 3 2 7" xfId="19377"/>
    <cellStyle name="Normal 3 3 6 3 3" xfId="1763"/>
    <cellStyle name="Normal 3 3 6 3 3 2" xfId="4405"/>
    <cellStyle name="Normal 3 3 6 3 3 2 2" xfId="9686"/>
    <cellStyle name="Normal 3 3 6 3 3 2 2 2" xfId="27825"/>
    <cellStyle name="Normal 3 3 6 3 3 2 3" xfId="17439"/>
    <cellStyle name="Normal 3 3 6 3 3 2 4" xfId="22545"/>
    <cellStyle name="Normal 3 3 6 3 3 3" xfId="7045"/>
    <cellStyle name="Normal 3 3 6 3 3 3 2" xfId="25185"/>
    <cellStyle name="Normal 3 3 6 3 3 4" xfId="12335"/>
    <cellStyle name="Normal 3 3 6 3 3 5" xfId="14975"/>
    <cellStyle name="Normal 3 3 6 3 3 6" xfId="19905"/>
    <cellStyle name="Normal 3 3 6 3 4" xfId="3172"/>
    <cellStyle name="Normal 3 3 6 3 4 2" xfId="8454"/>
    <cellStyle name="Normal 3 3 6 3 4 2 2" xfId="26593"/>
    <cellStyle name="Normal 3 3 6 3 4 3" xfId="16207"/>
    <cellStyle name="Normal 3 3 6 3 4 4" xfId="21313"/>
    <cellStyle name="Normal 3 3 6 3 5" xfId="5813"/>
    <cellStyle name="Normal 3 3 6 3 5 2" xfId="23953"/>
    <cellStyle name="Normal 3 3 6 3 6" xfId="11105"/>
    <cellStyle name="Normal 3 3 6 3 7" xfId="13743"/>
    <cellStyle name="Normal 3 3 6 3 8" xfId="18673"/>
    <cellStyle name="Normal 3 3 6 4" xfId="883"/>
    <cellStyle name="Normal 3 3 6 4 2" xfId="2115"/>
    <cellStyle name="Normal 3 3 6 4 2 2" xfId="4757"/>
    <cellStyle name="Normal 3 3 6 4 2 2 2" xfId="10038"/>
    <cellStyle name="Normal 3 3 6 4 2 2 2 2" xfId="28177"/>
    <cellStyle name="Normal 3 3 6 4 2 2 3" xfId="17791"/>
    <cellStyle name="Normal 3 3 6 4 2 2 4" xfId="22897"/>
    <cellStyle name="Normal 3 3 6 4 2 3" xfId="7397"/>
    <cellStyle name="Normal 3 3 6 4 2 3 2" xfId="25537"/>
    <cellStyle name="Normal 3 3 6 4 2 4" xfId="12687"/>
    <cellStyle name="Normal 3 3 6 4 2 5" xfId="15327"/>
    <cellStyle name="Normal 3 3 6 4 2 6" xfId="20257"/>
    <cellStyle name="Normal 3 3 6 4 3" xfId="3525"/>
    <cellStyle name="Normal 3 3 6 4 3 2" xfId="8806"/>
    <cellStyle name="Normal 3 3 6 4 3 2 2" xfId="26945"/>
    <cellStyle name="Normal 3 3 6 4 3 3" xfId="16559"/>
    <cellStyle name="Normal 3 3 6 4 3 4" xfId="21665"/>
    <cellStyle name="Normal 3 3 6 4 4" xfId="6165"/>
    <cellStyle name="Normal 3 3 6 4 4 2" xfId="24305"/>
    <cellStyle name="Normal 3 3 6 4 5" xfId="11455"/>
    <cellStyle name="Normal 3 3 6 4 6" xfId="14095"/>
    <cellStyle name="Normal 3 3 6 4 7" xfId="19025"/>
    <cellStyle name="Normal 3 3 6 5" xfId="1411"/>
    <cellStyle name="Normal 3 3 6 5 2" xfId="4053"/>
    <cellStyle name="Normal 3 3 6 5 2 2" xfId="9334"/>
    <cellStyle name="Normal 3 3 6 5 2 2 2" xfId="27473"/>
    <cellStyle name="Normal 3 3 6 5 2 3" xfId="17087"/>
    <cellStyle name="Normal 3 3 6 5 2 4" xfId="22193"/>
    <cellStyle name="Normal 3 3 6 5 3" xfId="6693"/>
    <cellStyle name="Normal 3 3 6 5 3 2" xfId="24833"/>
    <cellStyle name="Normal 3 3 6 5 4" xfId="11983"/>
    <cellStyle name="Normal 3 3 6 5 5" xfId="14623"/>
    <cellStyle name="Normal 3 3 6 5 6" xfId="19553"/>
    <cellStyle name="Normal 3 3 6 6" xfId="2643"/>
    <cellStyle name="Normal 3 3 6 6 2" xfId="5285"/>
    <cellStyle name="Normal 3 3 6 6 2 2" xfId="10566"/>
    <cellStyle name="Normal 3 3 6 6 2 2 2" xfId="28705"/>
    <cellStyle name="Normal 3 3 6 6 2 3" xfId="23425"/>
    <cellStyle name="Normal 3 3 6 6 3" xfId="7925"/>
    <cellStyle name="Normal 3 3 6 6 3 2" xfId="26065"/>
    <cellStyle name="Normal 3 3 6 6 4" xfId="13215"/>
    <cellStyle name="Normal 3 3 6 6 5" xfId="15855"/>
    <cellStyle name="Normal 3 3 6 6 6" xfId="20785"/>
    <cellStyle name="Normal 3 3 6 7" xfId="2820"/>
    <cellStyle name="Normal 3 3 6 7 2" xfId="8102"/>
    <cellStyle name="Normal 3 3 6 7 2 2" xfId="26241"/>
    <cellStyle name="Normal 3 3 6 7 3" xfId="20961"/>
    <cellStyle name="Normal 3 3 6 8" xfId="5461"/>
    <cellStyle name="Normal 3 3 6 8 2" xfId="23601"/>
    <cellStyle name="Normal 3 3 6 9" xfId="10755"/>
    <cellStyle name="Normal 3 3 7" xfId="270"/>
    <cellStyle name="Normal 3 3 7 2" xfId="618"/>
    <cellStyle name="Normal 3 3 7 2 2" xfId="1850"/>
    <cellStyle name="Normal 3 3 7 2 2 2" xfId="4492"/>
    <cellStyle name="Normal 3 3 7 2 2 2 2" xfId="9773"/>
    <cellStyle name="Normal 3 3 7 2 2 2 2 2" xfId="27912"/>
    <cellStyle name="Normal 3 3 7 2 2 2 3" xfId="17526"/>
    <cellStyle name="Normal 3 3 7 2 2 2 4" xfId="22632"/>
    <cellStyle name="Normal 3 3 7 2 2 3" xfId="7132"/>
    <cellStyle name="Normal 3 3 7 2 2 3 2" xfId="25272"/>
    <cellStyle name="Normal 3 3 7 2 2 4" xfId="12422"/>
    <cellStyle name="Normal 3 3 7 2 2 5" xfId="15062"/>
    <cellStyle name="Normal 3 3 7 2 2 6" xfId="19992"/>
    <cellStyle name="Normal 3 3 7 2 3" xfId="3260"/>
    <cellStyle name="Normal 3 3 7 2 3 2" xfId="8541"/>
    <cellStyle name="Normal 3 3 7 2 3 2 2" xfId="26680"/>
    <cellStyle name="Normal 3 3 7 2 3 3" xfId="16294"/>
    <cellStyle name="Normal 3 3 7 2 3 4" xfId="21400"/>
    <cellStyle name="Normal 3 3 7 2 4" xfId="5900"/>
    <cellStyle name="Normal 3 3 7 2 4 2" xfId="24040"/>
    <cellStyle name="Normal 3 3 7 2 5" xfId="11190"/>
    <cellStyle name="Normal 3 3 7 2 6" xfId="13830"/>
    <cellStyle name="Normal 3 3 7 2 7" xfId="18760"/>
    <cellStyle name="Normal 3 3 7 3" xfId="970"/>
    <cellStyle name="Normal 3 3 7 3 2" xfId="2202"/>
    <cellStyle name="Normal 3 3 7 3 2 2" xfId="4844"/>
    <cellStyle name="Normal 3 3 7 3 2 2 2" xfId="10125"/>
    <cellStyle name="Normal 3 3 7 3 2 2 2 2" xfId="28264"/>
    <cellStyle name="Normal 3 3 7 3 2 2 3" xfId="17878"/>
    <cellStyle name="Normal 3 3 7 3 2 2 4" xfId="22984"/>
    <cellStyle name="Normal 3 3 7 3 2 3" xfId="7484"/>
    <cellStyle name="Normal 3 3 7 3 2 3 2" xfId="25624"/>
    <cellStyle name="Normal 3 3 7 3 2 4" xfId="12774"/>
    <cellStyle name="Normal 3 3 7 3 2 5" xfId="15414"/>
    <cellStyle name="Normal 3 3 7 3 2 6" xfId="20344"/>
    <cellStyle name="Normal 3 3 7 3 3" xfId="3612"/>
    <cellStyle name="Normal 3 3 7 3 3 2" xfId="8893"/>
    <cellStyle name="Normal 3 3 7 3 3 2 2" xfId="27032"/>
    <cellStyle name="Normal 3 3 7 3 3 3" xfId="16646"/>
    <cellStyle name="Normal 3 3 7 3 3 4" xfId="21752"/>
    <cellStyle name="Normal 3 3 7 3 4" xfId="6252"/>
    <cellStyle name="Normal 3 3 7 3 4 2" xfId="24392"/>
    <cellStyle name="Normal 3 3 7 3 5" xfId="11542"/>
    <cellStyle name="Normal 3 3 7 3 6" xfId="14182"/>
    <cellStyle name="Normal 3 3 7 3 7" xfId="19112"/>
    <cellStyle name="Normal 3 3 7 4" xfId="1498"/>
    <cellStyle name="Normal 3 3 7 4 2" xfId="4140"/>
    <cellStyle name="Normal 3 3 7 4 2 2" xfId="9421"/>
    <cellStyle name="Normal 3 3 7 4 2 2 2" xfId="27560"/>
    <cellStyle name="Normal 3 3 7 4 2 3" xfId="17174"/>
    <cellStyle name="Normal 3 3 7 4 2 4" xfId="22280"/>
    <cellStyle name="Normal 3 3 7 4 3" xfId="6780"/>
    <cellStyle name="Normal 3 3 7 4 3 2" xfId="24920"/>
    <cellStyle name="Normal 3 3 7 4 4" xfId="12070"/>
    <cellStyle name="Normal 3 3 7 4 5" xfId="14710"/>
    <cellStyle name="Normal 3 3 7 4 6" xfId="19640"/>
    <cellStyle name="Normal 3 3 7 5" xfId="2907"/>
    <cellStyle name="Normal 3 3 7 5 2" xfId="8189"/>
    <cellStyle name="Normal 3 3 7 5 2 2" xfId="26328"/>
    <cellStyle name="Normal 3 3 7 5 3" xfId="15942"/>
    <cellStyle name="Normal 3 3 7 5 4" xfId="21048"/>
    <cellStyle name="Normal 3 3 7 6" xfId="5548"/>
    <cellStyle name="Normal 3 3 7 6 2" xfId="23688"/>
    <cellStyle name="Normal 3 3 7 7" xfId="10847"/>
    <cellStyle name="Normal 3 3 7 8" xfId="13478"/>
    <cellStyle name="Normal 3 3 7 9" xfId="18409"/>
    <cellStyle name="Normal 3 3 8" xfId="458"/>
    <cellStyle name="Normal 3 3 8 2" xfId="1159"/>
    <cellStyle name="Normal 3 3 8 2 2" xfId="2391"/>
    <cellStyle name="Normal 3 3 8 2 2 2" xfId="5033"/>
    <cellStyle name="Normal 3 3 8 2 2 2 2" xfId="10314"/>
    <cellStyle name="Normal 3 3 8 2 2 2 2 2" xfId="28453"/>
    <cellStyle name="Normal 3 3 8 2 2 2 3" xfId="18067"/>
    <cellStyle name="Normal 3 3 8 2 2 2 4" xfId="23173"/>
    <cellStyle name="Normal 3 3 8 2 2 3" xfId="7673"/>
    <cellStyle name="Normal 3 3 8 2 2 3 2" xfId="25813"/>
    <cellStyle name="Normal 3 3 8 2 2 4" xfId="12963"/>
    <cellStyle name="Normal 3 3 8 2 2 5" xfId="15603"/>
    <cellStyle name="Normal 3 3 8 2 2 6" xfId="20533"/>
    <cellStyle name="Normal 3 3 8 2 3" xfId="3801"/>
    <cellStyle name="Normal 3 3 8 2 3 2" xfId="9082"/>
    <cellStyle name="Normal 3 3 8 2 3 2 2" xfId="27221"/>
    <cellStyle name="Normal 3 3 8 2 3 3" xfId="16835"/>
    <cellStyle name="Normal 3 3 8 2 3 4" xfId="21941"/>
    <cellStyle name="Normal 3 3 8 2 4" xfId="6441"/>
    <cellStyle name="Normal 3 3 8 2 4 2" xfId="24581"/>
    <cellStyle name="Normal 3 3 8 2 5" xfId="11731"/>
    <cellStyle name="Normal 3 3 8 2 6" xfId="14371"/>
    <cellStyle name="Normal 3 3 8 2 7" xfId="19301"/>
    <cellStyle name="Normal 3 3 8 3" xfId="1687"/>
    <cellStyle name="Normal 3 3 8 3 2" xfId="4329"/>
    <cellStyle name="Normal 3 3 8 3 2 2" xfId="9610"/>
    <cellStyle name="Normal 3 3 8 3 2 2 2" xfId="27749"/>
    <cellStyle name="Normal 3 3 8 3 2 3" xfId="17363"/>
    <cellStyle name="Normal 3 3 8 3 2 4" xfId="22469"/>
    <cellStyle name="Normal 3 3 8 3 3" xfId="6969"/>
    <cellStyle name="Normal 3 3 8 3 3 2" xfId="25109"/>
    <cellStyle name="Normal 3 3 8 3 4" xfId="12259"/>
    <cellStyle name="Normal 3 3 8 3 5" xfId="14899"/>
    <cellStyle name="Normal 3 3 8 3 6" xfId="19829"/>
    <cellStyle name="Normal 3 3 8 4" xfId="3096"/>
    <cellStyle name="Normal 3 3 8 4 2" xfId="8378"/>
    <cellStyle name="Normal 3 3 8 4 2 2" xfId="26517"/>
    <cellStyle name="Normal 3 3 8 4 3" xfId="16131"/>
    <cellStyle name="Normal 3 3 8 4 4" xfId="21237"/>
    <cellStyle name="Normal 3 3 8 5" xfId="5737"/>
    <cellStyle name="Normal 3 3 8 5 2" xfId="23877"/>
    <cellStyle name="Normal 3 3 8 6" xfId="11031"/>
    <cellStyle name="Normal 3 3 8 7" xfId="13667"/>
    <cellStyle name="Normal 3 3 8 8" xfId="18597"/>
    <cellStyle name="Normal 3 3 9" xfId="807"/>
    <cellStyle name="Normal 3 3 9 2" xfId="2039"/>
    <cellStyle name="Normal 3 3 9 2 2" xfId="4681"/>
    <cellStyle name="Normal 3 3 9 2 2 2" xfId="9962"/>
    <cellStyle name="Normal 3 3 9 2 2 2 2" xfId="28101"/>
    <cellStyle name="Normal 3 3 9 2 2 3" xfId="17715"/>
    <cellStyle name="Normal 3 3 9 2 2 4" xfId="22821"/>
    <cellStyle name="Normal 3 3 9 2 3" xfId="7321"/>
    <cellStyle name="Normal 3 3 9 2 3 2" xfId="25461"/>
    <cellStyle name="Normal 3 3 9 2 4" xfId="12611"/>
    <cellStyle name="Normal 3 3 9 2 5" xfId="15251"/>
    <cellStyle name="Normal 3 3 9 2 6" xfId="20181"/>
    <cellStyle name="Normal 3 3 9 3" xfId="3449"/>
    <cellStyle name="Normal 3 3 9 3 2" xfId="8730"/>
    <cellStyle name="Normal 3 3 9 3 2 2" xfId="26869"/>
    <cellStyle name="Normal 3 3 9 3 3" xfId="16483"/>
    <cellStyle name="Normal 3 3 9 3 4" xfId="21589"/>
    <cellStyle name="Normal 3 3 9 4" xfId="6089"/>
    <cellStyle name="Normal 3 3 9 4 2" xfId="24229"/>
    <cellStyle name="Normal 3 3 9 5" xfId="11379"/>
    <cellStyle name="Normal 3 3 9 6" xfId="14019"/>
    <cellStyle name="Normal 3 3 9 7" xfId="18949"/>
    <cellStyle name="Normal 3 4" xfId="53"/>
    <cellStyle name="Normal 3 4 10" xfId="2573"/>
    <cellStyle name="Normal 3 4 10 2" xfId="5215"/>
    <cellStyle name="Normal 3 4 10 2 2" xfId="10496"/>
    <cellStyle name="Normal 3 4 10 2 2 2" xfId="28635"/>
    <cellStyle name="Normal 3 4 10 2 3" xfId="23355"/>
    <cellStyle name="Normal 3 4 10 3" xfId="7855"/>
    <cellStyle name="Normal 3 4 10 3 2" xfId="25995"/>
    <cellStyle name="Normal 3 4 10 4" xfId="13145"/>
    <cellStyle name="Normal 3 4 10 5" xfId="15785"/>
    <cellStyle name="Normal 3 4 10 6" xfId="20715"/>
    <cellStyle name="Normal 3 4 11" xfId="2749"/>
    <cellStyle name="Normal 3 4 11 2" xfId="8031"/>
    <cellStyle name="Normal 3 4 11 2 2" xfId="26171"/>
    <cellStyle name="Normal 3 4 11 3" xfId="20891"/>
    <cellStyle name="Normal 3 4 12" xfId="5391"/>
    <cellStyle name="Normal 3 4 12 2" xfId="23531"/>
    <cellStyle name="Normal 3 4 13" xfId="10682"/>
    <cellStyle name="Normal 3 4 14" xfId="13321"/>
    <cellStyle name="Normal 3 4 15" xfId="18250"/>
    <cellStyle name="Normal 3 4 2" xfId="78"/>
    <cellStyle name="Normal 3 4 2 10" xfId="10718"/>
    <cellStyle name="Normal 3 4 2 11" xfId="13337"/>
    <cellStyle name="Normal 3 4 2 12" xfId="18266"/>
    <cellStyle name="Normal 3 4 2 2" xfId="201"/>
    <cellStyle name="Normal 3 4 2 2 10" xfId="13426"/>
    <cellStyle name="Normal 3 4 2 2 11" xfId="18356"/>
    <cellStyle name="Normal 3 4 2 2 2" xfId="393"/>
    <cellStyle name="Normal 3 4 2 2 2 2" xfId="742"/>
    <cellStyle name="Normal 3 4 2 2 2 2 2" xfId="1974"/>
    <cellStyle name="Normal 3 4 2 2 2 2 2 2" xfId="4616"/>
    <cellStyle name="Normal 3 4 2 2 2 2 2 2 2" xfId="9897"/>
    <cellStyle name="Normal 3 4 2 2 2 2 2 2 2 2" xfId="28036"/>
    <cellStyle name="Normal 3 4 2 2 2 2 2 2 3" xfId="17650"/>
    <cellStyle name="Normal 3 4 2 2 2 2 2 2 4" xfId="22756"/>
    <cellStyle name="Normal 3 4 2 2 2 2 2 3" xfId="7256"/>
    <cellStyle name="Normal 3 4 2 2 2 2 2 3 2" xfId="25396"/>
    <cellStyle name="Normal 3 4 2 2 2 2 2 4" xfId="12546"/>
    <cellStyle name="Normal 3 4 2 2 2 2 2 5" xfId="15186"/>
    <cellStyle name="Normal 3 4 2 2 2 2 2 6" xfId="20116"/>
    <cellStyle name="Normal 3 4 2 2 2 2 3" xfId="3384"/>
    <cellStyle name="Normal 3 4 2 2 2 2 3 2" xfId="8665"/>
    <cellStyle name="Normal 3 4 2 2 2 2 3 2 2" xfId="26804"/>
    <cellStyle name="Normal 3 4 2 2 2 2 3 3" xfId="16418"/>
    <cellStyle name="Normal 3 4 2 2 2 2 3 4" xfId="21524"/>
    <cellStyle name="Normal 3 4 2 2 2 2 4" xfId="6024"/>
    <cellStyle name="Normal 3 4 2 2 2 2 4 2" xfId="24164"/>
    <cellStyle name="Normal 3 4 2 2 2 2 5" xfId="11314"/>
    <cellStyle name="Normal 3 4 2 2 2 2 6" xfId="13954"/>
    <cellStyle name="Normal 3 4 2 2 2 2 7" xfId="18884"/>
    <cellStyle name="Normal 3 4 2 2 2 3" xfId="1094"/>
    <cellStyle name="Normal 3 4 2 2 2 3 2" xfId="2326"/>
    <cellStyle name="Normal 3 4 2 2 2 3 2 2" xfId="4968"/>
    <cellStyle name="Normal 3 4 2 2 2 3 2 2 2" xfId="10249"/>
    <cellStyle name="Normal 3 4 2 2 2 3 2 2 2 2" xfId="28388"/>
    <cellStyle name="Normal 3 4 2 2 2 3 2 2 3" xfId="18002"/>
    <cellStyle name="Normal 3 4 2 2 2 3 2 2 4" xfId="23108"/>
    <cellStyle name="Normal 3 4 2 2 2 3 2 3" xfId="7608"/>
    <cellStyle name="Normal 3 4 2 2 2 3 2 3 2" xfId="25748"/>
    <cellStyle name="Normal 3 4 2 2 2 3 2 4" xfId="12898"/>
    <cellStyle name="Normal 3 4 2 2 2 3 2 5" xfId="15538"/>
    <cellStyle name="Normal 3 4 2 2 2 3 2 6" xfId="20468"/>
    <cellStyle name="Normal 3 4 2 2 2 3 3" xfId="3736"/>
    <cellStyle name="Normal 3 4 2 2 2 3 3 2" xfId="9017"/>
    <cellStyle name="Normal 3 4 2 2 2 3 3 2 2" xfId="27156"/>
    <cellStyle name="Normal 3 4 2 2 2 3 3 3" xfId="16770"/>
    <cellStyle name="Normal 3 4 2 2 2 3 3 4" xfId="21876"/>
    <cellStyle name="Normal 3 4 2 2 2 3 4" xfId="6376"/>
    <cellStyle name="Normal 3 4 2 2 2 3 4 2" xfId="24516"/>
    <cellStyle name="Normal 3 4 2 2 2 3 5" xfId="11666"/>
    <cellStyle name="Normal 3 4 2 2 2 3 6" xfId="14306"/>
    <cellStyle name="Normal 3 4 2 2 2 3 7" xfId="19236"/>
    <cellStyle name="Normal 3 4 2 2 2 4" xfId="1622"/>
    <cellStyle name="Normal 3 4 2 2 2 4 2" xfId="4264"/>
    <cellStyle name="Normal 3 4 2 2 2 4 2 2" xfId="9545"/>
    <cellStyle name="Normal 3 4 2 2 2 4 2 2 2" xfId="27684"/>
    <cellStyle name="Normal 3 4 2 2 2 4 2 3" xfId="17298"/>
    <cellStyle name="Normal 3 4 2 2 2 4 2 4" xfId="22404"/>
    <cellStyle name="Normal 3 4 2 2 2 4 3" xfId="6904"/>
    <cellStyle name="Normal 3 4 2 2 2 4 3 2" xfId="25044"/>
    <cellStyle name="Normal 3 4 2 2 2 4 4" xfId="12194"/>
    <cellStyle name="Normal 3 4 2 2 2 4 5" xfId="14834"/>
    <cellStyle name="Normal 3 4 2 2 2 4 6" xfId="19764"/>
    <cellStyle name="Normal 3 4 2 2 2 5" xfId="3031"/>
    <cellStyle name="Normal 3 4 2 2 2 5 2" xfId="8313"/>
    <cellStyle name="Normal 3 4 2 2 2 5 2 2" xfId="26452"/>
    <cellStyle name="Normal 3 4 2 2 2 5 3" xfId="16066"/>
    <cellStyle name="Normal 3 4 2 2 2 5 4" xfId="21172"/>
    <cellStyle name="Normal 3 4 2 2 2 6" xfId="5672"/>
    <cellStyle name="Normal 3 4 2 2 2 6 2" xfId="23812"/>
    <cellStyle name="Normal 3 4 2 2 2 7" xfId="10966"/>
    <cellStyle name="Normal 3 4 2 2 2 8" xfId="13602"/>
    <cellStyle name="Normal 3 4 2 2 2 9" xfId="18532"/>
    <cellStyle name="Normal 3 4 2 2 3" xfId="565"/>
    <cellStyle name="Normal 3 4 2 2 3 2" xfId="1270"/>
    <cellStyle name="Normal 3 4 2 2 3 2 2" xfId="2502"/>
    <cellStyle name="Normal 3 4 2 2 3 2 2 2" xfId="5144"/>
    <cellStyle name="Normal 3 4 2 2 3 2 2 2 2" xfId="10425"/>
    <cellStyle name="Normal 3 4 2 2 3 2 2 2 2 2" xfId="28564"/>
    <cellStyle name="Normal 3 4 2 2 3 2 2 2 3" xfId="18178"/>
    <cellStyle name="Normal 3 4 2 2 3 2 2 2 4" xfId="23284"/>
    <cellStyle name="Normal 3 4 2 2 3 2 2 3" xfId="7784"/>
    <cellStyle name="Normal 3 4 2 2 3 2 2 3 2" xfId="25924"/>
    <cellStyle name="Normal 3 4 2 2 3 2 2 4" xfId="13074"/>
    <cellStyle name="Normal 3 4 2 2 3 2 2 5" xfId="15714"/>
    <cellStyle name="Normal 3 4 2 2 3 2 2 6" xfId="20644"/>
    <cellStyle name="Normal 3 4 2 2 3 2 3" xfId="3912"/>
    <cellStyle name="Normal 3 4 2 2 3 2 3 2" xfId="9193"/>
    <cellStyle name="Normal 3 4 2 2 3 2 3 2 2" xfId="27332"/>
    <cellStyle name="Normal 3 4 2 2 3 2 3 3" xfId="16946"/>
    <cellStyle name="Normal 3 4 2 2 3 2 3 4" xfId="22052"/>
    <cellStyle name="Normal 3 4 2 2 3 2 4" xfId="6552"/>
    <cellStyle name="Normal 3 4 2 2 3 2 4 2" xfId="24692"/>
    <cellStyle name="Normal 3 4 2 2 3 2 5" xfId="11842"/>
    <cellStyle name="Normal 3 4 2 2 3 2 6" xfId="14482"/>
    <cellStyle name="Normal 3 4 2 2 3 2 7" xfId="19412"/>
    <cellStyle name="Normal 3 4 2 2 3 3" xfId="1798"/>
    <cellStyle name="Normal 3 4 2 2 3 3 2" xfId="4440"/>
    <cellStyle name="Normal 3 4 2 2 3 3 2 2" xfId="9721"/>
    <cellStyle name="Normal 3 4 2 2 3 3 2 2 2" xfId="27860"/>
    <cellStyle name="Normal 3 4 2 2 3 3 2 3" xfId="17474"/>
    <cellStyle name="Normal 3 4 2 2 3 3 2 4" xfId="22580"/>
    <cellStyle name="Normal 3 4 2 2 3 3 3" xfId="7080"/>
    <cellStyle name="Normal 3 4 2 2 3 3 3 2" xfId="25220"/>
    <cellStyle name="Normal 3 4 2 2 3 3 4" xfId="12370"/>
    <cellStyle name="Normal 3 4 2 2 3 3 5" xfId="15010"/>
    <cellStyle name="Normal 3 4 2 2 3 3 6" xfId="19940"/>
    <cellStyle name="Normal 3 4 2 2 3 4" xfId="3207"/>
    <cellStyle name="Normal 3 4 2 2 3 4 2" xfId="8489"/>
    <cellStyle name="Normal 3 4 2 2 3 4 2 2" xfId="26628"/>
    <cellStyle name="Normal 3 4 2 2 3 4 3" xfId="16242"/>
    <cellStyle name="Normal 3 4 2 2 3 4 4" xfId="21348"/>
    <cellStyle name="Normal 3 4 2 2 3 5" xfId="5848"/>
    <cellStyle name="Normal 3 4 2 2 3 5 2" xfId="23988"/>
    <cellStyle name="Normal 3 4 2 2 3 6" xfId="11138"/>
    <cellStyle name="Normal 3 4 2 2 3 7" xfId="13778"/>
    <cellStyle name="Normal 3 4 2 2 3 8" xfId="18708"/>
    <cellStyle name="Normal 3 4 2 2 4" xfId="918"/>
    <cellStyle name="Normal 3 4 2 2 4 2" xfId="2150"/>
    <cellStyle name="Normal 3 4 2 2 4 2 2" xfId="4792"/>
    <cellStyle name="Normal 3 4 2 2 4 2 2 2" xfId="10073"/>
    <cellStyle name="Normal 3 4 2 2 4 2 2 2 2" xfId="28212"/>
    <cellStyle name="Normal 3 4 2 2 4 2 2 3" xfId="17826"/>
    <cellStyle name="Normal 3 4 2 2 4 2 2 4" xfId="22932"/>
    <cellStyle name="Normal 3 4 2 2 4 2 3" xfId="7432"/>
    <cellStyle name="Normal 3 4 2 2 4 2 3 2" xfId="25572"/>
    <cellStyle name="Normal 3 4 2 2 4 2 4" xfId="12722"/>
    <cellStyle name="Normal 3 4 2 2 4 2 5" xfId="15362"/>
    <cellStyle name="Normal 3 4 2 2 4 2 6" xfId="20292"/>
    <cellStyle name="Normal 3 4 2 2 4 3" xfId="3560"/>
    <cellStyle name="Normal 3 4 2 2 4 3 2" xfId="8841"/>
    <cellStyle name="Normal 3 4 2 2 4 3 2 2" xfId="26980"/>
    <cellStyle name="Normal 3 4 2 2 4 3 3" xfId="16594"/>
    <cellStyle name="Normal 3 4 2 2 4 3 4" xfId="21700"/>
    <cellStyle name="Normal 3 4 2 2 4 4" xfId="6200"/>
    <cellStyle name="Normal 3 4 2 2 4 4 2" xfId="24340"/>
    <cellStyle name="Normal 3 4 2 2 4 5" xfId="11490"/>
    <cellStyle name="Normal 3 4 2 2 4 6" xfId="14130"/>
    <cellStyle name="Normal 3 4 2 2 4 7" xfId="19060"/>
    <cellStyle name="Normal 3 4 2 2 5" xfId="1446"/>
    <cellStyle name="Normal 3 4 2 2 5 2" xfId="4088"/>
    <cellStyle name="Normal 3 4 2 2 5 2 2" xfId="9369"/>
    <cellStyle name="Normal 3 4 2 2 5 2 2 2" xfId="27508"/>
    <cellStyle name="Normal 3 4 2 2 5 2 3" xfId="17122"/>
    <cellStyle name="Normal 3 4 2 2 5 2 4" xfId="22228"/>
    <cellStyle name="Normal 3 4 2 2 5 3" xfId="6728"/>
    <cellStyle name="Normal 3 4 2 2 5 3 2" xfId="24868"/>
    <cellStyle name="Normal 3 4 2 2 5 4" xfId="12018"/>
    <cellStyle name="Normal 3 4 2 2 5 5" xfId="14658"/>
    <cellStyle name="Normal 3 4 2 2 5 6" xfId="19588"/>
    <cellStyle name="Normal 3 4 2 2 6" xfId="2678"/>
    <cellStyle name="Normal 3 4 2 2 6 2" xfId="5320"/>
    <cellStyle name="Normal 3 4 2 2 6 2 2" xfId="10601"/>
    <cellStyle name="Normal 3 4 2 2 6 2 2 2" xfId="28740"/>
    <cellStyle name="Normal 3 4 2 2 6 2 3" xfId="23460"/>
    <cellStyle name="Normal 3 4 2 2 6 3" xfId="7960"/>
    <cellStyle name="Normal 3 4 2 2 6 3 2" xfId="26100"/>
    <cellStyle name="Normal 3 4 2 2 6 4" xfId="13250"/>
    <cellStyle name="Normal 3 4 2 2 6 5" xfId="15890"/>
    <cellStyle name="Normal 3 4 2 2 6 6" xfId="20820"/>
    <cellStyle name="Normal 3 4 2 2 7" xfId="2855"/>
    <cellStyle name="Normal 3 4 2 2 7 2" xfId="8137"/>
    <cellStyle name="Normal 3 4 2 2 7 2 2" xfId="26276"/>
    <cellStyle name="Normal 3 4 2 2 7 3" xfId="20996"/>
    <cellStyle name="Normal 3 4 2 2 8" xfId="5496"/>
    <cellStyle name="Normal 3 4 2 2 8 2" xfId="23636"/>
    <cellStyle name="Normal 3 4 2 2 9" xfId="10790"/>
    <cellStyle name="Normal 3 4 2 3" xfId="304"/>
    <cellStyle name="Normal 3 4 2 3 2" xfId="653"/>
    <cellStyle name="Normal 3 4 2 3 2 2" xfId="1885"/>
    <cellStyle name="Normal 3 4 2 3 2 2 2" xfId="4527"/>
    <cellStyle name="Normal 3 4 2 3 2 2 2 2" xfId="9808"/>
    <cellStyle name="Normal 3 4 2 3 2 2 2 2 2" xfId="27947"/>
    <cellStyle name="Normal 3 4 2 3 2 2 2 3" xfId="17561"/>
    <cellStyle name="Normal 3 4 2 3 2 2 2 4" xfId="22667"/>
    <cellStyle name="Normal 3 4 2 3 2 2 3" xfId="7167"/>
    <cellStyle name="Normal 3 4 2 3 2 2 3 2" xfId="25307"/>
    <cellStyle name="Normal 3 4 2 3 2 2 4" xfId="12457"/>
    <cellStyle name="Normal 3 4 2 3 2 2 5" xfId="15097"/>
    <cellStyle name="Normal 3 4 2 3 2 2 6" xfId="20027"/>
    <cellStyle name="Normal 3 4 2 3 2 3" xfId="3295"/>
    <cellStyle name="Normal 3 4 2 3 2 3 2" xfId="8576"/>
    <cellStyle name="Normal 3 4 2 3 2 3 2 2" xfId="26715"/>
    <cellStyle name="Normal 3 4 2 3 2 3 3" xfId="16329"/>
    <cellStyle name="Normal 3 4 2 3 2 3 4" xfId="21435"/>
    <cellStyle name="Normal 3 4 2 3 2 4" xfId="5935"/>
    <cellStyle name="Normal 3 4 2 3 2 4 2" xfId="24075"/>
    <cellStyle name="Normal 3 4 2 3 2 5" xfId="11225"/>
    <cellStyle name="Normal 3 4 2 3 2 6" xfId="13865"/>
    <cellStyle name="Normal 3 4 2 3 2 7" xfId="18795"/>
    <cellStyle name="Normal 3 4 2 3 3" xfId="1005"/>
    <cellStyle name="Normal 3 4 2 3 3 2" xfId="2237"/>
    <cellStyle name="Normal 3 4 2 3 3 2 2" xfId="4879"/>
    <cellStyle name="Normal 3 4 2 3 3 2 2 2" xfId="10160"/>
    <cellStyle name="Normal 3 4 2 3 3 2 2 2 2" xfId="28299"/>
    <cellStyle name="Normal 3 4 2 3 3 2 2 3" xfId="17913"/>
    <cellStyle name="Normal 3 4 2 3 3 2 2 4" xfId="23019"/>
    <cellStyle name="Normal 3 4 2 3 3 2 3" xfId="7519"/>
    <cellStyle name="Normal 3 4 2 3 3 2 3 2" xfId="25659"/>
    <cellStyle name="Normal 3 4 2 3 3 2 4" xfId="12809"/>
    <cellStyle name="Normal 3 4 2 3 3 2 5" xfId="15449"/>
    <cellStyle name="Normal 3 4 2 3 3 2 6" xfId="20379"/>
    <cellStyle name="Normal 3 4 2 3 3 3" xfId="3647"/>
    <cellStyle name="Normal 3 4 2 3 3 3 2" xfId="8928"/>
    <cellStyle name="Normal 3 4 2 3 3 3 2 2" xfId="27067"/>
    <cellStyle name="Normal 3 4 2 3 3 3 3" xfId="16681"/>
    <cellStyle name="Normal 3 4 2 3 3 3 4" xfId="21787"/>
    <cellStyle name="Normal 3 4 2 3 3 4" xfId="6287"/>
    <cellStyle name="Normal 3 4 2 3 3 4 2" xfId="24427"/>
    <cellStyle name="Normal 3 4 2 3 3 5" xfId="11577"/>
    <cellStyle name="Normal 3 4 2 3 3 6" xfId="14217"/>
    <cellStyle name="Normal 3 4 2 3 3 7" xfId="19147"/>
    <cellStyle name="Normal 3 4 2 3 4" xfId="1533"/>
    <cellStyle name="Normal 3 4 2 3 4 2" xfId="4175"/>
    <cellStyle name="Normal 3 4 2 3 4 2 2" xfId="9456"/>
    <cellStyle name="Normal 3 4 2 3 4 2 2 2" xfId="27595"/>
    <cellStyle name="Normal 3 4 2 3 4 2 3" xfId="17209"/>
    <cellStyle name="Normal 3 4 2 3 4 2 4" xfId="22315"/>
    <cellStyle name="Normal 3 4 2 3 4 3" xfId="6815"/>
    <cellStyle name="Normal 3 4 2 3 4 3 2" xfId="24955"/>
    <cellStyle name="Normal 3 4 2 3 4 4" xfId="12105"/>
    <cellStyle name="Normal 3 4 2 3 4 5" xfId="14745"/>
    <cellStyle name="Normal 3 4 2 3 4 6" xfId="19675"/>
    <cellStyle name="Normal 3 4 2 3 5" xfId="2942"/>
    <cellStyle name="Normal 3 4 2 3 5 2" xfId="8224"/>
    <cellStyle name="Normal 3 4 2 3 5 2 2" xfId="26363"/>
    <cellStyle name="Normal 3 4 2 3 5 3" xfId="15977"/>
    <cellStyle name="Normal 3 4 2 3 5 4" xfId="21083"/>
    <cellStyle name="Normal 3 4 2 3 6" xfId="5583"/>
    <cellStyle name="Normal 3 4 2 3 6 2" xfId="23723"/>
    <cellStyle name="Normal 3 4 2 3 7" xfId="10881"/>
    <cellStyle name="Normal 3 4 2 3 8" xfId="13513"/>
    <cellStyle name="Normal 3 4 2 3 9" xfId="18443"/>
    <cellStyle name="Normal 3 4 2 4" xfId="482"/>
    <cellStyle name="Normal 3 4 2 4 2" xfId="1183"/>
    <cellStyle name="Normal 3 4 2 4 2 2" xfId="2415"/>
    <cellStyle name="Normal 3 4 2 4 2 2 2" xfId="5057"/>
    <cellStyle name="Normal 3 4 2 4 2 2 2 2" xfId="10338"/>
    <cellStyle name="Normal 3 4 2 4 2 2 2 2 2" xfId="28477"/>
    <cellStyle name="Normal 3 4 2 4 2 2 2 3" xfId="18091"/>
    <cellStyle name="Normal 3 4 2 4 2 2 2 4" xfId="23197"/>
    <cellStyle name="Normal 3 4 2 4 2 2 3" xfId="7697"/>
    <cellStyle name="Normal 3 4 2 4 2 2 3 2" xfId="25837"/>
    <cellStyle name="Normal 3 4 2 4 2 2 4" xfId="12987"/>
    <cellStyle name="Normal 3 4 2 4 2 2 5" xfId="15627"/>
    <cellStyle name="Normal 3 4 2 4 2 2 6" xfId="20557"/>
    <cellStyle name="Normal 3 4 2 4 2 3" xfId="3825"/>
    <cellStyle name="Normal 3 4 2 4 2 3 2" xfId="9106"/>
    <cellStyle name="Normal 3 4 2 4 2 3 2 2" xfId="27245"/>
    <cellStyle name="Normal 3 4 2 4 2 3 3" xfId="16859"/>
    <cellStyle name="Normal 3 4 2 4 2 3 4" xfId="21965"/>
    <cellStyle name="Normal 3 4 2 4 2 4" xfId="6465"/>
    <cellStyle name="Normal 3 4 2 4 2 4 2" xfId="24605"/>
    <cellStyle name="Normal 3 4 2 4 2 5" xfId="11755"/>
    <cellStyle name="Normal 3 4 2 4 2 6" xfId="14395"/>
    <cellStyle name="Normal 3 4 2 4 2 7" xfId="19325"/>
    <cellStyle name="Normal 3 4 2 4 3" xfId="1711"/>
    <cellStyle name="Normal 3 4 2 4 3 2" xfId="4353"/>
    <cellStyle name="Normal 3 4 2 4 3 2 2" xfId="9634"/>
    <cellStyle name="Normal 3 4 2 4 3 2 2 2" xfId="27773"/>
    <cellStyle name="Normal 3 4 2 4 3 2 3" xfId="17387"/>
    <cellStyle name="Normal 3 4 2 4 3 2 4" xfId="22493"/>
    <cellStyle name="Normal 3 4 2 4 3 3" xfId="6993"/>
    <cellStyle name="Normal 3 4 2 4 3 3 2" xfId="25133"/>
    <cellStyle name="Normal 3 4 2 4 3 4" xfId="12283"/>
    <cellStyle name="Normal 3 4 2 4 3 5" xfId="14923"/>
    <cellStyle name="Normal 3 4 2 4 3 6" xfId="19853"/>
    <cellStyle name="Normal 3 4 2 4 4" xfId="3120"/>
    <cellStyle name="Normal 3 4 2 4 4 2" xfId="8402"/>
    <cellStyle name="Normal 3 4 2 4 4 2 2" xfId="26541"/>
    <cellStyle name="Normal 3 4 2 4 4 3" xfId="16155"/>
    <cellStyle name="Normal 3 4 2 4 4 4" xfId="21261"/>
    <cellStyle name="Normal 3 4 2 4 5" xfId="5761"/>
    <cellStyle name="Normal 3 4 2 4 5 2" xfId="23901"/>
    <cellStyle name="Normal 3 4 2 4 6" xfId="11055"/>
    <cellStyle name="Normal 3 4 2 4 7" xfId="13691"/>
    <cellStyle name="Normal 3 4 2 4 8" xfId="18621"/>
    <cellStyle name="Normal 3 4 2 5" xfId="831"/>
    <cellStyle name="Normal 3 4 2 5 2" xfId="2063"/>
    <cellStyle name="Normal 3 4 2 5 2 2" xfId="4705"/>
    <cellStyle name="Normal 3 4 2 5 2 2 2" xfId="9986"/>
    <cellStyle name="Normal 3 4 2 5 2 2 2 2" xfId="28125"/>
    <cellStyle name="Normal 3 4 2 5 2 2 3" xfId="17739"/>
    <cellStyle name="Normal 3 4 2 5 2 2 4" xfId="22845"/>
    <cellStyle name="Normal 3 4 2 5 2 3" xfId="7345"/>
    <cellStyle name="Normal 3 4 2 5 2 3 2" xfId="25485"/>
    <cellStyle name="Normal 3 4 2 5 2 4" xfId="12635"/>
    <cellStyle name="Normal 3 4 2 5 2 5" xfId="15275"/>
    <cellStyle name="Normal 3 4 2 5 2 6" xfId="20205"/>
    <cellStyle name="Normal 3 4 2 5 3" xfId="3473"/>
    <cellStyle name="Normal 3 4 2 5 3 2" xfId="8754"/>
    <cellStyle name="Normal 3 4 2 5 3 2 2" xfId="26893"/>
    <cellStyle name="Normal 3 4 2 5 3 3" xfId="16507"/>
    <cellStyle name="Normal 3 4 2 5 3 4" xfId="21613"/>
    <cellStyle name="Normal 3 4 2 5 4" xfId="6113"/>
    <cellStyle name="Normal 3 4 2 5 4 2" xfId="24253"/>
    <cellStyle name="Normal 3 4 2 5 5" xfId="11403"/>
    <cellStyle name="Normal 3 4 2 5 6" xfId="14043"/>
    <cellStyle name="Normal 3 4 2 5 7" xfId="18973"/>
    <cellStyle name="Normal 3 4 2 6" xfId="1357"/>
    <cellStyle name="Normal 3 4 2 6 2" xfId="3999"/>
    <cellStyle name="Normal 3 4 2 6 2 2" xfId="9280"/>
    <cellStyle name="Normal 3 4 2 6 2 2 2" xfId="27419"/>
    <cellStyle name="Normal 3 4 2 6 2 3" xfId="17033"/>
    <cellStyle name="Normal 3 4 2 6 2 4" xfId="22139"/>
    <cellStyle name="Normal 3 4 2 6 3" xfId="6639"/>
    <cellStyle name="Normal 3 4 2 6 3 2" xfId="24779"/>
    <cellStyle name="Normal 3 4 2 6 4" xfId="11929"/>
    <cellStyle name="Normal 3 4 2 6 5" xfId="14569"/>
    <cellStyle name="Normal 3 4 2 6 6" xfId="19499"/>
    <cellStyle name="Normal 3 4 2 7" xfId="2589"/>
    <cellStyle name="Normal 3 4 2 7 2" xfId="5231"/>
    <cellStyle name="Normal 3 4 2 7 2 2" xfId="10512"/>
    <cellStyle name="Normal 3 4 2 7 2 2 2" xfId="28651"/>
    <cellStyle name="Normal 3 4 2 7 2 3" xfId="23371"/>
    <cellStyle name="Normal 3 4 2 7 3" xfId="7871"/>
    <cellStyle name="Normal 3 4 2 7 3 2" xfId="26011"/>
    <cellStyle name="Normal 3 4 2 7 4" xfId="13161"/>
    <cellStyle name="Normal 3 4 2 7 5" xfId="15801"/>
    <cellStyle name="Normal 3 4 2 7 6" xfId="20731"/>
    <cellStyle name="Normal 3 4 2 8" xfId="2768"/>
    <cellStyle name="Normal 3 4 2 8 2" xfId="8050"/>
    <cellStyle name="Normal 3 4 2 8 2 2" xfId="26189"/>
    <cellStyle name="Normal 3 4 2 8 3" xfId="20909"/>
    <cellStyle name="Normal 3 4 2 9" xfId="5409"/>
    <cellStyle name="Normal 3 4 2 9 2" xfId="23549"/>
    <cellStyle name="Normal 3 4 3" xfId="95"/>
    <cellStyle name="Normal 3 4 3 10" xfId="10735"/>
    <cellStyle name="Normal 3 4 3 11" xfId="13354"/>
    <cellStyle name="Normal 3 4 3 12" xfId="18283"/>
    <cellStyle name="Normal 3 4 3 2" xfId="216"/>
    <cellStyle name="Normal 3 4 3 2 10" xfId="13441"/>
    <cellStyle name="Normal 3 4 3 2 11" xfId="18371"/>
    <cellStyle name="Normal 3 4 3 2 2" xfId="408"/>
    <cellStyle name="Normal 3 4 3 2 2 2" xfId="757"/>
    <cellStyle name="Normal 3 4 3 2 2 2 2" xfId="1989"/>
    <cellStyle name="Normal 3 4 3 2 2 2 2 2" xfId="4631"/>
    <cellStyle name="Normal 3 4 3 2 2 2 2 2 2" xfId="9912"/>
    <cellStyle name="Normal 3 4 3 2 2 2 2 2 2 2" xfId="28051"/>
    <cellStyle name="Normal 3 4 3 2 2 2 2 2 3" xfId="17665"/>
    <cellStyle name="Normal 3 4 3 2 2 2 2 2 4" xfId="22771"/>
    <cellStyle name="Normal 3 4 3 2 2 2 2 3" xfId="7271"/>
    <cellStyle name="Normal 3 4 3 2 2 2 2 3 2" xfId="25411"/>
    <cellStyle name="Normal 3 4 3 2 2 2 2 4" xfId="12561"/>
    <cellStyle name="Normal 3 4 3 2 2 2 2 5" xfId="15201"/>
    <cellStyle name="Normal 3 4 3 2 2 2 2 6" xfId="20131"/>
    <cellStyle name="Normal 3 4 3 2 2 2 3" xfId="3399"/>
    <cellStyle name="Normal 3 4 3 2 2 2 3 2" xfId="8680"/>
    <cellStyle name="Normal 3 4 3 2 2 2 3 2 2" xfId="26819"/>
    <cellStyle name="Normal 3 4 3 2 2 2 3 3" xfId="16433"/>
    <cellStyle name="Normal 3 4 3 2 2 2 3 4" xfId="21539"/>
    <cellStyle name="Normal 3 4 3 2 2 2 4" xfId="6039"/>
    <cellStyle name="Normal 3 4 3 2 2 2 4 2" xfId="24179"/>
    <cellStyle name="Normal 3 4 3 2 2 2 5" xfId="11329"/>
    <cellStyle name="Normal 3 4 3 2 2 2 6" xfId="13969"/>
    <cellStyle name="Normal 3 4 3 2 2 2 7" xfId="18899"/>
    <cellStyle name="Normal 3 4 3 2 2 3" xfId="1109"/>
    <cellStyle name="Normal 3 4 3 2 2 3 2" xfId="2341"/>
    <cellStyle name="Normal 3 4 3 2 2 3 2 2" xfId="4983"/>
    <cellStyle name="Normal 3 4 3 2 2 3 2 2 2" xfId="10264"/>
    <cellStyle name="Normal 3 4 3 2 2 3 2 2 2 2" xfId="28403"/>
    <cellStyle name="Normal 3 4 3 2 2 3 2 2 3" xfId="18017"/>
    <cellStyle name="Normal 3 4 3 2 2 3 2 2 4" xfId="23123"/>
    <cellStyle name="Normal 3 4 3 2 2 3 2 3" xfId="7623"/>
    <cellStyle name="Normal 3 4 3 2 2 3 2 3 2" xfId="25763"/>
    <cellStyle name="Normal 3 4 3 2 2 3 2 4" xfId="12913"/>
    <cellStyle name="Normal 3 4 3 2 2 3 2 5" xfId="15553"/>
    <cellStyle name="Normal 3 4 3 2 2 3 2 6" xfId="20483"/>
    <cellStyle name="Normal 3 4 3 2 2 3 3" xfId="3751"/>
    <cellStyle name="Normal 3 4 3 2 2 3 3 2" xfId="9032"/>
    <cellStyle name="Normal 3 4 3 2 2 3 3 2 2" xfId="27171"/>
    <cellStyle name="Normal 3 4 3 2 2 3 3 3" xfId="16785"/>
    <cellStyle name="Normal 3 4 3 2 2 3 3 4" xfId="21891"/>
    <cellStyle name="Normal 3 4 3 2 2 3 4" xfId="6391"/>
    <cellStyle name="Normal 3 4 3 2 2 3 4 2" xfId="24531"/>
    <cellStyle name="Normal 3 4 3 2 2 3 5" xfId="11681"/>
    <cellStyle name="Normal 3 4 3 2 2 3 6" xfId="14321"/>
    <cellStyle name="Normal 3 4 3 2 2 3 7" xfId="19251"/>
    <cellStyle name="Normal 3 4 3 2 2 4" xfId="1637"/>
    <cellStyle name="Normal 3 4 3 2 2 4 2" xfId="4279"/>
    <cellStyle name="Normal 3 4 3 2 2 4 2 2" xfId="9560"/>
    <cellStyle name="Normal 3 4 3 2 2 4 2 2 2" xfId="27699"/>
    <cellStyle name="Normal 3 4 3 2 2 4 2 3" xfId="17313"/>
    <cellStyle name="Normal 3 4 3 2 2 4 2 4" xfId="22419"/>
    <cellStyle name="Normal 3 4 3 2 2 4 3" xfId="6919"/>
    <cellStyle name="Normal 3 4 3 2 2 4 3 2" xfId="25059"/>
    <cellStyle name="Normal 3 4 3 2 2 4 4" xfId="12209"/>
    <cellStyle name="Normal 3 4 3 2 2 4 5" xfId="14849"/>
    <cellStyle name="Normal 3 4 3 2 2 4 6" xfId="19779"/>
    <cellStyle name="Normal 3 4 3 2 2 5" xfId="3046"/>
    <cellStyle name="Normal 3 4 3 2 2 5 2" xfId="8328"/>
    <cellStyle name="Normal 3 4 3 2 2 5 2 2" xfId="26467"/>
    <cellStyle name="Normal 3 4 3 2 2 5 3" xfId="16081"/>
    <cellStyle name="Normal 3 4 3 2 2 5 4" xfId="21187"/>
    <cellStyle name="Normal 3 4 3 2 2 6" xfId="5687"/>
    <cellStyle name="Normal 3 4 3 2 2 6 2" xfId="23827"/>
    <cellStyle name="Normal 3 4 3 2 2 7" xfId="10981"/>
    <cellStyle name="Normal 3 4 3 2 2 8" xfId="13617"/>
    <cellStyle name="Normal 3 4 3 2 2 9" xfId="18547"/>
    <cellStyle name="Normal 3 4 3 2 3" xfId="580"/>
    <cellStyle name="Normal 3 4 3 2 3 2" xfId="1285"/>
    <cellStyle name="Normal 3 4 3 2 3 2 2" xfId="2517"/>
    <cellStyle name="Normal 3 4 3 2 3 2 2 2" xfId="5159"/>
    <cellStyle name="Normal 3 4 3 2 3 2 2 2 2" xfId="10440"/>
    <cellStyle name="Normal 3 4 3 2 3 2 2 2 2 2" xfId="28579"/>
    <cellStyle name="Normal 3 4 3 2 3 2 2 2 3" xfId="18193"/>
    <cellStyle name="Normal 3 4 3 2 3 2 2 2 4" xfId="23299"/>
    <cellStyle name="Normal 3 4 3 2 3 2 2 3" xfId="7799"/>
    <cellStyle name="Normal 3 4 3 2 3 2 2 3 2" xfId="25939"/>
    <cellStyle name="Normal 3 4 3 2 3 2 2 4" xfId="13089"/>
    <cellStyle name="Normal 3 4 3 2 3 2 2 5" xfId="15729"/>
    <cellStyle name="Normal 3 4 3 2 3 2 2 6" xfId="20659"/>
    <cellStyle name="Normal 3 4 3 2 3 2 3" xfId="3927"/>
    <cellStyle name="Normal 3 4 3 2 3 2 3 2" xfId="9208"/>
    <cellStyle name="Normal 3 4 3 2 3 2 3 2 2" xfId="27347"/>
    <cellStyle name="Normal 3 4 3 2 3 2 3 3" xfId="16961"/>
    <cellStyle name="Normal 3 4 3 2 3 2 3 4" xfId="22067"/>
    <cellStyle name="Normal 3 4 3 2 3 2 4" xfId="6567"/>
    <cellStyle name="Normal 3 4 3 2 3 2 4 2" xfId="24707"/>
    <cellStyle name="Normal 3 4 3 2 3 2 5" xfId="11857"/>
    <cellStyle name="Normal 3 4 3 2 3 2 6" xfId="14497"/>
    <cellStyle name="Normal 3 4 3 2 3 2 7" xfId="19427"/>
    <cellStyle name="Normal 3 4 3 2 3 3" xfId="1813"/>
    <cellStyle name="Normal 3 4 3 2 3 3 2" xfId="4455"/>
    <cellStyle name="Normal 3 4 3 2 3 3 2 2" xfId="9736"/>
    <cellStyle name="Normal 3 4 3 2 3 3 2 2 2" xfId="27875"/>
    <cellStyle name="Normal 3 4 3 2 3 3 2 3" xfId="17489"/>
    <cellStyle name="Normal 3 4 3 2 3 3 2 4" xfId="22595"/>
    <cellStyle name="Normal 3 4 3 2 3 3 3" xfId="7095"/>
    <cellStyle name="Normal 3 4 3 2 3 3 3 2" xfId="25235"/>
    <cellStyle name="Normal 3 4 3 2 3 3 4" xfId="12385"/>
    <cellStyle name="Normal 3 4 3 2 3 3 5" xfId="15025"/>
    <cellStyle name="Normal 3 4 3 2 3 3 6" xfId="19955"/>
    <cellStyle name="Normal 3 4 3 2 3 4" xfId="3222"/>
    <cellStyle name="Normal 3 4 3 2 3 4 2" xfId="8504"/>
    <cellStyle name="Normal 3 4 3 2 3 4 2 2" xfId="26643"/>
    <cellStyle name="Normal 3 4 3 2 3 4 3" xfId="16257"/>
    <cellStyle name="Normal 3 4 3 2 3 4 4" xfId="21363"/>
    <cellStyle name="Normal 3 4 3 2 3 5" xfId="5863"/>
    <cellStyle name="Normal 3 4 3 2 3 5 2" xfId="24003"/>
    <cellStyle name="Normal 3 4 3 2 3 6" xfId="11153"/>
    <cellStyle name="Normal 3 4 3 2 3 7" xfId="13793"/>
    <cellStyle name="Normal 3 4 3 2 3 8" xfId="18723"/>
    <cellStyle name="Normal 3 4 3 2 4" xfId="933"/>
    <cellStyle name="Normal 3 4 3 2 4 2" xfId="2165"/>
    <cellStyle name="Normal 3 4 3 2 4 2 2" xfId="4807"/>
    <cellStyle name="Normal 3 4 3 2 4 2 2 2" xfId="10088"/>
    <cellStyle name="Normal 3 4 3 2 4 2 2 2 2" xfId="28227"/>
    <cellStyle name="Normal 3 4 3 2 4 2 2 3" xfId="17841"/>
    <cellStyle name="Normal 3 4 3 2 4 2 2 4" xfId="22947"/>
    <cellStyle name="Normal 3 4 3 2 4 2 3" xfId="7447"/>
    <cellStyle name="Normal 3 4 3 2 4 2 3 2" xfId="25587"/>
    <cellStyle name="Normal 3 4 3 2 4 2 4" xfId="12737"/>
    <cellStyle name="Normal 3 4 3 2 4 2 5" xfId="15377"/>
    <cellStyle name="Normal 3 4 3 2 4 2 6" xfId="20307"/>
    <cellStyle name="Normal 3 4 3 2 4 3" xfId="3575"/>
    <cellStyle name="Normal 3 4 3 2 4 3 2" xfId="8856"/>
    <cellStyle name="Normal 3 4 3 2 4 3 2 2" xfId="26995"/>
    <cellStyle name="Normal 3 4 3 2 4 3 3" xfId="16609"/>
    <cellStyle name="Normal 3 4 3 2 4 3 4" xfId="21715"/>
    <cellStyle name="Normal 3 4 3 2 4 4" xfId="6215"/>
    <cellStyle name="Normal 3 4 3 2 4 4 2" xfId="24355"/>
    <cellStyle name="Normal 3 4 3 2 4 5" xfId="11505"/>
    <cellStyle name="Normal 3 4 3 2 4 6" xfId="14145"/>
    <cellStyle name="Normal 3 4 3 2 4 7" xfId="19075"/>
    <cellStyle name="Normal 3 4 3 2 5" xfId="1461"/>
    <cellStyle name="Normal 3 4 3 2 5 2" xfId="4103"/>
    <cellStyle name="Normal 3 4 3 2 5 2 2" xfId="9384"/>
    <cellStyle name="Normal 3 4 3 2 5 2 2 2" xfId="27523"/>
    <cellStyle name="Normal 3 4 3 2 5 2 3" xfId="17137"/>
    <cellStyle name="Normal 3 4 3 2 5 2 4" xfId="22243"/>
    <cellStyle name="Normal 3 4 3 2 5 3" xfId="6743"/>
    <cellStyle name="Normal 3 4 3 2 5 3 2" xfId="24883"/>
    <cellStyle name="Normal 3 4 3 2 5 4" xfId="12033"/>
    <cellStyle name="Normal 3 4 3 2 5 5" xfId="14673"/>
    <cellStyle name="Normal 3 4 3 2 5 6" xfId="19603"/>
    <cellStyle name="Normal 3 4 3 2 6" xfId="2693"/>
    <cellStyle name="Normal 3 4 3 2 6 2" xfId="5335"/>
    <cellStyle name="Normal 3 4 3 2 6 2 2" xfId="10616"/>
    <cellStyle name="Normal 3 4 3 2 6 2 2 2" xfId="28755"/>
    <cellStyle name="Normal 3 4 3 2 6 2 3" xfId="23475"/>
    <cellStyle name="Normal 3 4 3 2 6 3" xfId="7975"/>
    <cellStyle name="Normal 3 4 3 2 6 3 2" xfId="26115"/>
    <cellStyle name="Normal 3 4 3 2 6 4" xfId="13265"/>
    <cellStyle name="Normal 3 4 3 2 6 5" xfId="15905"/>
    <cellStyle name="Normal 3 4 3 2 6 6" xfId="20835"/>
    <cellStyle name="Normal 3 4 3 2 7" xfId="2870"/>
    <cellStyle name="Normal 3 4 3 2 7 2" xfId="8152"/>
    <cellStyle name="Normal 3 4 3 2 7 2 2" xfId="26291"/>
    <cellStyle name="Normal 3 4 3 2 7 3" xfId="21011"/>
    <cellStyle name="Normal 3 4 3 2 8" xfId="5511"/>
    <cellStyle name="Normal 3 4 3 2 8 2" xfId="23651"/>
    <cellStyle name="Normal 3 4 3 2 9" xfId="10805"/>
    <cellStyle name="Normal 3 4 3 3" xfId="321"/>
    <cellStyle name="Normal 3 4 3 3 2" xfId="670"/>
    <cellStyle name="Normal 3 4 3 3 2 2" xfId="1902"/>
    <cellStyle name="Normal 3 4 3 3 2 2 2" xfId="4544"/>
    <cellStyle name="Normal 3 4 3 3 2 2 2 2" xfId="9825"/>
    <cellStyle name="Normal 3 4 3 3 2 2 2 2 2" xfId="27964"/>
    <cellStyle name="Normal 3 4 3 3 2 2 2 3" xfId="17578"/>
    <cellStyle name="Normal 3 4 3 3 2 2 2 4" xfId="22684"/>
    <cellStyle name="Normal 3 4 3 3 2 2 3" xfId="7184"/>
    <cellStyle name="Normal 3 4 3 3 2 2 3 2" xfId="25324"/>
    <cellStyle name="Normal 3 4 3 3 2 2 4" xfId="12474"/>
    <cellStyle name="Normal 3 4 3 3 2 2 5" xfId="15114"/>
    <cellStyle name="Normal 3 4 3 3 2 2 6" xfId="20044"/>
    <cellStyle name="Normal 3 4 3 3 2 3" xfId="3312"/>
    <cellStyle name="Normal 3 4 3 3 2 3 2" xfId="8593"/>
    <cellStyle name="Normal 3 4 3 3 2 3 2 2" xfId="26732"/>
    <cellStyle name="Normal 3 4 3 3 2 3 3" xfId="16346"/>
    <cellStyle name="Normal 3 4 3 3 2 3 4" xfId="21452"/>
    <cellStyle name="Normal 3 4 3 3 2 4" xfId="5952"/>
    <cellStyle name="Normal 3 4 3 3 2 4 2" xfId="24092"/>
    <cellStyle name="Normal 3 4 3 3 2 5" xfId="11242"/>
    <cellStyle name="Normal 3 4 3 3 2 6" xfId="13882"/>
    <cellStyle name="Normal 3 4 3 3 2 7" xfId="18812"/>
    <cellStyle name="Normal 3 4 3 3 3" xfId="1022"/>
    <cellStyle name="Normal 3 4 3 3 3 2" xfId="2254"/>
    <cellStyle name="Normal 3 4 3 3 3 2 2" xfId="4896"/>
    <cellStyle name="Normal 3 4 3 3 3 2 2 2" xfId="10177"/>
    <cellStyle name="Normal 3 4 3 3 3 2 2 2 2" xfId="28316"/>
    <cellStyle name="Normal 3 4 3 3 3 2 2 3" xfId="17930"/>
    <cellStyle name="Normal 3 4 3 3 3 2 2 4" xfId="23036"/>
    <cellStyle name="Normal 3 4 3 3 3 2 3" xfId="7536"/>
    <cellStyle name="Normal 3 4 3 3 3 2 3 2" xfId="25676"/>
    <cellStyle name="Normal 3 4 3 3 3 2 4" xfId="12826"/>
    <cellStyle name="Normal 3 4 3 3 3 2 5" xfId="15466"/>
    <cellStyle name="Normal 3 4 3 3 3 2 6" xfId="20396"/>
    <cellStyle name="Normal 3 4 3 3 3 3" xfId="3664"/>
    <cellStyle name="Normal 3 4 3 3 3 3 2" xfId="8945"/>
    <cellStyle name="Normal 3 4 3 3 3 3 2 2" xfId="27084"/>
    <cellStyle name="Normal 3 4 3 3 3 3 3" xfId="16698"/>
    <cellStyle name="Normal 3 4 3 3 3 3 4" xfId="21804"/>
    <cellStyle name="Normal 3 4 3 3 3 4" xfId="6304"/>
    <cellStyle name="Normal 3 4 3 3 3 4 2" xfId="24444"/>
    <cellStyle name="Normal 3 4 3 3 3 5" xfId="11594"/>
    <cellStyle name="Normal 3 4 3 3 3 6" xfId="14234"/>
    <cellStyle name="Normal 3 4 3 3 3 7" xfId="19164"/>
    <cellStyle name="Normal 3 4 3 3 4" xfId="1550"/>
    <cellStyle name="Normal 3 4 3 3 4 2" xfId="4192"/>
    <cellStyle name="Normal 3 4 3 3 4 2 2" xfId="9473"/>
    <cellStyle name="Normal 3 4 3 3 4 2 2 2" xfId="27612"/>
    <cellStyle name="Normal 3 4 3 3 4 2 3" xfId="17226"/>
    <cellStyle name="Normal 3 4 3 3 4 2 4" xfId="22332"/>
    <cellStyle name="Normal 3 4 3 3 4 3" xfId="6832"/>
    <cellStyle name="Normal 3 4 3 3 4 3 2" xfId="24972"/>
    <cellStyle name="Normal 3 4 3 3 4 4" xfId="12122"/>
    <cellStyle name="Normal 3 4 3 3 4 5" xfId="14762"/>
    <cellStyle name="Normal 3 4 3 3 4 6" xfId="19692"/>
    <cellStyle name="Normal 3 4 3 3 5" xfId="2959"/>
    <cellStyle name="Normal 3 4 3 3 5 2" xfId="8241"/>
    <cellStyle name="Normal 3 4 3 3 5 2 2" xfId="26380"/>
    <cellStyle name="Normal 3 4 3 3 5 3" xfId="15994"/>
    <cellStyle name="Normal 3 4 3 3 5 4" xfId="21100"/>
    <cellStyle name="Normal 3 4 3 3 6" xfId="5600"/>
    <cellStyle name="Normal 3 4 3 3 6 2" xfId="23740"/>
    <cellStyle name="Normal 3 4 3 3 7" xfId="10896"/>
    <cellStyle name="Normal 3 4 3 3 8" xfId="13530"/>
    <cellStyle name="Normal 3 4 3 3 9" xfId="18460"/>
    <cellStyle name="Normal 3 4 3 4" xfId="496"/>
    <cellStyle name="Normal 3 4 3 4 2" xfId="1199"/>
    <cellStyle name="Normal 3 4 3 4 2 2" xfId="2431"/>
    <cellStyle name="Normal 3 4 3 4 2 2 2" xfId="5073"/>
    <cellStyle name="Normal 3 4 3 4 2 2 2 2" xfId="10354"/>
    <cellStyle name="Normal 3 4 3 4 2 2 2 2 2" xfId="28493"/>
    <cellStyle name="Normal 3 4 3 4 2 2 2 3" xfId="18107"/>
    <cellStyle name="Normal 3 4 3 4 2 2 2 4" xfId="23213"/>
    <cellStyle name="Normal 3 4 3 4 2 2 3" xfId="7713"/>
    <cellStyle name="Normal 3 4 3 4 2 2 3 2" xfId="25853"/>
    <cellStyle name="Normal 3 4 3 4 2 2 4" xfId="13003"/>
    <cellStyle name="Normal 3 4 3 4 2 2 5" xfId="15643"/>
    <cellStyle name="Normal 3 4 3 4 2 2 6" xfId="20573"/>
    <cellStyle name="Normal 3 4 3 4 2 3" xfId="3841"/>
    <cellStyle name="Normal 3 4 3 4 2 3 2" xfId="9122"/>
    <cellStyle name="Normal 3 4 3 4 2 3 2 2" xfId="27261"/>
    <cellStyle name="Normal 3 4 3 4 2 3 3" xfId="16875"/>
    <cellStyle name="Normal 3 4 3 4 2 3 4" xfId="21981"/>
    <cellStyle name="Normal 3 4 3 4 2 4" xfId="6481"/>
    <cellStyle name="Normal 3 4 3 4 2 4 2" xfId="24621"/>
    <cellStyle name="Normal 3 4 3 4 2 5" xfId="11771"/>
    <cellStyle name="Normal 3 4 3 4 2 6" xfId="14411"/>
    <cellStyle name="Normal 3 4 3 4 2 7" xfId="19341"/>
    <cellStyle name="Normal 3 4 3 4 3" xfId="1727"/>
    <cellStyle name="Normal 3 4 3 4 3 2" xfId="4369"/>
    <cellStyle name="Normal 3 4 3 4 3 2 2" xfId="9650"/>
    <cellStyle name="Normal 3 4 3 4 3 2 2 2" xfId="27789"/>
    <cellStyle name="Normal 3 4 3 4 3 2 3" xfId="17403"/>
    <cellStyle name="Normal 3 4 3 4 3 2 4" xfId="22509"/>
    <cellStyle name="Normal 3 4 3 4 3 3" xfId="7009"/>
    <cellStyle name="Normal 3 4 3 4 3 3 2" xfId="25149"/>
    <cellStyle name="Normal 3 4 3 4 3 4" xfId="12299"/>
    <cellStyle name="Normal 3 4 3 4 3 5" xfId="14939"/>
    <cellStyle name="Normal 3 4 3 4 3 6" xfId="19869"/>
    <cellStyle name="Normal 3 4 3 4 4" xfId="3136"/>
    <cellStyle name="Normal 3 4 3 4 4 2" xfId="8418"/>
    <cellStyle name="Normal 3 4 3 4 4 2 2" xfId="26557"/>
    <cellStyle name="Normal 3 4 3 4 4 3" xfId="16171"/>
    <cellStyle name="Normal 3 4 3 4 4 4" xfId="21277"/>
    <cellStyle name="Normal 3 4 3 4 5" xfId="5777"/>
    <cellStyle name="Normal 3 4 3 4 5 2" xfId="23917"/>
    <cellStyle name="Normal 3 4 3 4 6" xfId="11069"/>
    <cellStyle name="Normal 3 4 3 4 7" xfId="13707"/>
    <cellStyle name="Normal 3 4 3 4 8" xfId="18637"/>
    <cellStyle name="Normal 3 4 3 5" xfId="847"/>
    <cellStyle name="Normal 3 4 3 5 2" xfId="2079"/>
    <cellStyle name="Normal 3 4 3 5 2 2" xfId="4721"/>
    <cellStyle name="Normal 3 4 3 5 2 2 2" xfId="10002"/>
    <cellStyle name="Normal 3 4 3 5 2 2 2 2" xfId="28141"/>
    <cellStyle name="Normal 3 4 3 5 2 2 3" xfId="17755"/>
    <cellStyle name="Normal 3 4 3 5 2 2 4" xfId="22861"/>
    <cellStyle name="Normal 3 4 3 5 2 3" xfId="7361"/>
    <cellStyle name="Normal 3 4 3 5 2 3 2" xfId="25501"/>
    <cellStyle name="Normal 3 4 3 5 2 4" xfId="12651"/>
    <cellStyle name="Normal 3 4 3 5 2 5" xfId="15291"/>
    <cellStyle name="Normal 3 4 3 5 2 6" xfId="20221"/>
    <cellStyle name="Normal 3 4 3 5 3" xfId="3489"/>
    <cellStyle name="Normal 3 4 3 5 3 2" xfId="8770"/>
    <cellStyle name="Normal 3 4 3 5 3 2 2" xfId="26909"/>
    <cellStyle name="Normal 3 4 3 5 3 3" xfId="16523"/>
    <cellStyle name="Normal 3 4 3 5 3 4" xfId="21629"/>
    <cellStyle name="Normal 3 4 3 5 4" xfId="6129"/>
    <cellStyle name="Normal 3 4 3 5 4 2" xfId="24269"/>
    <cellStyle name="Normal 3 4 3 5 5" xfId="11419"/>
    <cellStyle name="Normal 3 4 3 5 6" xfId="14059"/>
    <cellStyle name="Normal 3 4 3 5 7" xfId="18989"/>
    <cellStyle name="Normal 3 4 3 6" xfId="1374"/>
    <cellStyle name="Normal 3 4 3 6 2" xfId="4016"/>
    <cellStyle name="Normal 3 4 3 6 2 2" xfId="9297"/>
    <cellStyle name="Normal 3 4 3 6 2 2 2" xfId="27436"/>
    <cellStyle name="Normal 3 4 3 6 2 3" xfId="17050"/>
    <cellStyle name="Normal 3 4 3 6 2 4" xfId="22156"/>
    <cellStyle name="Normal 3 4 3 6 3" xfId="6656"/>
    <cellStyle name="Normal 3 4 3 6 3 2" xfId="24796"/>
    <cellStyle name="Normal 3 4 3 6 4" xfId="11946"/>
    <cellStyle name="Normal 3 4 3 6 5" xfId="14586"/>
    <cellStyle name="Normal 3 4 3 6 6" xfId="19516"/>
    <cellStyle name="Normal 3 4 3 7" xfId="2606"/>
    <cellStyle name="Normal 3 4 3 7 2" xfId="5248"/>
    <cellStyle name="Normal 3 4 3 7 2 2" xfId="10529"/>
    <cellStyle name="Normal 3 4 3 7 2 2 2" xfId="28668"/>
    <cellStyle name="Normal 3 4 3 7 2 3" xfId="23388"/>
    <cellStyle name="Normal 3 4 3 7 3" xfId="7888"/>
    <cellStyle name="Normal 3 4 3 7 3 2" xfId="26028"/>
    <cellStyle name="Normal 3 4 3 7 4" xfId="13178"/>
    <cellStyle name="Normal 3 4 3 7 5" xfId="15818"/>
    <cellStyle name="Normal 3 4 3 7 6" xfId="20748"/>
    <cellStyle name="Normal 3 4 3 8" xfId="2784"/>
    <cellStyle name="Normal 3 4 3 8 2" xfId="8066"/>
    <cellStyle name="Normal 3 4 3 8 2 2" xfId="26205"/>
    <cellStyle name="Normal 3 4 3 8 3" xfId="20925"/>
    <cellStyle name="Normal 3 4 3 9" xfId="5425"/>
    <cellStyle name="Normal 3 4 3 9 2" xfId="23565"/>
    <cellStyle name="Normal 3 4 4" xfId="108"/>
    <cellStyle name="Normal 3 4 4 10" xfId="10746"/>
    <cellStyle name="Normal 3 4 4 11" xfId="13366"/>
    <cellStyle name="Normal 3 4 4 12" xfId="18295"/>
    <cellStyle name="Normal 3 4 4 2" xfId="228"/>
    <cellStyle name="Normal 3 4 4 2 10" xfId="13453"/>
    <cellStyle name="Normal 3 4 4 2 11" xfId="18383"/>
    <cellStyle name="Normal 3 4 4 2 2" xfId="420"/>
    <cellStyle name="Normal 3 4 4 2 2 2" xfId="769"/>
    <cellStyle name="Normal 3 4 4 2 2 2 2" xfId="2001"/>
    <cellStyle name="Normal 3 4 4 2 2 2 2 2" xfId="4643"/>
    <cellStyle name="Normal 3 4 4 2 2 2 2 2 2" xfId="9924"/>
    <cellStyle name="Normal 3 4 4 2 2 2 2 2 2 2" xfId="28063"/>
    <cellStyle name="Normal 3 4 4 2 2 2 2 2 3" xfId="17677"/>
    <cellStyle name="Normal 3 4 4 2 2 2 2 2 4" xfId="22783"/>
    <cellStyle name="Normal 3 4 4 2 2 2 2 3" xfId="7283"/>
    <cellStyle name="Normal 3 4 4 2 2 2 2 3 2" xfId="25423"/>
    <cellStyle name="Normal 3 4 4 2 2 2 2 4" xfId="12573"/>
    <cellStyle name="Normal 3 4 4 2 2 2 2 5" xfId="15213"/>
    <cellStyle name="Normal 3 4 4 2 2 2 2 6" xfId="20143"/>
    <cellStyle name="Normal 3 4 4 2 2 2 3" xfId="3411"/>
    <cellStyle name="Normal 3 4 4 2 2 2 3 2" xfId="8692"/>
    <cellStyle name="Normal 3 4 4 2 2 2 3 2 2" xfId="26831"/>
    <cellStyle name="Normal 3 4 4 2 2 2 3 3" xfId="16445"/>
    <cellStyle name="Normal 3 4 4 2 2 2 3 4" xfId="21551"/>
    <cellStyle name="Normal 3 4 4 2 2 2 4" xfId="6051"/>
    <cellStyle name="Normal 3 4 4 2 2 2 4 2" xfId="24191"/>
    <cellStyle name="Normal 3 4 4 2 2 2 5" xfId="11341"/>
    <cellStyle name="Normal 3 4 4 2 2 2 6" xfId="13981"/>
    <cellStyle name="Normal 3 4 4 2 2 2 7" xfId="18911"/>
    <cellStyle name="Normal 3 4 4 2 2 3" xfId="1121"/>
    <cellStyle name="Normal 3 4 4 2 2 3 2" xfId="2353"/>
    <cellStyle name="Normal 3 4 4 2 2 3 2 2" xfId="4995"/>
    <cellStyle name="Normal 3 4 4 2 2 3 2 2 2" xfId="10276"/>
    <cellStyle name="Normal 3 4 4 2 2 3 2 2 2 2" xfId="28415"/>
    <cellStyle name="Normal 3 4 4 2 2 3 2 2 3" xfId="18029"/>
    <cellStyle name="Normal 3 4 4 2 2 3 2 2 4" xfId="23135"/>
    <cellStyle name="Normal 3 4 4 2 2 3 2 3" xfId="7635"/>
    <cellStyle name="Normal 3 4 4 2 2 3 2 3 2" xfId="25775"/>
    <cellStyle name="Normal 3 4 4 2 2 3 2 4" xfId="12925"/>
    <cellStyle name="Normal 3 4 4 2 2 3 2 5" xfId="15565"/>
    <cellStyle name="Normal 3 4 4 2 2 3 2 6" xfId="20495"/>
    <cellStyle name="Normal 3 4 4 2 2 3 3" xfId="3763"/>
    <cellStyle name="Normal 3 4 4 2 2 3 3 2" xfId="9044"/>
    <cellStyle name="Normal 3 4 4 2 2 3 3 2 2" xfId="27183"/>
    <cellStyle name="Normal 3 4 4 2 2 3 3 3" xfId="16797"/>
    <cellStyle name="Normal 3 4 4 2 2 3 3 4" xfId="21903"/>
    <cellStyle name="Normal 3 4 4 2 2 3 4" xfId="6403"/>
    <cellStyle name="Normal 3 4 4 2 2 3 4 2" xfId="24543"/>
    <cellStyle name="Normal 3 4 4 2 2 3 5" xfId="11693"/>
    <cellStyle name="Normal 3 4 4 2 2 3 6" xfId="14333"/>
    <cellStyle name="Normal 3 4 4 2 2 3 7" xfId="19263"/>
    <cellStyle name="Normal 3 4 4 2 2 4" xfId="1649"/>
    <cellStyle name="Normal 3 4 4 2 2 4 2" xfId="4291"/>
    <cellStyle name="Normal 3 4 4 2 2 4 2 2" xfId="9572"/>
    <cellStyle name="Normal 3 4 4 2 2 4 2 2 2" xfId="27711"/>
    <cellStyle name="Normal 3 4 4 2 2 4 2 3" xfId="17325"/>
    <cellStyle name="Normal 3 4 4 2 2 4 2 4" xfId="22431"/>
    <cellStyle name="Normal 3 4 4 2 2 4 3" xfId="6931"/>
    <cellStyle name="Normal 3 4 4 2 2 4 3 2" xfId="25071"/>
    <cellStyle name="Normal 3 4 4 2 2 4 4" xfId="12221"/>
    <cellStyle name="Normal 3 4 4 2 2 4 5" xfId="14861"/>
    <cellStyle name="Normal 3 4 4 2 2 4 6" xfId="19791"/>
    <cellStyle name="Normal 3 4 4 2 2 5" xfId="3058"/>
    <cellStyle name="Normal 3 4 4 2 2 5 2" xfId="8340"/>
    <cellStyle name="Normal 3 4 4 2 2 5 2 2" xfId="26479"/>
    <cellStyle name="Normal 3 4 4 2 2 5 3" xfId="16093"/>
    <cellStyle name="Normal 3 4 4 2 2 5 4" xfId="21199"/>
    <cellStyle name="Normal 3 4 4 2 2 6" xfId="5699"/>
    <cellStyle name="Normal 3 4 4 2 2 6 2" xfId="23839"/>
    <cellStyle name="Normal 3 4 4 2 2 7" xfId="10993"/>
    <cellStyle name="Normal 3 4 4 2 2 8" xfId="13629"/>
    <cellStyle name="Normal 3 4 4 2 2 9" xfId="18559"/>
    <cellStyle name="Normal 3 4 4 2 3" xfId="592"/>
    <cellStyle name="Normal 3 4 4 2 3 2" xfId="1297"/>
    <cellStyle name="Normal 3 4 4 2 3 2 2" xfId="2529"/>
    <cellStyle name="Normal 3 4 4 2 3 2 2 2" xfId="5171"/>
    <cellStyle name="Normal 3 4 4 2 3 2 2 2 2" xfId="10452"/>
    <cellStyle name="Normal 3 4 4 2 3 2 2 2 2 2" xfId="28591"/>
    <cellStyle name="Normal 3 4 4 2 3 2 2 2 3" xfId="18205"/>
    <cellStyle name="Normal 3 4 4 2 3 2 2 2 4" xfId="23311"/>
    <cellStyle name="Normal 3 4 4 2 3 2 2 3" xfId="7811"/>
    <cellStyle name="Normal 3 4 4 2 3 2 2 3 2" xfId="25951"/>
    <cellStyle name="Normal 3 4 4 2 3 2 2 4" xfId="13101"/>
    <cellStyle name="Normal 3 4 4 2 3 2 2 5" xfId="15741"/>
    <cellStyle name="Normal 3 4 4 2 3 2 2 6" xfId="20671"/>
    <cellStyle name="Normal 3 4 4 2 3 2 3" xfId="3939"/>
    <cellStyle name="Normal 3 4 4 2 3 2 3 2" xfId="9220"/>
    <cellStyle name="Normal 3 4 4 2 3 2 3 2 2" xfId="27359"/>
    <cellStyle name="Normal 3 4 4 2 3 2 3 3" xfId="16973"/>
    <cellStyle name="Normal 3 4 4 2 3 2 3 4" xfId="22079"/>
    <cellStyle name="Normal 3 4 4 2 3 2 4" xfId="6579"/>
    <cellStyle name="Normal 3 4 4 2 3 2 4 2" xfId="24719"/>
    <cellStyle name="Normal 3 4 4 2 3 2 5" xfId="11869"/>
    <cellStyle name="Normal 3 4 4 2 3 2 6" xfId="14509"/>
    <cellStyle name="Normal 3 4 4 2 3 2 7" xfId="19439"/>
    <cellStyle name="Normal 3 4 4 2 3 3" xfId="1825"/>
    <cellStyle name="Normal 3 4 4 2 3 3 2" xfId="4467"/>
    <cellStyle name="Normal 3 4 4 2 3 3 2 2" xfId="9748"/>
    <cellStyle name="Normal 3 4 4 2 3 3 2 2 2" xfId="27887"/>
    <cellStyle name="Normal 3 4 4 2 3 3 2 3" xfId="17501"/>
    <cellStyle name="Normal 3 4 4 2 3 3 2 4" xfId="22607"/>
    <cellStyle name="Normal 3 4 4 2 3 3 3" xfId="7107"/>
    <cellStyle name="Normal 3 4 4 2 3 3 3 2" xfId="25247"/>
    <cellStyle name="Normal 3 4 4 2 3 3 4" xfId="12397"/>
    <cellStyle name="Normal 3 4 4 2 3 3 5" xfId="15037"/>
    <cellStyle name="Normal 3 4 4 2 3 3 6" xfId="19967"/>
    <cellStyle name="Normal 3 4 4 2 3 4" xfId="3234"/>
    <cellStyle name="Normal 3 4 4 2 3 4 2" xfId="8516"/>
    <cellStyle name="Normal 3 4 4 2 3 4 2 2" xfId="26655"/>
    <cellStyle name="Normal 3 4 4 2 3 4 3" xfId="16269"/>
    <cellStyle name="Normal 3 4 4 2 3 4 4" xfId="21375"/>
    <cellStyle name="Normal 3 4 4 2 3 5" xfId="5875"/>
    <cellStyle name="Normal 3 4 4 2 3 5 2" xfId="24015"/>
    <cellStyle name="Normal 3 4 4 2 3 6" xfId="11165"/>
    <cellStyle name="Normal 3 4 4 2 3 7" xfId="13805"/>
    <cellStyle name="Normal 3 4 4 2 3 8" xfId="18735"/>
    <cellStyle name="Normal 3 4 4 2 4" xfId="945"/>
    <cellStyle name="Normal 3 4 4 2 4 2" xfId="2177"/>
    <cellStyle name="Normal 3 4 4 2 4 2 2" xfId="4819"/>
    <cellStyle name="Normal 3 4 4 2 4 2 2 2" xfId="10100"/>
    <cellStyle name="Normal 3 4 4 2 4 2 2 2 2" xfId="28239"/>
    <cellStyle name="Normal 3 4 4 2 4 2 2 3" xfId="17853"/>
    <cellStyle name="Normal 3 4 4 2 4 2 2 4" xfId="22959"/>
    <cellStyle name="Normal 3 4 4 2 4 2 3" xfId="7459"/>
    <cellStyle name="Normal 3 4 4 2 4 2 3 2" xfId="25599"/>
    <cellStyle name="Normal 3 4 4 2 4 2 4" xfId="12749"/>
    <cellStyle name="Normal 3 4 4 2 4 2 5" xfId="15389"/>
    <cellStyle name="Normal 3 4 4 2 4 2 6" xfId="20319"/>
    <cellStyle name="Normal 3 4 4 2 4 3" xfId="3587"/>
    <cellStyle name="Normal 3 4 4 2 4 3 2" xfId="8868"/>
    <cellStyle name="Normal 3 4 4 2 4 3 2 2" xfId="27007"/>
    <cellStyle name="Normal 3 4 4 2 4 3 3" xfId="16621"/>
    <cellStyle name="Normal 3 4 4 2 4 3 4" xfId="21727"/>
    <cellStyle name="Normal 3 4 4 2 4 4" xfId="6227"/>
    <cellStyle name="Normal 3 4 4 2 4 4 2" xfId="24367"/>
    <cellStyle name="Normal 3 4 4 2 4 5" xfId="11517"/>
    <cellStyle name="Normal 3 4 4 2 4 6" xfId="14157"/>
    <cellStyle name="Normal 3 4 4 2 4 7" xfId="19087"/>
    <cellStyle name="Normal 3 4 4 2 5" xfId="1473"/>
    <cellStyle name="Normal 3 4 4 2 5 2" xfId="4115"/>
    <cellStyle name="Normal 3 4 4 2 5 2 2" xfId="9396"/>
    <cellStyle name="Normal 3 4 4 2 5 2 2 2" xfId="27535"/>
    <cellStyle name="Normal 3 4 4 2 5 2 3" xfId="17149"/>
    <cellStyle name="Normal 3 4 4 2 5 2 4" xfId="22255"/>
    <cellStyle name="Normal 3 4 4 2 5 3" xfId="6755"/>
    <cellStyle name="Normal 3 4 4 2 5 3 2" xfId="24895"/>
    <cellStyle name="Normal 3 4 4 2 5 4" xfId="12045"/>
    <cellStyle name="Normal 3 4 4 2 5 5" xfId="14685"/>
    <cellStyle name="Normal 3 4 4 2 5 6" xfId="19615"/>
    <cellStyle name="Normal 3 4 4 2 6" xfId="2705"/>
    <cellStyle name="Normal 3 4 4 2 6 2" xfId="5347"/>
    <cellStyle name="Normal 3 4 4 2 6 2 2" xfId="10628"/>
    <cellStyle name="Normal 3 4 4 2 6 2 2 2" xfId="28767"/>
    <cellStyle name="Normal 3 4 4 2 6 2 3" xfId="23487"/>
    <cellStyle name="Normal 3 4 4 2 6 3" xfId="7987"/>
    <cellStyle name="Normal 3 4 4 2 6 3 2" xfId="26127"/>
    <cellStyle name="Normal 3 4 4 2 6 4" xfId="13277"/>
    <cellStyle name="Normal 3 4 4 2 6 5" xfId="15917"/>
    <cellStyle name="Normal 3 4 4 2 6 6" xfId="20847"/>
    <cellStyle name="Normal 3 4 4 2 7" xfId="2882"/>
    <cellStyle name="Normal 3 4 4 2 7 2" xfId="8164"/>
    <cellStyle name="Normal 3 4 4 2 7 2 2" xfId="26303"/>
    <cellStyle name="Normal 3 4 4 2 7 3" xfId="21023"/>
    <cellStyle name="Normal 3 4 4 2 8" xfId="5523"/>
    <cellStyle name="Normal 3 4 4 2 8 2" xfId="23663"/>
    <cellStyle name="Normal 3 4 4 2 9" xfId="10817"/>
    <cellStyle name="Normal 3 4 4 3" xfId="333"/>
    <cellStyle name="Normal 3 4 4 3 2" xfId="682"/>
    <cellStyle name="Normal 3 4 4 3 2 2" xfId="1914"/>
    <cellStyle name="Normal 3 4 4 3 2 2 2" xfId="4556"/>
    <cellStyle name="Normal 3 4 4 3 2 2 2 2" xfId="9837"/>
    <cellStyle name="Normal 3 4 4 3 2 2 2 2 2" xfId="27976"/>
    <cellStyle name="Normal 3 4 4 3 2 2 2 3" xfId="17590"/>
    <cellStyle name="Normal 3 4 4 3 2 2 2 4" xfId="22696"/>
    <cellStyle name="Normal 3 4 4 3 2 2 3" xfId="7196"/>
    <cellStyle name="Normal 3 4 4 3 2 2 3 2" xfId="25336"/>
    <cellStyle name="Normal 3 4 4 3 2 2 4" xfId="12486"/>
    <cellStyle name="Normal 3 4 4 3 2 2 5" xfId="15126"/>
    <cellStyle name="Normal 3 4 4 3 2 2 6" xfId="20056"/>
    <cellStyle name="Normal 3 4 4 3 2 3" xfId="3324"/>
    <cellStyle name="Normal 3 4 4 3 2 3 2" xfId="8605"/>
    <cellStyle name="Normal 3 4 4 3 2 3 2 2" xfId="26744"/>
    <cellStyle name="Normal 3 4 4 3 2 3 3" xfId="16358"/>
    <cellStyle name="Normal 3 4 4 3 2 3 4" xfId="21464"/>
    <cellStyle name="Normal 3 4 4 3 2 4" xfId="5964"/>
    <cellStyle name="Normal 3 4 4 3 2 4 2" xfId="24104"/>
    <cellStyle name="Normal 3 4 4 3 2 5" xfId="11254"/>
    <cellStyle name="Normal 3 4 4 3 2 6" xfId="13894"/>
    <cellStyle name="Normal 3 4 4 3 2 7" xfId="18824"/>
    <cellStyle name="Normal 3 4 4 3 3" xfId="1034"/>
    <cellStyle name="Normal 3 4 4 3 3 2" xfId="2266"/>
    <cellStyle name="Normal 3 4 4 3 3 2 2" xfId="4908"/>
    <cellStyle name="Normal 3 4 4 3 3 2 2 2" xfId="10189"/>
    <cellStyle name="Normal 3 4 4 3 3 2 2 2 2" xfId="28328"/>
    <cellStyle name="Normal 3 4 4 3 3 2 2 3" xfId="17942"/>
    <cellStyle name="Normal 3 4 4 3 3 2 2 4" xfId="23048"/>
    <cellStyle name="Normal 3 4 4 3 3 2 3" xfId="7548"/>
    <cellStyle name="Normal 3 4 4 3 3 2 3 2" xfId="25688"/>
    <cellStyle name="Normal 3 4 4 3 3 2 4" xfId="12838"/>
    <cellStyle name="Normal 3 4 4 3 3 2 5" xfId="15478"/>
    <cellStyle name="Normal 3 4 4 3 3 2 6" xfId="20408"/>
    <cellStyle name="Normal 3 4 4 3 3 3" xfId="3676"/>
    <cellStyle name="Normal 3 4 4 3 3 3 2" xfId="8957"/>
    <cellStyle name="Normal 3 4 4 3 3 3 2 2" xfId="27096"/>
    <cellStyle name="Normal 3 4 4 3 3 3 3" xfId="16710"/>
    <cellStyle name="Normal 3 4 4 3 3 3 4" xfId="21816"/>
    <cellStyle name="Normal 3 4 4 3 3 4" xfId="6316"/>
    <cellStyle name="Normal 3 4 4 3 3 4 2" xfId="24456"/>
    <cellStyle name="Normal 3 4 4 3 3 5" xfId="11606"/>
    <cellStyle name="Normal 3 4 4 3 3 6" xfId="14246"/>
    <cellStyle name="Normal 3 4 4 3 3 7" xfId="19176"/>
    <cellStyle name="Normal 3 4 4 3 4" xfId="1562"/>
    <cellStyle name="Normal 3 4 4 3 4 2" xfId="4204"/>
    <cellStyle name="Normal 3 4 4 3 4 2 2" xfId="9485"/>
    <cellStyle name="Normal 3 4 4 3 4 2 2 2" xfId="27624"/>
    <cellStyle name="Normal 3 4 4 3 4 2 3" xfId="17238"/>
    <cellStyle name="Normal 3 4 4 3 4 2 4" xfId="22344"/>
    <cellStyle name="Normal 3 4 4 3 4 3" xfId="6844"/>
    <cellStyle name="Normal 3 4 4 3 4 3 2" xfId="24984"/>
    <cellStyle name="Normal 3 4 4 3 4 4" xfId="12134"/>
    <cellStyle name="Normal 3 4 4 3 4 5" xfId="14774"/>
    <cellStyle name="Normal 3 4 4 3 4 6" xfId="19704"/>
    <cellStyle name="Normal 3 4 4 3 5" xfId="2971"/>
    <cellStyle name="Normal 3 4 4 3 5 2" xfId="8253"/>
    <cellStyle name="Normal 3 4 4 3 5 2 2" xfId="26392"/>
    <cellStyle name="Normal 3 4 4 3 5 3" xfId="16006"/>
    <cellStyle name="Normal 3 4 4 3 5 4" xfId="21112"/>
    <cellStyle name="Normal 3 4 4 3 6" xfId="5612"/>
    <cellStyle name="Normal 3 4 4 3 6 2" xfId="23752"/>
    <cellStyle name="Normal 3 4 4 3 7" xfId="10908"/>
    <cellStyle name="Normal 3 4 4 3 8" xfId="13542"/>
    <cellStyle name="Normal 3 4 4 3 9" xfId="18472"/>
    <cellStyle name="Normal 3 4 4 4" xfId="507"/>
    <cellStyle name="Normal 3 4 4 4 2" xfId="1210"/>
    <cellStyle name="Normal 3 4 4 4 2 2" xfId="2442"/>
    <cellStyle name="Normal 3 4 4 4 2 2 2" xfId="5084"/>
    <cellStyle name="Normal 3 4 4 4 2 2 2 2" xfId="10365"/>
    <cellStyle name="Normal 3 4 4 4 2 2 2 2 2" xfId="28504"/>
    <cellStyle name="Normal 3 4 4 4 2 2 2 3" xfId="18118"/>
    <cellStyle name="Normal 3 4 4 4 2 2 2 4" xfId="23224"/>
    <cellStyle name="Normal 3 4 4 4 2 2 3" xfId="7724"/>
    <cellStyle name="Normal 3 4 4 4 2 2 3 2" xfId="25864"/>
    <cellStyle name="Normal 3 4 4 4 2 2 4" xfId="13014"/>
    <cellStyle name="Normal 3 4 4 4 2 2 5" xfId="15654"/>
    <cellStyle name="Normal 3 4 4 4 2 2 6" xfId="20584"/>
    <cellStyle name="Normal 3 4 4 4 2 3" xfId="3852"/>
    <cellStyle name="Normal 3 4 4 4 2 3 2" xfId="9133"/>
    <cellStyle name="Normal 3 4 4 4 2 3 2 2" xfId="27272"/>
    <cellStyle name="Normal 3 4 4 4 2 3 3" xfId="16886"/>
    <cellStyle name="Normal 3 4 4 4 2 3 4" xfId="21992"/>
    <cellStyle name="Normal 3 4 4 4 2 4" xfId="6492"/>
    <cellStyle name="Normal 3 4 4 4 2 4 2" xfId="24632"/>
    <cellStyle name="Normal 3 4 4 4 2 5" xfId="11782"/>
    <cellStyle name="Normal 3 4 4 4 2 6" xfId="14422"/>
    <cellStyle name="Normal 3 4 4 4 2 7" xfId="19352"/>
    <cellStyle name="Normal 3 4 4 4 3" xfId="1738"/>
    <cellStyle name="Normal 3 4 4 4 3 2" xfId="4380"/>
    <cellStyle name="Normal 3 4 4 4 3 2 2" xfId="9661"/>
    <cellStyle name="Normal 3 4 4 4 3 2 2 2" xfId="27800"/>
    <cellStyle name="Normal 3 4 4 4 3 2 3" xfId="17414"/>
    <cellStyle name="Normal 3 4 4 4 3 2 4" xfId="22520"/>
    <cellStyle name="Normal 3 4 4 4 3 3" xfId="7020"/>
    <cellStyle name="Normal 3 4 4 4 3 3 2" xfId="25160"/>
    <cellStyle name="Normal 3 4 4 4 3 4" xfId="12310"/>
    <cellStyle name="Normal 3 4 4 4 3 5" xfId="14950"/>
    <cellStyle name="Normal 3 4 4 4 3 6" xfId="19880"/>
    <cellStyle name="Normal 3 4 4 4 4" xfId="3147"/>
    <cellStyle name="Normal 3 4 4 4 4 2" xfId="8429"/>
    <cellStyle name="Normal 3 4 4 4 4 2 2" xfId="26568"/>
    <cellStyle name="Normal 3 4 4 4 4 3" xfId="16182"/>
    <cellStyle name="Normal 3 4 4 4 4 4" xfId="21288"/>
    <cellStyle name="Normal 3 4 4 4 5" xfId="5788"/>
    <cellStyle name="Normal 3 4 4 4 5 2" xfId="23928"/>
    <cellStyle name="Normal 3 4 4 4 6" xfId="11080"/>
    <cellStyle name="Normal 3 4 4 4 7" xfId="13718"/>
    <cellStyle name="Normal 3 4 4 4 8" xfId="18648"/>
    <cellStyle name="Normal 3 4 4 5" xfId="858"/>
    <cellStyle name="Normal 3 4 4 5 2" xfId="2090"/>
    <cellStyle name="Normal 3 4 4 5 2 2" xfId="4732"/>
    <cellStyle name="Normal 3 4 4 5 2 2 2" xfId="10013"/>
    <cellStyle name="Normal 3 4 4 5 2 2 2 2" xfId="28152"/>
    <cellStyle name="Normal 3 4 4 5 2 2 3" xfId="17766"/>
    <cellStyle name="Normal 3 4 4 5 2 2 4" xfId="22872"/>
    <cellStyle name="Normal 3 4 4 5 2 3" xfId="7372"/>
    <cellStyle name="Normal 3 4 4 5 2 3 2" xfId="25512"/>
    <cellStyle name="Normal 3 4 4 5 2 4" xfId="12662"/>
    <cellStyle name="Normal 3 4 4 5 2 5" xfId="15302"/>
    <cellStyle name="Normal 3 4 4 5 2 6" xfId="20232"/>
    <cellStyle name="Normal 3 4 4 5 3" xfId="3500"/>
    <cellStyle name="Normal 3 4 4 5 3 2" xfId="8781"/>
    <cellStyle name="Normal 3 4 4 5 3 2 2" xfId="26920"/>
    <cellStyle name="Normal 3 4 4 5 3 3" xfId="16534"/>
    <cellStyle name="Normal 3 4 4 5 3 4" xfId="21640"/>
    <cellStyle name="Normal 3 4 4 5 4" xfId="6140"/>
    <cellStyle name="Normal 3 4 4 5 4 2" xfId="24280"/>
    <cellStyle name="Normal 3 4 4 5 5" xfId="11430"/>
    <cellStyle name="Normal 3 4 4 5 6" xfId="14070"/>
    <cellStyle name="Normal 3 4 4 5 7" xfId="19000"/>
    <cellStyle name="Normal 3 4 4 6" xfId="1386"/>
    <cellStyle name="Normal 3 4 4 6 2" xfId="4028"/>
    <cellStyle name="Normal 3 4 4 6 2 2" xfId="9309"/>
    <cellStyle name="Normal 3 4 4 6 2 2 2" xfId="27448"/>
    <cellStyle name="Normal 3 4 4 6 2 3" xfId="17062"/>
    <cellStyle name="Normal 3 4 4 6 2 4" xfId="22168"/>
    <cellStyle name="Normal 3 4 4 6 3" xfId="6668"/>
    <cellStyle name="Normal 3 4 4 6 3 2" xfId="24808"/>
    <cellStyle name="Normal 3 4 4 6 4" xfId="11958"/>
    <cellStyle name="Normal 3 4 4 6 5" xfId="14598"/>
    <cellStyle name="Normal 3 4 4 6 6" xfId="19528"/>
    <cellStyle name="Normal 3 4 4 7" xfId="2618"/>
    <cellStyle name="Normal 3 4 4 7 2" xfId="5260"/>
    <cellStyle name="Normal 3 4 4 7 2 2" xfId="10541"/>
    <cellStyle name="Normal 3 4 4 7 2 2 2" xfId="28680"/>
    <cellStyle name="Normal 3 4 4 7 2 3" xfId="23400"/>
    <cellStyle name="Normal 3 4 4 7 3" xfId="7900"/>
    <cellStyle name="Normal 3 4 4 7 3 2" xfId="26040"/>
    <cellStyle name="Normal 3 4 4 7 4" xfId="13190"/>
    <cellStyle name="Normal 3 4 4 7 5" xfId="15830"/>
    <cellStyle name="Normal 3 4 4 7 6" xfId="20760"/>
    <cellStyle name="Normal 3 4 4 8" xfId="2795"/>
    <cellStyle name="Normal 3 4 4 8 2" xfId="8077"/>
    <cellStyle name="Normal 3 4 4 8 2 2" xfId="26216"/>
    <cellStyle name="Normal 3 4 4 8 3" xfId="20936"/>
    <cellStyle name="Normal 3 4 4 9" xfId="5436"/>
    <cellStyle name="Normal 3 4 4 9 2" xfId="23576"/>
    <cellStyle name="Normal 3 4 5" xfId="184"/>
    <cellStyle name="Normal 3 4 5 10" xfId="13410"/>
    <cellStyle name="Normal 3 4 5 11" xfId="18340"/>
    <cellStyle name="Normal 3 4 5 2" xfId="377"/>
    <cellStyle name="Normal 3 4 5 2 2" xfId="726"/>
    <cellStyle name="Normal 3 4 5 2 2 2" xfId="1958"/>
    <cellStyle name="Normal 3 4 5 2 2 2 2" xfId="4600"/>
    <cellStyle name="Normal 3 4 5 2 2 2 2 2" xfId="9881"/>
    <cellStyle name="Normal 3 4 5 2 2 2 2 2 2" xfId="28020"/>
    <cellStyle name="Normal 3 4 5 2 2 2 2 3" xfId="17634"/>
    <cellStyle name="Normal 3 4 5 2 2 2 2 4" xfId="22740"/>
    <cellStyle name="Normal 3 4 5 2 2 2 3" xfId="7240"/>
    <cellStyle name="Normal 3 4 5 2 2 2 3 2" xfId="25380"/>
    <cellStyle name="Normal 3 4 5 2 2 2 4" xfId="12530"/>
    <cellStyle name="Normal 3 4 5 2 2 2 5" xfId="15170"/>
    <cellStyle name="Normal 3 4 5 2 2 2 6" xfId="20100"/>
    <cellStyle name="Normal 3 4 5 2 2 3" xfId="3368"/>
    <cellStyle name="Normal 3 4 5 2 2 3 2" xfId="8649"/>
    <cellStyle name="Normal 3 4 5 2 2 3 2 2" xfId="26788"/>
    <cellStyle name="Normal 3 4 5 2 2 3 3" xfId="16402"/>
    <cellStyle name="Normal 3 4 5 2 2 3 4" xfId="21508"/>
    <cellStyle name="Normal 3 4 5 2 2 4" xfId="6008"/>
    <cellStyle name="Normal 3 4 5 2 2 4 2" xfId="24148"/>
    <cellStyle name="Normal 3 4 5 2 2 5" xfId="11298"/>
    <cellStyle name="Normal 3 4 5 2 2 6" xfId="13938"/>
    <cellStyle name="Normal 3 4 5 2 2 7" xfId="18868"/>
    <cellStyle name="Normal 3 4 5 2 3" xfId="1078"/>
    <cellStyle name="Normal 3 4 5 2 3 2" xfId="2310"/>
    <cellStyle name="Normal 3 4 5 2 3 2 2" xfId="4952"/>
    <cellStyle name="Normal 3 4 5 2 3 2 2 2" xfId="10233"/>
    <cellStyle name="Normal 3 4 5 2 3 2 2 2 2" xfId="28372"/>
    <cellStyle name="Normal 3 4 5 2 3 2 2 3" xfId="17986"/>
    <cellStyle name="Normal 3 4 5 2 3 2 2 4" xfId="23092"/>
    <cellStyle name="Normal 3 4 5 2 3 2 3" xfId="7592"/>
    <cellStyle name="Normal 3 4 5 2 3 2 3 2" xfId="25732"/>
    <cellStyle name="Normal 3 4 5 2 3 2 4" xfId="12882"/>
    <cellStyle name="Normal 3 4 5 2 3 2 5" xfId="15522"/>
    <cellStyle name="Normal 3 4 5 2 3 2 6" xfId="20452"/>
    <cellStyle name="Normal 3 4 5 2 3 3" xfId="3720"/>
    <cellStyle name="Normal 3 4 5 2 3 3 2" xfId="9001"/>
    <cellStyle name="Normal 3 4 5 2 3 3 2 2" xfId="27140"/>
    <cellStyle name="Normal 3 4 5 2 3 3 3" xfId="16754"/>
    <cellStyle name="Normal 3 4 5 2 3 3 4" xfId="21860"/>
    <cellStyle name="Normal 3 4 5 2 3 4" xfId="6360"/>
    <cellStyle name="Normal 3 4 5 2 3 4 2" xfId="24500"/>
    <cellStyle name="Normal 3 4 5 2 3 5" xfId="11650"/>
    <cellStyle name="Normal 3 4 5 2 3 6" xfId="14290"/>
    <cellStyle name="Normal 3 4 5 2 3 7" xfId="19220"/>
    <cellStyle name="Normal 3 4 5 2 4" xfId="1606"/>
    <cellStyle name="Normal 3 4 5 2 4 2" xfId="4248"/>
    <cellStyle name="Normal 3 4 5 2 4 2 2" xfId="9529"/>
    <cellStyle name="Normal 3 4 5 2 4 2 2 2" xfId="27668"/>
    <cellStyle name="Normal 3 4 5 2 4 2 3" xfId="17282"/>
    <cellStyle name="Normal 3 4 5 2 4 2 4" xfId="22388"/>
    <cellStyle name="Normal 3 4 5 2 4 3" xfId="6888"/>
    <cellStyle name="Normal 3 4 5 2 4 3 2" xfId="25028"/>
    <cellStyle name="Normal 3 4 5 2 4 4" xfId="12178"/>
    <cellStyle name="Normal 3 4 5 2 4 5" xfId="14818"/>
    <cellStyle name="Normal 3 4 5 2 4 6" xfId="19748"/>
    <cellStyle name="Normal 3 4 5 2 5" xfId="3015"/>
    <cellStyle name="Normal 3 4 5 2 5 2" xfId="8297"/>
    <cellStyle name="Normal 3 4 5 2 5 2 2" xfId="26436"/>
    <cellStyle name="Normal 3 4 5 2 5 3" xfId="16050"/>
    <cellStyle name="Normal 3 4 5 2 5 4" xfId="21156"/>
    <cellStyle name="Normal 3 4 5 2 6" xfId="5656"/>
    <cellStyle name="Normal 3 4 5 2 6 2" xfId="23796"/>
    <cellStyle name="Normal 3 4 5 2 7" xfId="10952"/>
    <cellStyle name="Normal 3 4 5 2 8" xfId="13586"/>
    <cellStyle name="Normal 3 4 5 2 9" xfId="18516"/>
    <cellStyle name="Normal 3 4 5 3" xfId="551"/>
    <cellStyle name="Normal 3 4 5 3 2" xfId="1254"/>
    <cellStyle name="Normal 3 4 5 3 2 2" xfId="2486"/>
    <cellStyle name="Normal 3 4 5 3 2 2 2" xfId="5128"/>
    <cellStyle name="Normal 3 4 5 3 2 2 2 2" xfId="10409"/>
    <cellStyle name="Normal 3 4 5 3 2 2 2 2 2" xfId="28548"/>
    <cellStyle name="Normal 3 4 5 3 2 2 2 3" xfId="18162"/>
    <cellStyle name="Normal 3 4 5 3 2 2 2 4" xfId="23268"/>
    <cellStyle name="Normal 3 4 5 3 2 2 3" xfId="7768"/>
    <cellStyle name="Normal 3 4 5 3 2 2 3 2" xfId="25908"/>
    <cellStyle name="Normal 3 4 5 3 2 2 4" xfId="13058"/>
    <cellStyle name="Normal 3 4 5 3 2 2 5" xfId="15698"/>
    <cellStyle name="Normal 3 4 5 3 2 2 6" xfId="20628"/>
    <cellStyle name="Normal 3 4 5 3 2 3" xfId="3896"/>
    <cellStyle name="Normal 3 4 5 3 2 3 2" xfId="9177"/>
    <cellStyle name="Normal 3 4 5 3 2 3 2 2" xfId="27316"/>
    <cellStyle name="Normal 3 4 5 3 2 3 3" xfId="16930"/>
    <cellStyle name="Normal 3 4 5 3 2 3 4" xfId="22036"/>
    <cellStyle name="Normal 3 4 5 3 2 4" xfId="6536"/>
    <cellStyle name="Normal 3 4 5 3 2 4 2" xfId="24676"/>
    <cellStyle name="Normal 3 4 5 3 2 5" xfId="11826"/>
    <cellStyle name="Normal 3 4 5 3 2 6" xfId="14466"/>
    <cellStyle name="Normal 3 4 5 3 2 7" xfId="19396"/>
    <cellStyle name="Normal 3 4 5 3 3" xfId="1782"/>
    <cellStyle name="Normal 3 4 5 3 3 2" xfId="4424"/>
    <cellStyle name="Normal 3 4 5 3 3 2 2" xfId="9705"/>
    <cellStyle name="Normal 3 4 5 3 3 2 2 2" xfId="27844"/>
    <cellStyle name="Normal 3 4 5 3 3 2 3" xfId="17458"/>
    <cellStyle name="Normal 3 4 5 3 3 2 4" xfId="22564"/>
    <cellStyle name="Normal 3 4 5 3 3 3" xfId="7064"/>
    <cellStyle name="Normal 3 4 5 3 3 3 2" xfId="25204"/>
    <cellStyle name="Normal 3 4 5 3 3 4" xfId="12354"/>
    <cellStyle name="Normal 3 4 5 3 3 5" xfId="14994"/>
    <cellStyle name="Normal 3 4 5 3 3 6" xfId="19924"/>
    <cellStyle name="Normal 3 4 5 3 4" xfId="3191"/>
    <cellStyle name="Normal 3 4 5 3 4 2" xfId="8473"/>
    <cellStyle name="Normal 3 4 5 3 4 2 2" xfId="26612"/>
    <cellStyle name="Normal 3 4 5 3 4 3" xfId="16226"/>
    <cellStyle name="Normal 3 4 5 3 4 4" xfId="21332"/>
    <cellStyle name="Normal 3 4 5 3 5" xfId="5832"/>
    <cellStyle name="Normal 3 4 5 3 5 2" xfId="23972"/>
    <cellStyle name="Normal 3 4 5 3 6" xfId="11124"/>
    <cellStyle name="Normal 3 4 5 3 7" xfId="13762"/>
    <cellStyle name="Normal 3 4 5 3 8" xfId="18692"/>
    <cellStyle name="Normal 3 4 5 4" xfId="902"/>
    <cellStyle name="Normal 3 4 5 4 2" xfId="2134"/>
    <cellStyle name="Normal 3 4 5 4 2 2" xfId="4776"/>
    <cellStyle name="Normal 3 4 5 4 2 2 2" xfId="10057"/>
    <cellStyle name="Normal 3 4 5 4 2 2 2 2" xfId="28196"/>
    <cellStyle name="Normal 3 4 5 4 2 2 3" xfId="17810"/>
    <cellStyle name="Normal 3 4 5 4 2 2 4" xfId="22916"/>
    <cellStyle name="Normal 3 4 5 4 2 3" xfId="7416"/>
    <cellStyle name="Normal 3 4 5 4 2 3 2" xfId="25556"/>
    <cellStyle name="Normal 3 4 5 4 2 4" xfId="12706"/>
    <cellStyle name="Normal 3 4 5 4 2 5" xfId="15346"/>
    <cellStyle name="Normal 3 4 5 4 2 6" xfId="20276"/>
    <cellStyle name="Normal 3 4 5 4 3" xfId="3544"/>
    <cellStyle name="Normal 3 4 5 4 3 2" xfId="8825"/>
    <cellStyle name="Normal 3 4 5 4 3 2 2" xfId="26964"/>
    <cellStyle name="Normal 3 4 5 4 3 3" xfId="16578"/>
    <cellStyle name="Normal 3 4 5 4 3 4" xfId="21684"/>
    <cellStyle name="Normal 3 4 5 4 4" xfId="6184"/>
    <cellStyle name="Normal 3 4 5 4 4 2" xfId="24324"/>
    <cellStyle name="Normal 3 4 5 4 5" xfId="11474"/>
    <cellStyle name="Normal 3 4 5 4 6" xfId="14114"/>
    <cellStyle name="Normal 3 4 5 4 7" xfId="19044"/>
    <cellStyle name="Normal 3 4 5 5" xfId="1430"/>
    <cellStyle name="Normal 3 4 5 5 2" xfId="4072"/>
    <cellStyle name="Normal 3 4 5 5 2 2" xfId="9353"/>
    <cellStyle name="Normal 3 4 5 5 2 2 2" xfId="27492"/>
    <cellStyle name="Normal 3 4 5 5 2 3" xfId="17106"/>
    <cellStyle name="Normal 3 4 5 5 2 4" xfId="22212"/>
    <cellStyle name="Normal 3 4 5 5 3" xfId="6712"/>
    <cellStyle name="Normal 3 4 5 5 3 2" xfId="24852"/>
    <cellStyle name="Normal 3 4 5 5 4" xfId="12002"/>
    <cellStyle name="Normal 3 4 5 5 5" xfId="14642"/>
    <cellStyle name="Normal 3 4 5 5 6" xfId="19572"/>
    <cellStyle name="Normal 3 4 5 6" xfId="2662"/>
    <cellStyle name="Normal 3 4 5 6 2" xfId="5304"/>
    <cellStyle name="Normal 3 4 5 6 2 2" xfId="10585"/>
    <cellStyle name="Normal 3 4 5 6 2 2 2" xfId="28724"/>
    <cellStyle name="Normal 3 4 5 6 2 3" xfId="23444"/>
    <cellStyle name="Normal 3 4 5 6 3" xfId="7944"/>
    <cellStyle name="Normal 3 4 5 6 3 2" xfId="26084"/>
    <cellStyle name="Normal 3 4 5 6 4" xfId="13234"/>
    <cellStyle name="Normal 3 4 5 6 5" xfId="15874"/>
    <cellStyle name="Normal 3 4 5 6 6" xfId="20804"/>
    <cellStyle name="Normal 3 4 5 7" xfId="2839"/>
    <cellStyle name="Normal 3 4 5 7 2" xfId="8121"/>
    <cellStyle name="Normal 3 4 5 7 2 2" xfId="26260"/>
    <cellStyle name="Normal 3 4 5 7 3" xfId="20980"/>
    <cellStyle name="Normal 3 4 5 8" xfId="5480"/>
    <cellStyle name="Normal 3 4 5 8 2" xfId="23620"/>
    <cellStyle name="Normal 3 4 5 9" xfId="10774"/>
    <cellStyle name="Normal 3 4 6" xfId="289"/>
    <cellStyle name="Normal 3 4 6 2" xfId="637"/>
    <cellStyle name="Normal 3 4 6 2 2" xfId="1869"/>
    <cellStyle name="Normal 3 4 6 2 2 2" xfId="4511"/>
    <cellStyle name="Normal 3 4 6 2 2 2 2" xfId="9792"/>
    <cellStyle name="Normal 3 4 6 2 2 2 2 2" xfId="27931"/>
    <cellStyle name="Normal 3 4 6 2 2 2 3" xfId="17545"/>
    <cellStyle name="Normal 3 4 6 2 2 2 4" xfId="22651"/>
    <cellStyle name="Normal 3 4 6 2 2 3" xfId="7151"/>
    <cellStyle name="Normal 3 4 6 2 2 3 2" xfId="25291"/>
    <cellStyle name="Normal 3 4 6 2 2 4" xfId="12441"/>
    <cellStyle name="Normal 3 4 6 2 2 5" xfId="15081"/>
    <cellStyle name="Normal 3 4 6 2 2 6" xfId="20011"/>
    <cellStyle name="Normal 3 4 6 2 3" xfId="3279"/>
    <cellStyle name="Normal 3 4 6 2 3 2" xfId="8560"/>
    <cellStyle name="Normal 3 4 6 2 3 2 2" xfId="26699"/>
    <cellStyle name="Normal 3 4 6 2 3 3" xfId="16313"/>
    <cellStyle name="Normal 3 4 6 2 3 4" xfId="21419"/>
    <cellStyle name="Normal 3 4 6 2 4" xfId="5919"/>
    <cellStyle name="Normal 3 4 6 2 4 2" xfId="24059"/>
    <cellStyle name="Normal 3 4 6 2 5" xfId="11209"/>
    <cellStyle name="Normal 3 4 6 2 6" xfId="13849"/>
    <cellStyle name="Normal 3 4 6 2 7" xfId="18779"/>
    <cellStyle name="Normal 3 4 6 3" xfId="989"/>
    <cellStyle name="Normal 3 4 6 3 2" xfId="2221"/>
    <cellStyle name="Normal 3 4 6 3 2 2" xfId="4863"/>
    <cellStyle name="Normal 3 4 6 3 2 2 2" xfId="10144"/>
    <cellStyle name="Normal 3 4 6 3 2 2 2 2" xfId="28283"/>
    <cellStyle name="Normal 3 4 6 3 2 2 3" xfId="17897"/>
    <cellStyle name="Normal 3 4 6 3 2 2 4" xfId="23003"/>
    <cellStyle name="Normal 3 4 6 3 2 3" xfId="7503"/>
    <cellStyle name="Normal 3 4 6 3 2 3 2" xfId="25643"/>
    <cellStyle name="Normal 3 4 6 3 2 4" xfId="12793"/>
    <cellStyle name="Normal 3 4 6 3 2 5" xfId="15433"/>
    <cellStyle name="Normal 3 4 6 3 2 6" xfId="20363"/>
    <cellStyle name="Normal 3 4 6 3 3" xfId="3631"/>
    <cellStyle name="Normal 3 4 6 3 3 2" xfId="8912"/>
    <cellStyle name="Normal 3 4 6 3 3 2 2" xfId="27051"/>
    <cellStyle name="Normal 3 4 6 3 3 3" xfId="16665"/>
    <cellStyle name="Normal 3 4 6 3 3 4" xfId="21771"/>
    <cellStyle name="Normal 3 4 6 3 4" xfId="6271"/>
    <cellStyle name="Normal 3 4 6 3 4 2" xfId="24411"/>
    <cellStyle name="Normal 3 4 6 3 5" xfId="11561"/>
    <cellStyle name="Normal 3 4 6 3 6" xfId="14201"/>
    <cellStyle name="Normal 3 4 6 3 7" xfId="19131"/>
    <cellStyle name="Normal 3 4 6 4" xfId="1517"/>
    <cellStyle name="Normal 3 4 6 4 2" xfId="4159"/>
    <cellStyle name="Normal 3 4 6 4 2 2" xfId="9440"/>
    <cellStyle name="Normal 3 4 6 4 2 2 2" xfId="27579"/>
    <cellStyle name="Normal 3 4 6 4 2 3" xfId="17193"/>
    <cellStyle name="Normal 3 4 6 4 2 4" xfId="22299"/>
    <cellStyle name="Normal 3 4 6 4 3" xfId="6799"/>
    <cellStyle name="Normal 3 4 6 4 3 2" xfId="24939"/>
    <cellStyle name="Normal 3 4 6 4 4" xfId="12089"/>
    <cellStyle name="Normal 3 4 6 4 5" xfId="14729"/>
    <cellStyle name="Normal 3 4 6 4 6" xfId="19659"/>
    <cellStyle name="Normal 3 4 6 5" xfId="2926"/>
    <cellStyle name="Normal 3 4 6 5 2" xfId="8208"/>
    <cellStyle name="Normal 3 4 6 5 2 2" xfId="26347"/>
    <cellStyle name="Normal 3 4 6 5 3" xfId="15961"/>
    <cellStyle name="Normal 3 4 6 5 4" xfId="21067"/>
    <cellStyle name="Normal 3 4 6 6" xfId="5567"/>
    <cellStyle name="Normal 3 4 6 6 2" xfId="23707"/>
    <cellStyle name="Normal 3 4 6 7" xfId="10866"/>
    <cellStyle name="Normal 3 4 6 8" xfId="13497"/>
    <cellStyle name="Normal 3 4 6 9" xfId="18428"/>
    <cellStyle name="Normal 3 4 7" xfId="464"/>
    <cellStyle name="Normal 3 4 7 2" xfId="1165"/>
    <cellStyle name="Normal 3 4 7 2 2" xfId="2397"/>
    <cellStyle name="Normal 3 4 7 2 2 2" xfId="5039"/>
    <cellStyle name="Normal 3 4 7 2 2 2 2" xfId="10320"/>
    <cellStyle name="Normal 3 4 7 2 2 2 2 2" xfId="28459"/>
    <cellStyle name="Normal 3 4 7 2 2 2 3" xfId="18073"/>
    <cellStyle name="Normal 3 4 7 2 2 2 4" xfId="23179"/>
    <cellStyle name="Normal 3 4 7 2 2 3" xfId="7679"/>
    <cellStyle name="Normal 3 4 7 2 2 3 2" xfId="25819"/>
    <cellStyle name="Normal 3 4 7 2 2 4" xfId="12969"/>
    <cellStyle name="Normal 3 4 7 2 2 5" xfId="15609"/>
    <cellStyle name="Normal 3 4 7 2 2 6" xfId="20539"/>
    <cellStyle name="Normal 3 4 7 2 3" xfId="3807"/>
    <cellStyle name="Normal 3 4 7 2 3 2" xfId="9088"/>
    <cellStyle name="Normal 3 4 7 2 3 2 2" xfId="27227"/>
    <cellStyle name="Normal 3 4 7 2 3 3" xfId="16841"/>
    <cellStyle name="Normal 3 4 7 2 3 4" xfId="21947"/>
    <cellStyle name="Normal 3 4 7 2 4" xfId="6447"/>
    <cellStyle name="Normal 3 4 7 2 4 2" xfId="24587"/>
    <cellStyle name="Normal 3 4 7 2 5" xfId="11737"/>
    <cellStyle name="Normal 3 4 7 2 6" xfId="14377"/>
    <cellStyle name="Normal 3 4 7 2 7" xfId="19307"/>
    <cellStyle name="Normal 3 4 7 3" xfId="1693"/>
    <cellStyle name="Normal 3 4 7 3 2" xfId="4335"/>
    <cellStyle name="Normal 3 4 7 3 2 2" xfId="9616"/>
    <cellStyle name="Normal 3 4 7 3 2 2 2" xfId="27755"/>
    <cellStyle name="Normal 3 4 7 3 2 3" xfId="17369"/>
    <cellStyle name="Normal 3 4 7 3 2 4" xfId="22475"/>
    <cellStyle name="Normal 3 4 7 3 3" xfId="6975"/>
    <cellStyle name="Normal 3 4 7 3 3 2" xfId="25115"/>
    <cellStyle name="Normal 3 4 7 3 4" xfId="12265"/>
    <cellStyle name="Normal 3 4 7 3 5" xfId="14905"/>
    <cellStyle name="Normal 3 4 7 3 6" xfId="19835"/>
    <cellStyle name="Normal 3 4 7 4" xfId="3102"/>
    <cellStyle name="Normal 3 4 7 4 2" xfId="8384"/>
    <cellStyle name="Normal 3 4 7 4 2 2" xfId="26523"/>
    <cellStyle name="Normal 3 4 7 4 3" xfId="16137"/>
    <cellStyle name="Normal 3 4 7 4 4" xfId="21243"/>
    <cellStyle name="Normal 3 4 7 5" xfId="5743"/>
    <cellStyle name="Normal 3 4 7 5 2" xfId="23883"/>
    <cellStyle name="Normal 3 4 7 6" xfId="11037"/>
    <cellStyle name="Normal 3 4 7 7" xfId="13673"/>
    <cellStyle name="Normal 3 4 7 8" xfId="18603"/>
    <cellStyle name="Normal 3 4 8" xfId="813"/>
    <cellStyle name="Normal 3 4 8 2" xfId="2045"/>
    <cellStyle name="Normal 3 4 8 2 2" xfId="4687"/>
    <cellStyle name="Normal 3 4 8 2 2 2" xfId="9968"/>
    <cellStyle name="Normal 3 4 8 2 2 2 2" xfId="28107"/>
    <cellStyle name="Normal 3 4 8 2 2 3" xfId="17721"/>
    <cellStyle name="Normal 3 4 8 2 2 4" xfId="22827"/>
    <cellStyle name="Normal 3 4 8 2 3" xfId="7327"/>
    <cellStyle name="Normal 3 4 8 2 3 2" xfId="25467"/>
    <cellStyle name="Normal 3 4 8 2 4" xfId="12617"/>
    <cellStyle name="Normal 3 4 8 2 5" xfId="15257"/>
    <cellStyle name="Normal 3 4 8 2 6" xfId="20187"/>
    <cellStyle name="Normal 3 4 8 3" xfId="3455"/>
    <cellStyle name="Normal 3 4 8 3 2" xfId="8736"/>
    <cellStyle name="Normal 3 4 8 3 2 2" xfId="26875"/>
    <cellStyle name="Normal 3 4 8 3 3" xfId="16489"/>
    <cellStyle name="Normal 3 4 8 3 4" xfId="21595"/>
    <cellStyle name="Normal 3 4 8 4" xfId="6095"/>
    <cellStyle name="Normal 3 4 8 4 2" xfId="24235"/>
    <cellStyle name="Normal 3 4 8 5" xfId="11385"/>
    <cellStyle name="Normal 3 4 8 6" xfId="14025"/>
    <cellStyle name="Normal 3 4 8 7" xfId="18955"/>
    <cellStyle name="Normal 3 4 9" xfId="1341"/>
    <cellStyle name="Normal 3 4 9 2" xfId="3983"/>
    <cellStyle name="Normal 3 4 9 2 2" xfId="9264"/>
    <cellStyle name="Normal 3 4 9 2 2 2" xfId="27403"/>
    <cellStyle name="Normal 3 4 9 2 3" xfId="17017"/>
    <cellStyle name="Normal 3 4 9 2 4" xfId="22123"/>
    <cellStyle name="Normal 3 4 9 3" xfId="6623"/>
    <cellStyle name="Normal 3 4 9 3 2" xfId="24763"/>
    <cellStyle name="Normal 3 4 9 4" xfId="11913"/>
    <cellStyle name="Normal 3 4 9 5" xfId="14553"/>
    <cellStyle name="Normal 3 4 9 6" xfId="19483"/>
    <cellStyle name="Normal 3 5" xfId="52"/>
    <cellStyle name="Normal 3 5 2" xfId="63"/>
    <cellStyle name="Normal 3 5 3" xfId="156"/>
    <cellStyle name="Normal 3 6" xfId="71"/>
    <cellStyle name="Normal 3 6 10" xfId="2761"/>
    <cellStyle name="Normal 3 6 10 2" xfId="8043"/>
    <cellStyle name="Normal 3 6 10 2 2" xfId="26182"/>
    <cellStyle name="Normal 3 6 10 3" xfId="20902"/>
    <cellStyle name="Normal 3 6 11" xfId="5402"/>
    <cellStyle name="Normal 3 6 11 2" xfId="23542"/>
    <cellStyle name="Normal 3 6 12" xfId="13330"/>
    <cellStyle name="Normal 3 6 13" xfId="18259"/>
    <cellStyle name="Normal 3 6 2" xfId="107"/>
    <cellStyle name="Normal 3 6 3" xfId="155"/>
    <cellStyle name="Normal 3 6 3 10" xfId="10712"/>
    <cellStyle name="Normal 3 6 3 11" xfId="13386"/>
    <cellStyle name="Normal 3 6 3 12" xfId="18315"/>
    <cellStyle name="Normal 3 6 3 2" xfId="248"/>
    <cellStyle name="Normal 3 6 3 2 10" xfId="13473"/>
    <cellStyle name="Normal 3 6 3 2 11" xfId="18403"/>
    <cellStyle name="Normal 3 6 3 2 2" xfId="440"/>
    <cellStyle name="Normal 3 6 3 2 2 2" xfId="789"/>
    <cellStyle name="Normal 3 6 3 2 2 2 2" xfId="2021"/>
    <cellStyle name="Normal 3 6 3 2 2 2 2 2" xfId="4663"/>
    <cellStyle name="Normal 3 6 3 2 2 2 2 2 2" xfId="9944"/>
    <cellStyle name="Normal 3 6 3 2 2 2 2 2 2 2" xfId="28083"/>
    <cellStyle name="Normal 3 6 3 2 2 2 2 2 3" xfId="17697"/>
    <cellStyle name="Normal 3 6 3 2 2 2 2 2 4" xfId="22803"/>
    <cellStyle name="Normal 3 6 3 2 2 2 2 3" xfId="7303"/>
    <cellStyle name="Normal 3 6 3 2 2 2 2 3 2" xfId="25443"/>
    <cellStyle name="Normal 3 6 3 2 2 2 2 4" xfId="12593"/>
    <cellStyle name="Normal 3 6 3 2 2 2 2 5" xfId="15233"/>
    <cellStyle name="Normal 3 6 3 2 2 2 2 6" xfId="20163"/>
    <cellStyle name="Normal 3 6 3 2 2 2 3" xfId="3431"/>
    <cellStyle name="Normal 3 6 3 2 2 2 3 2" xfId="8712"/>
    <cellStyle name="Normal 3 6 3 2 2 2 3 2 2" xfId="26851"/>
    <cellStyle name="Normal 3 6 3 2 2 2 3 3" xfId="16465"/>
    <cellStyle name="Normal 3 6 3 2 2 2 3 4" xfId="21571"/>
    <cellStyle name="Normal 3 6 3 2 2 2 4" xfId="6071"/>
    <cellStyle name="Normal 3 6 3 2 2 2 4 2" xfId="24211"/>
    <cellStyle name="Normal 3 6 3 2 2 2 5" xfId="11361"/>
    <cellStyle name="Normal 3 6 3 2 2 2 6" xfId="14001"/>
    <cellStyle name="Normal 3 6 3 2 2 2 7" xfId="18931"/>
    <cellStyle name="Normal 3 6 3 2 2 3" xfId="1141"/>
    <cellStyle name="Normal 3 6 3 2 2 3 2" xfId="2373"/>
    <cellStyle name="Normal 3 6 3 2 2 3 2 2" xfId="5015"/>
    <cellStyle name="Normal 3 6 3 2 2 3 2 2 2" xfId="10296"/>
    <cellStyle name="Normal 3 6 3 2 2 3 2 2 2 2" xfId="28435"/>
    <cellStyle name="Normal 3 6 3 2 2 3 2 2 3" xfId="18049"/>
    <cellStyle name="Normal 3 6 3 2 2 3 2 2 4" xfId="23155"/>
    <cellStyle name="Normal 3 6 3 2 2 3 2 3" xfId="7655"/>
    <cellStyle name="Normal 3 6 3 2 2 3 2 3 2" xfId="25795"/>
    <cellStyle name="Normal 3 6 3 2 2 3 2 4" xfId="12945"/>
    <cellStyle name="Normal 3 6 3 2 2 3 2 5" xfId="15585"/>
    <cellStyle name="Normal 3 6 3 2 2 3 2 6" xfId="20515"/>
    <cellStyle name="Normal 3 6 3 2 2 3 3" xfId="3783"/>
    <cellStyle name="Normal 3 6 3 2 2 3 3 2" xfId="9064"/>
    <cellStyle name="Normal 3 6 3 2 2 3 3 2 2" xfId="27203"/>
    <cellStyle name="Normal 3 6 3 2 2 3 3 3" xfId="16817"/>
    <cellStyle name="Normal 3 6 3 2 2 3 3 4" xfId="21923"/>
    <cellStyle name="Normal 3 6 3 2 2 3 4" xfId="6423"/>
    <cellStyle name="Normal 3 6 3 2 2 3 4 2" xfId="24563"/>
    <cellStyle name="Normal 3 6 3 2 2 3 5" xfId="11713"/>
    <cellStyle name="Normal 3 6 3 2 2 3 6" xfId="14353"/>
    <cellStyle name="Normal 3 6 3 2 2 3 7" xfId="19283"/>
    <cellStyle name="Normal 3 6 3 2 2 4" xfId="1669"/>
    <cellStyle name="Normal 3 6 3 2 2 4 2" xfId="4311"/>
    <cellStyle name="Normal 3 6 3 2 2 4 2 2" xfId="9592"/>
    <cellStyle name="Normal 3 6 3 2 2 4 2 2 2" xfId="27731"/>
    <cellStyle name="Normal 3 6 3 2 2 4 2 3" xfId="17345"/>
    <cellStyle name="Normal 3 6 3 2 2 4 2 4" xfId="22451"/>
    <cellStyle name="Normal 3 6 3 2 2 4 3" xfId="6951"/>
    <cellStyle name="Normal 3 6 3 2 2 4 3 2" xfId="25091"/>
    <cellStyle name="Normal 3 6 3 2 2 4 4" xfId="12241"/>
    <cellStyle name="Normal 3 6 3 2 2 4 5" xfId="14881"/>
    <cellStyle name="Normal 3 6 3 2 2 4 6" xfId="19811"/>
    <cellStyle name="Normal 3 6 3 2 2 5" xfId="3078"/>
    <cellStyle name="Normal 3 6 3 2 2 5 2" xfId="8360"/>
    <cellStyle name="Normal 3 6 3 2 2 5 2 2" xfId="26499"/>
    <cellStyle name="Normal 3 6 3 2 2 5 3" xfId="16113"/>
    <cellStyle name="Normal 3 6 3 2 2 5 4" xfId="21219"/>
    <cellStyle name="Normal 3 6 3 2 2 6" xfId="5719"/>
    <cellStyle name="Normal 3 6 3 2 2 6 2" xfId="23859"/>
    <cellStyle name="Normal 3 6 3 2 2 7" xfId="11013"/>
    <cellStyle name="Normal 3 6 3 2 2 8" xfId="13649"/>
    <cellStyle name="Normal 3 6 3 2 2 9" xfId="18579"/>
    <cellStyle name="Normal 3 6 3 2 3" xfId="612"/>
    <cellStyle name="Normal 3 6 3 2 3 2" xfId="1317"/>
    <cellStyle name="Normal 3 6 3 2 3 2 2" xfId="2549"/>
    <cellStyle name="Normal 3 6 3 2 3 2 2 2" xfId="5191"/>
    <cellStyle name="Normal 3 6 3 2 3 2 2 2 2" xfId="10472"/>
    <cellStyle name="Normal 3 6 3 2 3 2 2 2 2 2" xfId="28611"/>
    <cellStyle name="Normal 3 6 3 2 3 2 2 2 3" xfId="18225"/>
    <cellStyle name="Normal 3 6 3 2 3 2 2 2 4" xfId="23331"/>
    <cellStyle name="Normal 3 6 3 2 3 2 2 3" xfId="7831"/>
    <cellStyle name="Normal 3 6 3 2 3 2 2 3 2" xfId="25971"/>
    <cellStyle name="Normal 3 6 3 2 3 2 2 4" xfId="13121"/>
    <cellStyle name="Normal 3 6 3 2 3 2 2 5" xfId="15761"/>
    <cellStyle name="Normal 3 6 3 2 3 2 2 6" xfId="20691"/>
    <cellStyle name="Normal 3 6 3 2 3 2 3" xfId="3959"/>
    <cellStyle name="Normal 3 6 3 2 3 2 3 2" xfId="9240"/>
    <cellStyle name="Normal 3 6 3 2 3 2 3 2 2" xfId="27379"/>
    <cellStyle name="Normal 3 6 3 2 3 2 3 3" xfId="16993"/>
    <cellStyle name="Normal 3 6 3 2 3 2 3 4" xfId="22099"/>
    <cellStyle name="Normal 3 6 3 2 3 2 4" xfId="6599"/>
    <cellStyle name="Normal 3 6 3 2 3 2 4 2" xfId="24739"/>
    <cellStyle name="Normal 3 6 3 2 3 2 5" xfId="11889"/>
    <cellStyle name="Normal 3 6 3 2 3 2 6" xfId="14529"/>
    <cellStyle name="Normal 3 6 3 2 3 2 7" xfId="19459"/>
    <cellStyle name="Normal 3 6 3 2 3 3" xfId="1845"/>
    <cellStyle name="Normal 3 6 3 2 3 3 2" xfId="4487"/>
    <cellStyle name="Normal 3 6 3 2 3 3 2 2" xfId="9768"/>
    <cellStyle name="Normal 3 6 3 2 3 3 2 2 2" xfId="27907"/>
    <cellStyle name="Normal 3 6 3 2 3 3 2 3" xfId="17521"/>
    <cellStyle name="Normal 3 6 3 2 3 3 2 4" xfId="22627"/>
    <cellStyle name="Normal 3 6 3 2 3 3 3" xfId="7127"/>
    <cellStyle name="Normal 3 6 3 2 3 3 3 2" xfId="25267"/>
    <cellStyle name="Normal 3 6 3 2 3 3 4" xfId="12417"/>
    <cellStyle name="Normal 3 6 3 2 3 3 5" xfId="15057"/>
    <cellStyle name="Normal 3 6 3 2 3 3 6" xfId="19987"/>
    <cellStyle name="Normal 3 6 3 2 3 4" xfId="3254"/>
    <cellStyle name="Normal 3 6 3 2 3 4 2" xfId="8536"/>
    <cellStyle name="Normal 3 6 3 2 3 4 2 2" xfId="26675"/>
    <cellStyle name="Normal 3 6 3 2 3 4 3" xfId="16289"/>
    <cellStyle name="Normal 3 6 3 2 3 4 4" xfId="21395"/>
    <cellStyle name="Normal 3 6 3 2 3 5" xfId="5895"/>
    <cellStyle name="Normal 3 6 3 2 3 5 2" xfId="24035"/>
    <cellStyle name="Normal 3 6 3 2 3 6" xfId="11185"/>
    <cellStyle name="Normal 3 6 3 2 3 7" xfId="13825"/>
    <cellStyle name="Normal 3 6 3 2 3 8" xfId="18755"/>
    <cellStyle name="Normal 3 6 3 2 4" xfId="965"/>
    <cellStyle name="Normal 3 6 3 2 4 2" xfId="2197"/>
    <cellStyle name="Normal 3 6 3 2 4 2 2" xfId="4839"/>
    <cellStyle name="Normal 3 6 3 2 4 2 2 2" xfId="10120"/>
    <cellStyle name="Normal 3 6 3 2 4 2 2 2 2" xfId="28259"/>
    <cellStyle name="Normal 3 6 3 2 4 2 2 3" xfId="17873"/>
    <cellStyle name="Normal 3 6 3 2 4 2 2 4" xfId="22979"/>
    <cellStyle name="Normal 3 6 3 2 4 2 3" xfId="7479"/>
    <cellStyle name="Normal 3 6 3 2 4 2 3 2" xfId="25619"/>
    <cellStyle name="Normal 3 6 3 2 4 2 4" xfId="12769"/>
    <cellStyle name="Normal 3 6 3 2 4 2 5" xfId="15409"/>
    <cellStyle name="Normal 3 6 3 2 4 2 6" xfId="20339"/>
    <cellStyle name="Normal 3 6 3 2 4 3" xfId="3607"/>
    <cellStyle name="Normal 3 6 3 2 4 3 2" xfId="8888"/>
    <cellStyle name="Normal 3 6 3 2 4 3 2 2" xfId="27027"/>
    <cellStyle name="Normal 3 6 3 2 4 3 3" xfId="16641"/>
    <cellStyle name="Normal 3 6 3 2 4 3 4" xfId="21747"/>
    <cellStyle name="Normal 3 6 3 2 4 4" xfId="6247"/>
    <cellStyle name="Normal 3 6 3 2 4 4 2" xfId="24387"/>
    <cellStyle name="Normal 3 6 3 2 4 5" xfId="11537"/>
    <cellStyle name="Normal 3 6 3 2 4 6" xfId="14177"/>
    <cellStyle name="Normal 3 6 3 2 4 7" xfId="19107"/>
    <cellStyle name="Normal 3 6 3 2 5" xfId="1493"/>
    <cellStyle name="Normal 3 6 3 2 5 2" xfId="4135"/>
    <cellStyle name="Normal 3 6 3 2 5 2 2" xfId="9416"/>
    <cellStyle name="Normal 3 6 3 2 5 2 2 2" xfId="27555"/>
    <cellStyle name="Normal 3 6 3 2 5 2 3" xfId="17169"/>
    <cellStyle name="Normal 3 6 3 2 5 2 4" xfId="22275"/>
    <cellStyle name="Normal 3 6 3 2 5 3" xfId="6775"/>
    <cellStyle name="Normal 3 6 3 2 5 3 2" xfId="24915"/>
    <cellStyle name="Normal 3 6 3 2 5 4" xfId="12065"/>
    <cellStyle name="Normal 3 6 3 2 5 5" xfId="14705"/>
    <cellStyle name="Normal 3 6 3 2 5 6" xfId="19635"/>
    <cellStyle name="Normal 3 6 3 2 6" xfId="2725"/>
    <cellStyle name="Normal 3 6 3 2 6 2" xfId="5367"/>
    <cellStyle name="Normal 3 6 3 2 6 2 2" xfId="10648"/>
    <cellStyle name="Normal 3 6 3 2 6 2 2 2" xfId="28787"/>
    <cellStyle name="Normal 3 6 3 2 6 2 3" xfId="23507"/>
    <cellStyle name="Normal 3 6 3 2 6 3" xfId="8007"/>
    <cellStyle name="Normal 3 6 3 2 6 3 2" xfId="26147"/>
    <cellStyle name="Normal 3 6 3 2 6 4" xfId="13297"/>
    <cellStyle name="Normal 3 6 3 2 6 5" xfId="15937"/>
    <cellStyle name="Normal 3 6 3 2 6 6" xfId="20867"/>
    <cellStyle name="Normal 3 6 3 2 7" xfId="2902"/>
    <cellStyle name="Normal 3 6 3 2 7 2" xfId="8184"/>
    <cellStyle name="Normal 3 6 3 2 7 2 2" xfId="26323"/>
    <cellStyle name="Normal 3 6 3 2 7 3" xfId="21043"/>
    <cellStyle name="Normal 3 6 3 2 8" xfId="5543"/>
    <cellStyle name="Normal 3 6 3 2 8 2" xfId="23683"/>
    <cellStyle name="Normal 3 6 3 2 9" xfId="10837"/>
    <cellStyle name="Normal 3 6 3 3" xfId="353"/>
    <cellStyle name="Normal 3 6 3 3 2" xfId="702"/>
    <cellStyle name="Normal 3 6 3 3 2 2" xfId="1934"/>
    <cellStyle name="Normal 3 6 3 3 2 2 2" xfId="4576"/>
    <cellStyle name="Normal 3 6 3 3 2 2 2 2" xfId="9857"/>
    <cellStyle name="Normal 3 6 3 3 2 2 2 2 2" xfId="27996"/>
    <cellStyle name="Normal 3 6 3 3 2 2 2 3" xfId="17610"/>
    <cellStyle name="Normal 3 6 3 3 2 2 2 4" xfId="22716"/>
    <cellStyle name="Normal 3 6 3 3 2 2 3" xfId="7216"/>
    <cellStyle name="Normal 3 6 3 3 2 2 3 2" xfId="25356"/>
    <cellStyle name="Normal 3 6 3 3 2 2 4" xfId="12506"/>
    <cellStyle name="Normal 3 6 3 3 2 2 5" xfId="15146"/>
    <cellStyle name="Normal 3 6 3 3 2 2 6" xfId="20076"/>
    <cellStyle name="Normal 3 6 3 3 2 3" xfId="3344"/>
    <cellStyle name="Normal 3 6 3 3 2 3 2" xfId="8625"/>
    <cellStyle name="Normal 3 6 3 3 2 3 2 2" xfId="26764"/>
    <cellStyle name="Normal 3 6 3 3 2 3 3" xfId="16378"/>
    <cellStyle name="Normal 3 6 3 3 2 3 4" xfId="21484"/>
    <cellStyle name="Normal 3 6 3 3 2 4" xfId="5984"/>
    <cellStyle name="Normal 3 6 3 3 2 4 2" xfId="24124"/>
    <cellStyle name="Normal 3 6 3 3 2 5" xfId="11274"/>
    <cellStyle name="Normal 3 6 3 3 2 6" xfId="13914"/>
    <cellStyle name="Normal 3 6 3 3 2 7" xfId="18844"/>
    <cellStyle name="Normal 3 6 3 3 3" xfId="1054"/>
    <cellStyle name="Normal 3 6 3 3 3 2" xfId="2286"/>
    <cellStyle name="Normal 3 6 3 3 3 2 2" xfId="4928"/>
    <cellStyle name="Normal 3 6 3 3 3 2 2 2" xfId="10209"/>
    <cellStyle name="Normal 3 6 3 3 3 2 2 2 2" xfId="28348"/>
    <cellStyle name="Normal 3 6 3 3 3 2 2 3" xfId="17962"/>
    <cellStyle name="Normal 3 6 3 3 3 2 2 4" xfId="23068"/>
    <cellStyle name="Normal 3 6 3 3 3 2 3" xfId="7568"/>
    <cellStyle name="Normal 3 6 3 3 3 2 3 2" xfId="25708"/>
    <cellStyle name="Normal 3 6 3 3 3 2 4" xfId="12858"/>
    <cellStyle name="Normal 3 6 3 3 3 2 5" xfId="15498"/>
    <cellStyle name="Normal 3 6 3 3 3 2 6" xfId="20428"/>
    <cellStyle name="Normal 3 6 3 3 3 3" xfId="3696"/>
    <cellStyle name="Normal 3 6 3 3 3 3 2" xfId="8977"/>
    <cellStyle name="Normal 3 6 3 3 3 3 2 2" xfId="27116"/>
    <cellStyle name="Normal 3 6 3 3 3 3 3" xfId="16730"/>
    <cellStyle name="Normal 3 6 3 3 3 3 4" xfId="21836"/>
    <cellStyle name="Normal 3 6 3 3 3 4" xfId="6336"/>
    <cellStyle name="Normal 3 6 3 3 3 4 2" xfId="24476"/>
    <cellStyle name="Normal 3 6 3 3 3 5" xfId="11626"/>
    <cellStyle name="Normal 3 6 3 3 3 6" xfId="14266"/>
    <cellStyle name="Normal 3 6 3 3 3 7" xfId="19196"/>
    <cellStyle name="Normal 3 6 3 3 4" xfId="1582"/>
    <cellStyle name="Normal 3 6 3 3 4 2" xfId="4224"/>
    <cellStyle name="Normal 3 6 3 3 4 2 2" xfId="9505"/>
    <cellStyle name="Normal 3 6 3 3 4 2 2 2" xfId="27644"/>
    <cellStyle name="Normal 3 6 3 3 4 2 3" xfId="17258"/>
    <cellStyle name="Normal 3 6 3 3 4 2 4" xfId="22364"/>
    <cellStyle name="Normal 3 6 3 3 4 3" xfId="6864"/>
    <cellStyle name="Normal 3 6 3 3 4 3 2" xfId="25004"/>
    <cellStyle name="Normal 3 6 3 3 4 4" xfId="12154"/>
    <cellStyle name="Normal 3 6 3 3 4 5" xfId="14794"/>
    <cellStyle name="Normal 3 6 3 3 4 6" xfId="19724"/>
    <cellStyle name="Normal 3 6 3 3 5" xfId="2991"/>
    <cellStyle name="Normal 3 6 3 3 5 2" xfId="8273"/>
    <cellStyle name="Normal 3 6 3 3 5 2 2" xfId="26412"/>
    <cellStyle name="Normal 3 6 3 3 5 3" xfId="16026"/>
    <cellStyle name="Normal 3 6 3 3 5 4" xfId="21132"/>
    <cellStyle name="Normal 3 6 3 3 6" xfId="5632"/>
    <cellStyle name="Normal 3 6 3 3 6 2" xfId="23772"/>
    <cellStyle name="Normal 3 6 3 3 7" xfId="10928"/>
    <cellStyle name="Normal 3 6 3 3 8" xfId="13562"/>
    <cellStyle name="Normal 3 6 3 3 9" xfId="18492"/>
    <cellStyle name="Normal 3 6 3 4" xfId="527"/>
    <cellStyle name="Normal 3 6 3 4 2" xfId="1230"/>
    <cellStyle name="Normal 3 6 3 4 2 2" xfId="2462"/>
    <cellStyle name="Normal 3 6 3 4 2 2 2" xfId="5104"/>
    <cellStyle name="Normal 3 6 3 4 2 2 2 2" xfId="10385"/>
    <cellStyle name="Normal 3 6 3 4 2 2 2 2 2" xfId="28524"/>
    <cellStyle name="Normal 3 6 3 4 2 2 2 3" xfId="18138"/>
    <cellStyle name="Normal 3 6 3 4 2 2 2 4" xfId="23244"/>
    <cellStyle name="Normal 3 6 3 4 2 2 3" xfId="7744"/>
    <cellStyle name="Normal 3 6 3 4 2 2 3 2" xfId="25884"/>
    <cellStyle name="Normal 3 6 3 4 2 2 4" xfId="13034"/>
    <cellStyle name="Normal 3 6 3 4 2 2 5" xfId="15674"/>
    <cellStyle name="Normal 3 6 3 4 2 2 6" xfId="20604"/>
    <cellStyle name="Normal 3 6 3 4 2 3" xfId="3872"/>
    <cellStyle name="Normal 3 6 3 4 2 3 2" xfId="9153"/>
    <cellStyle name="Normal 3 6 3 4 2 3 2 2" xfId="27292"/>
    <cellStyle name="Normal 3 6 3 4 2 3 3" xfId="16906"/>
    <cellStyle name="Normal 3 6 3 4 2 3 4" xfId="22012"/>
    <cellStyle name="Normal 3 6 3 4 2 4" xfId="6512"/>
    <cellStyle name="Normal 3 6 3 4 2 4 2" xfId="24652"/>
    <cellStyle name="Normal 3 6 3 4 2 5" xfId="11802"/>
    <cellStyle name="Normal 3 6 3 4 2 6" xfId="14442"/>
    <cellStyle name="Normal 3 6 3 4 2 7" xfId="19372"/>
    <cellStyle name="Normal 3 6 3 4 3" xfId="1758"/>
    <cellStyle name="Normal 3 6 3 4 3 2" xfId="4400"/>
    <cellStyle name="Normal 3 6 3 4 3 2 2" xfId="9681"/>
    <cellStyle name="Normal 3 6 3 4 3 2 2 2" xfId="27820"/>
    <cellStyle name="Normal 3 6 3 4 3 2 3" xfId="17434"/>
    <cellStyle name="Normal 3 6 3 4 3 2 4" xfId="22540"/>
    <cellStyle name="Normal 3 6 3 4 3 3" xfId="7040"/>
    <cellStyle name="Normal 3 6 3 4 3 3 2" xfId="25180"/>
    <cellStyle name="Normal 3 6 3 4 3 4" xfId="12330"/>
    <cellStyle name="Normal 3 6 3 4 3 5" xfId="14970"/>
    <cellStyle name="Normal 3 6 3 4 3 6" xfId="19900"/>
    <cellStyle name="Normal 3 6 3 4 4" xfId="3167"/>
    <cellStyle name="Normal 3 6 3 4 4 2" xfId="8449"/>
    <cellStyle name="Normal 3 6 3 4 4 2 2" xfId="26588"/>
    <cellStyle name="Normal 3 6 3 4 4 3" xfId="16202"/>
    <cellStyle name="Normal 3 6 3 4 4 4" xfId="21308"/>
    <cellStyle name="Normal 3 6 3 4 5" xfId="5808"/>
    <cellStyle name="Normal 3 6 3 4 5 2" xfId="23948"/>
    <cellStyle name="Normal 3 6 3 4 6" xfId="11100"/>
    <cellStyle name="Normal 3 6 3 4 7" xfId="13738"/>
    <cellStyle name="Normal 3 6 3 4 8" xfId="18668"/>
    <cellStyle name="Normal 3 6 3 5" xfId="878"/>
    <cellStyle name="Normal 3 6 3 5 2" xfId="2110"/>
    <cellStyle name="Normal 3 6 3 5 2 2" xfId="4752"/>
    <cellStyle name="Normal 3 6 3 5 2 2 2" xfId="10033"/>
    <cellStyle name="Normal 3 6 3 5 2 2 2 2" xfId="28172"/>
    <cellStyle name="Normal 3 6 3 5 2 2 3" xfId="17786"/>
    <cellStyle name="Normal 3 6 3 5 2 2 4" xfId="22892"/>
    <cellStyle name="Normal 3 6 3 5 2 3" xfId="7392"/>
    <cellStyle name="Normal 3 6 3 5 2 3 2" xfId="25532"/>
    <cellStyle name="Normal 3 6 3 5 2 4" xfId="12682"/>
    <cellStyle name="Normal 3 6 3 5 2 5" xfId="15322"/>
    <cellStyle name="Normal 3 6 3 5 2 6" xfId="20252"/>
    <cellStyle name="Normal 3 6 3 5 3" xfId="3520"/>
    <cellStyle name="Normal 3 6 3 5 3 2" xfId="8801"/>
    <cellStyle name="Normal 3 6 3 5 3 2 2" xfId="26940"/>
    <cellStyle name="Normal 3 6 3 5 3 3" xfId="16554"/>
    <cellStyle name="Normal 3 6 3 5 3 4" xfId="21660"/>
    <cellStyle name="Normal 3 6 3 5 4" xfId="6160"/>
    <cellStyle name="Normal 3 6 3 5 4 2" xfId="24300"/>
    <cellStyle name="Normal 3 6 3 5 5" xfId="11450"/>
    <cellStyle name="Normal 3 6 3 5 6" xfId="14090"/>
    <cellStyle name="Normal 3 6 3 5 7" xfId="19020"/>
    <cellStyle name="Normal 3 6 3 6" xfId="1406"/>
    <cellStyle name="Normal 3 6 3 6 2" xfId="4048"/>
    <cellStyle name="Normal 3 6 3 6 2 2" xfId="9329"/>
    <cellStyle name="Normal 3 6 3 6 2 2 2" xfId="27468"/>
    <cellStyle name="Normal 3 6 3 6 2 3" xfId="17082"/>
    <cellStyle name="Normal 3 6 3 6 2 4" xfId="22188"/>
    <cellStyle name="Normal 3 6 3 6 3" xfId="6688"/>
    <cellStyle name="Normal 3 6 3 6 3 2" xfId="24828"/>
    <cellStyle name="Normal 3 6 3 6 4" xfId="11978"/>
    <cellStyle name="Normal 3 6 3 6 5" xfId="14618"/>
    <cellStyle name="Normal 3 6 3 6 6" xfId="19548"/>
    <cellStyle name="Normal 3 6 3 7" xfId="2638"/>
    <cellStyle name="Normal 3 6 3 7 2" xfId="5280"/>
    <cellStyle name="Normal 3 6 3 7 2 2" xfId="10561"/>
    <cellStyle name="Normal 3 6 3 7 2 2 2" xfId="28700"/>
    <cellStyle name="Normal 3 6 3 7 2 3" xfId="23420"/>
    <cellStyle name="Normal 3 6 3 7 3" xfId="7920"/>
    <cellStyle name="Normal 3 6 3 7 3 2" xfId="26060"/>
    <cellStyle name="Normal 3 6 3 7 4" xfId="13210"/>
    <cellStyle name="Normal 3 6 3 7 5" xfId="15850"/>
    <cellStyle name="Normal 3 6 3 7 6" xfId="20780"/>
    <cellStyle name="Normal 3 6 3 8" xfId="2815"/>
    <cellStyle name="Normal 3 6 3 8 2" xfId="8097"/>
    <cellStyle name="Normal 3 6 3 8 2 2" xfId="26236"/>
    <cellStyle name="Normal 3 6 3 8 3" xfId="20956"/>
    <cellStyle name="Normal 3 6 3 9" xfId="5456"/>
    <cellStyle name="Normal 3 6 3 9 2" xfId="23596"/>
    <cellStyle name="Normal 3 6 4" xfId="194"/>
    <cellStyle name="Normal 3 6 4 10" xfId="13419"/>
    <cellStyle name="Normal 3 6 4 11" xfId="18349"/>
    <cellStyle name="Normal 3 6 4 2" xfId="386"/>
    <cellStyle name="Normal 3 6 4 2 2" xfId="735"/>
    <cellStyle name="Normal 3 6 4 2 2 2" xfId="1967"/>
    <cellStyle name="Normal 3 6 4 2 2 2 2" xfId="4609"/>
    <cellStyle name="Normal 3 6 4 2 2 2 2 2" xfId="9890"/>
    <cellStyle name="Normal 3 6 4 2 2 2 2 2 2" xfId="28029"/>
    <cellStyle name="Normal 3 6 4 2 2 2 2 3" xfId="17643"/>
    <cellStyle name="Normal 3 6 4 2 2 2 2 4" xfId="22749"/>
    <cellStyle name="Normal 3 6 4 2 2 2 3" xfId="7249"/>
    <cellStyle name="Normal 3 6 4 2 2 2 3 2" xfId="25389"/>
    <cellStyle name="Normal 3 6 4 2 2 2 4" xfId="12539"/>
    <cellStyle name="Normal 3 6 4 2 2 2 5" xfId="15179"/>
    <cellStyle name="Normal 3 6 4 2 2 2 6" xfId="20109"/>
    <cellStyle name="Normal 3 6 4 2 2 3" xfId="3377"/>
    <cellStyle name="Normal 3 6 4 2 2 3 2" xfId="8658"/>
    <cellStyle name="Normal 3 6 4 2 2 3 2 2" xfId="26797"/>
    <cellStyle name="Normal 3 6 4 2 2 3 3" xfId="16411"/>
    <cellStyle name="Normal 3 6 4 2 2 3 4" xfId="21517"/>
    <cellStyle name="Normal 3 6 4 2 2 4" xfId="6017"/>
    <cellStyle name="Normal 3 6 4 2 2 4 2" xfId="24157"/>
    <cellStyle name="Normal 3 6 4 2 2 5" xfId="11307"/>
    <cellStyle name="Normal 3 6 4 2 2 6" xfId="13947"/>
    <cellStyle name="Normal 3 6 4 2 2 7" xfId="18877"/>
    <cellStyle name="Normal 3 6 4 2 3" xfId="1087"/>
    <cellStyle name="Normal 3 6 4 2 3 2" xfId="2319"/>
    <cellStyle name="Normal 3 6 4 2 3 2 2" xfId="4961"/>
    <cellStyle name="Normal 3 6 4 2 3 2 2 2" xfId="10242"/>
    <cellStyle name="Normal 3 6 4 2 3 2 2 2 2" xfId="28381"/>
    <cellStyle name="Normal 3 6 4 2 3 2 2 3" xfId="17995"/>
    <cellStyle name="Normal 3 6 4 2 3 2 2 4" xfId="23101"/>
    <cellStyle name="Normal 3 6 4 2 3 2 3" xfId="7601"/>
    <cellStyle name="Normal 3 6 4 2 3 2 3 2" xfId="25741"/>
    <cellStyle name="Normal 3 6 4 2 3 2 4" xfId="12891"/>
    <cellStyle name="Normal 3 6 4 2 3 2 5" xfId="15531"/>
    <cellStyle name="Normal 3 6 4 2 3 2 6" xfId="20461"/>
    <cellStyle name="Normal 3 6 4 2 3 3" xfId="3729"/>
    <cellStyle name="Normal 3 6 4 2 3 3 2" xfId="9010"/>
    <cellStyle name="Normal 3 6 4 2 3 3 2 2" xfId="27149"/>
    <cellStyle name="Normal 3 6 4 2 3 3 3" xfId="16763"/>
    <cellStyle name="Normal 3 6 4 2 3 3 4" xfId="21869"/>
    <cellStyle name="Normal 3 6 4 2 3 4" xfId="6369"/>
    <cellStyle name="Normal 3 6 4 2 3 4 2" xfId="24509"/>
    <cellStyle name="Normal 3 6 4 2 3 5" xfId="11659"/>
    <cellStyle name="Normal 3 6 4 2 3 6" xfId="14299"/>
    <cellStyle name="Normal 3 6 4 2 3 7" xfId="19229"/>
    <cellStyle name="Normal 3 6 4 2 4" xfId="1615"/>
    <cellStyle name="Normal 3 6 4 2 4 2" xfId="4257"/>
    <cellStyle name="Normal 3 6 4 2 4 2 2" xfId="9538"/>
    <cellStyle name="Normal 3 6 4 2 4 2 2 2" xfId="27677"/>
    <cellStyle name="Normal 3 6 4 2 4 2 3" xfId="17291"/>
    <cellStyle name="Normal 3 6 4 2 4 2 4" xfId="22397"/>
    <cellStyle name="Normal 3 6 4 2 4 3" xfId="6897"/>
    <cellStyle name="Normal 3 6 4 2 4 3 2" xfId="25037"/>
    <cellStyle name="Normal 3 6 4 2 4 4" xfId="12187"/>
    <cellStyle name="Normal 3 6 4 2 4 5" xfId="14827"/>
    <cellStyle name="Normal 3 6 4 2 4 6" xfId="19757"/>
    <cellStyle name="Normal 3 6 4 2 5" xfId="3024"/>
    <cellStyle name="Normal 3 6 4 2 5 2" xfId="8306"/>
    <cellStyle name="Normal 3 6 4 2 5 2 2" xfId="26445"/>
    <cellStyle name="Normal 3 6 4 2 5 3" xfId="16059"/>
    <cellStyle name="Normal 3 6 4 2 5 4" xfId="21165"/>
    <cellStyle name="Normal 3 6 4 2 6" xfId="5665"/>
    <cellStyle name="Normal 3 6 4 2 6 2" xfId="23805"/>
    <cellStyle name="Normal 3 6 4 2 7" xfId="10960"/>
    <cellStyle name="Normal 3 6 4 2 8" xfId="13595"/>
    <cellStyle name="Normal 3 6 4 2 9" xfId="18525"/>
    <cellStyle name="Normal 3 6 4 3" xfId="559"/>
    <cellStyle name="Normal 3 6 4 3 2" xfId="1263"/>
    <cellStyle name="Normal 3 6 4 3 2 2" xfId="2495"/>
    <cellStyle name="Normal 3 6 4 3 2 2 2" xfId="5137"/>
    <cellStyle name="Normal 3 6 4 3 2 2 2 2" xfId="10418"/>
    <cellStyle name="Normal 3 6 4 3 2 2 2 2 2" xfId="28557"/>
    <cellStyle name="Normal 3 6 4 3 2 2 2 3" xfId="18171"/>
    <cellStyle name="Normal 3 6 4 3 2 2 2 4" xfId="23277"/>
    <cellStyle name="Normal 3 6 4 3 2 2 3" xfId="7777"/>
    <cellStyle name="Normal 3 6 4 3 2 2 3 2" xfId="25917"/>
    <cellStyle name="Normal 3 6 4 3 2 2 4" xfId="13067"/>
    <cellStyle name="Normal 3 6 4 3 2 2 5" xfId="15707"/>
    <cellStyle name="Normal 3 6 4 3 2 2 6" xfId="20637"/>
    <cellStyle name="Normal 3 6 4 3 2 3" xfId="3905"/>
    <cellStyle name="Normal 3 6 4 3 2 3 2" xfId="9186"/>
    <cellStyle name="Normal 3 6 4 3 2 3 2 2" xfId="27325"/>
    <cellStyle name="Normal 3 6 4 3 2 3 3" xfId="16939"/>
    <cellStyle name="Normal 3 6 4 3 2 3 4" xfId="22045"/>
    <cellStyle name="Normal 3 6 4 3 2 4" xfId="6545"/>
    <cellStyle name="Normal 3 6 4 3 2 4 2" xfId="24685"/>
    <cellStyle name="Normal 3 6 4 3 2 5" xfId="11835"/>
    <cellStyle name="Normal 3 6 4 3 2 6" xfId="14475"/>
    <cellStyle name="Normal 3 6 4 3 2 7" xfId="19405"/>
    <cellStyle name="Normal 3 6 4 3 3" xfId="1791"/>
    <cellStyle name="Normal 3 6 4 3 3 2" xfId="4433"/>
    <cellStyle name="Normal 3 6 4 3 3 2 2" xfId="9714"/>
    <cellStyle name="Normal 3 6 4 3 3 2 2 2" xfId="27853"/>
    <cellStyle name="Normal 3 6 4 3 3 2 3" xfId="17467"/>
    <cellStyle name="Normal 3 6 4 3 3 2 4" xfId="22573"/>
    <cellStyle name="Normal 3 6 4 3 3 3" xfId="7073"/>
    <cellStyle name="Normal 3 6 4 3 3 3 2" xfId="25213"/>
    <cellStyle name="Normal 3 6 4 3 3 4" xfId="12363"/>
    <cellStyle name="Normal 3 6 4 3 3 5" xfId="15003"/>
    <cellStyle name="Normal 3 6 4 3 3 6" xfId="19933"/>
    <cellStyle name="Normal 3 6 4 3 4" xfId="3200"/>
    <cellStyle name="Normal 3 6 4 3 4 2" xfId="8482"/>
    <cellStyle name="Normal 3 6 4 3 4 2 2" xfId="26621"/>
    <cellStyle name="Normal 3 6 4 3 4 3" xfId="16235"/>
    <cellStyle name="Normal 3 6 4 3 4 4" xfId="21341"/>
    <cellStyle name="Normal 3 6 4 3 5" xfId="5841"/>
    <cellStyle name="Normal 3 6 4 3 5 2" xfId="23981"/>
    <cellStyle name="Normal 3 6 4 3 6" xfId="11132"/>
    <cellStyle name="Normal 3 6 4 3 7" xfId="13771"/>
    <cellStyle name="Normal 3 6 4 3 8" xfId="18701"/>
    <cellStyle name="Normal 3 6 4 4" xfId="911"/>
    <cellStyle name="Normal 3 6 4 4 2" xfId="2143"/>
    <cellStyle name="Normal 3 6 4 4 2 2" xfId="4785"/>
    <cellStyle name="Normal 3 6 4 4 2 2 2" xfId="10066"/>
    <cellStyle name="Normal 3 6 4 4 2 2 2 2" xfId="28205"/>
    <cellStyle name="Normal 3 6 4 4 2 2 3" xfId="17819"/>
    <cellStyle name="Normal 3 6 4 4 2 2 4" xfId="22925"/>
    <cellStyle name="Normal 3 6 4 4 2 3" xfId="7425"/>
    <cellStyle name="Normal 3 6 4 4 2 3 2" xfId="25565"/>
    <cellStyle name="Normal 3 6 4 4 2 4" xfId="12715"/>
    <cellStyle name="Normal 3 6 4 4 2 5" xfId="15355"/>
    <cellStyle name="Normal 3 6 4 4 2 6" xfId="20285"/>
    <cellStyle name="Normal 3 6 4 4 3" xfId="3553"/>
    <cellStyle name="Normal 3 6 4 4 3 2" xfId="8834"/>
    <cellStyle name="Normal 3 6 4 4 3 2 2" xfId="26973"/>
    <cellStyle name="Normal 3 6 4 4 3 3" xfId="16587"/>
    <cellStyle name="Normal 3 6 4 4 3 4" xfId="21693"/>
    <cellStyle name="Normal 3 6 4 4 4" xfId="6193"/>
    <cellStyle name="Normal 3 6 4 4 4 2" xfId="24333"/>
    <cellStyle name="Normal 3 6 4 4 5" xfId="11483"/>
    <cellStyle name="Normal 3 6 4 4 6" xfId="14123"/>
    <cellStyle name="Normal 3 6 4 4 7" xfId="19053"/>
    <cellStyle name="Normal 3 6 4 5" xfId="1439"/>
    <cellStyle name="Normal 3 6 4 5 2" xfId="4081"/>
    <cellStyle name="Normal 3 6 4 5 2 2" xfId="9362"/>
    <cellStyle name="Normal 3 6 4 5 2 2 2" xfId="27501"/>
    <cellStyle name="Normal 3 6 4 5 2 3" xfId="17115"/>
    <cellStyle name="Normal 3 6 4 5 2 4" xfId="22221"/>
    <cellStyle name="Normal 3 6 4 5 3" xfId="6721"/>
    <cellStyle name="Normal 3 6 4 5 3 2" xfId="24861"/>
    <cellStyle name="Normal 3 6 4 5 4" xfId="12011"/>
    <cellStyle name="Normal 3 6 4 5 5" xfId="14651"/>
    <cellStyle name="Normal 3 6 4 5 6" xfId="19581"/>
    <cellStyle name="Normal 3 6 4 6" xfId="2671"/>
    <cellStyle name="Normal 3 6 4 6 2" xfId="5313"/>
    <cellStyle name="Normal 3 6 4 6 2 2" xfId="10594"/>
    <cellStyle name="Normal 3 6 4 6 2 2 2" xfId="28733"/>
    <cellStyle name="Normal 3 6 4 6 2 3" xfId="23453"/>
    <cellStyle name="Normal 3 6 4 6 3" xfId="7953"/>
    <cellStyle name="Normal 3 6 4 6 3 2" xfId="26093"/>
    <cellStyle name="Normal 3 6 4 6 4" xfId="13243"/>
    <cellStyle name="Normal 3 6 4 6 5" xfId="15883"/>
    <cellStyle name="Normal 3 6 4 6 6" xfId="20813"/>
    <cellStyle name="Normal 3 6 4 7" xfId="2848"/>
    <cellStyle name="Normal 3 6 4 7 2" xfId="8130"/>
    <cellStyle name="Normal 3 6 4 7 2 2" xfId="26269"/>
    <cellStyle name="Normal 3 6 4 7 3" xfId="20989"/>
    <cellStyle name="Normal 3 6 4 8" xfId="5489"/>
    <cellStyle name="Normal 3 6 4 8 2" xfId="23629"/>
    <cellStyle name="Normal 3 6 4 9" xfId="10783"/>
    <cellStyle name="Normal 3 6 5" xfId="266"/>
    <cellStyle name="Normal 3 6 5 2" xfId="646"/>
    <cellStyle name="Normal 3 6 5 2 2" xfId="1878"/>
    <cellStyle name="Normal 3 6 5 2 2 2" xfId="4520"/>
    <cellStyle name="Normal 3 6 5 2 2 2 2" xfId="9801"/>
    <cellStyle name="Normal 3 6 5 2 2 2 2 2" xfId="27940"/>
    <cellStyle name="Normal 3 6 5 2 2 2 3" xfId="17554"/>
    <cellStyle name="Normal 3 6 5 2 2 2 4" xfId="22660"/>
    <cellStyle name="Normal 3 6 5 2 2 3" xfId="7160"/>
    <cellStyle name="Normal 3 6 5 2 2 3 2" xfId="25300"/>
    <cellStyle name="Normal 3 6 5 2 2 4" xfId="12450"/>
    <cellStyle name="Normal 3 6 5 2 2 5" xfId="15090"/>
    <cellStyle name="Normal 3 6 5 2 2 6" xfId="20020"/>
    <cellStyle name="Normal 3 6 5 2 3" xfId="3288"/>
    <cellStyle name="Normal 3 6 5 2 3 2" xfId="8569"/>
    <cellStyle name="Normal 3 6 5 2 3 2 2" xfId="26708"/>
    <cellStyle name="Normal 3 6 5 2 3 3" xfId="16322"/>
    <cellStyle name="Normal 3 6 5 2 3 4" xfId="21428"/>
    <cellStyle name="Normal 3 6 5 2 4" xfId="5928"/>
    <cellStyle name="Normal 3 6 5 2 4 2" xfId="24068"/>
    <cellStyle name="Normal 3 6 5 2 5" xfId="11218"/>
    <cellStyle name="Normal 3 6 5 2 6" xfId="13858"/>
    <cellStyle name="Normal 3 6 5 2 7" xfId="18788"/>
    <cellStyle name="Normal 3 6 5 3" xfId="998"/>
    <cellStyle name="Normal 3 6 5 3 2" xfId="2230"/>
    <cellStyle name="Normal 3 6 5 3 2 2" xfId="4872"/>
    <cellStyle name="Normal 3 6 5 3 2 2 2" xfId="10153"/>
    <cellStyle name="Normal 3 6 5 3 2 2 2 2" xfId="28292"/>
    <cellStyle name="Normal 3 6 5 3 2 2 3" xfId="17906"/>
    <cellStyle name="Normal 3 6 5 3 2 2 4" xfId="23012"/>
    <cellStyle name="Normal 3 6 5 3 2 3" xfId="7512"/>
    <cellStyle name="Normal 3 6 5 3 2 3 2" xfId="25652"/>
    <cellStyle name="Normal 3 6 5 3 2 4" xfId="12802"/>
    <cellStyle name="Normal 3 6 5 3 2 5" xfId="15442"/>
    <cellStyle name="Normal 3 6 5 3 2 6" xfId="20372"/>
    <cellStyle name="Normal 3 6 5 3 3" xfId="3640"/>
    <cellStyle name="Normal 3 6 5 3 3 2" xfId="8921"/>
    <cellStyle name="Normal 3 6 5 3 3 2 2" xfId="27060"/>
    <cellStyle name="Normal 3 6 5 3 3 3" xfId="16674"/>
    <cellStyle name="Normal 3 6 5 3 3 4" xfId="21780"/>
    <cellStyle name="Normal 3 6 5 3 4" xfId="6280"/>
    <cellStyle name="Normal 3 6 5 3 4 2" xfId="24420"/>
    <cellStyle name="Normal 3 6 5 3 5" xfId="11570"/>
    <cellStyle name="Normal 3 6 5 3 6" xfId="14210"/>
    <cellStyle name="Normal 3 6 5 3 7" xfId="19140"/>
    <cellStyle name="Normal 3 6 5 4" xfId="1526"/>
    <cellStyle name="Normal 3 6 5 4 2" xfId="4168"/>
    <cellStyle name="Normal 3 6 5 4 2 2" xfId="9449"/>
    <cellStyle name="Normal 3 6 5 4 2 2 2" xfId="27588"/>
    <cellStyle name="Normal 3 6 5 4 2 3" xfId="17202"/>
    <cellStyle name="Normal 3 6 5 4 2 4" xfId="22308"/>
    <cellStyle name="Normal 3 6 5 4 3" xfId="6808"/>
    <cellStyle name="Normal 3 6 5 4 3 2" xfId="24948"/>
    <cellStyle name="Normal 3 6 5 4 4" xfId="12098"/>
    <cellStyle name="Normal 3 6 5 4 5" xfId="14738"/>
    <cellStyle name="Normal 3 6 5 4 6" xfId="19668"/>
    <cellStyle name="Normal 3 6 5 5" xfId="2935"/>
    <cellStyle name="Normal 3 6 5 5 2" xfId="8217"/>
    <cellStyle name="Normal 3 6 5 5 2 2" xfId="26356"/>
    <cellStyle name="Normal 3 6 5 5 3" xfId="15970"/>
    <cellStyle name="Normal 3 6 5 5 4" xfId="21076"/>
    <cellStyle name="Normal 3 6 5 6" xfId="5576"/>
    <cellStyle name="Normal 3 6 5 6 2" xfId="23716"/>
    <cellStyle name="Normal 3 6 5 7" xfId="10845"/>
    <cellStyle name="Normal 3 6 5 8" xfId="13506"/>
    <cellStyle name="Normal 3 6 5 9" xfId="18407"/>
    <cellStyle name="Normal 3 6 6" xfId="475"/>
    <cellStyle name="Normal 3 6 6 2" xfId="1176"/>
    <cellStyle name="Normal 3 6 6 2 2" xfId="2408"/>
    <cellStyle name="Normal 3 6 6 2 2 2" xfId="5050"/>
    <cellStyle name="Normal 3 6 6 2 2 2 2" xfId="10331"/>
    <cellStyle name="Normal 3 6 6 2 2 2 2 2" xfId="28470"/>
    <cellStyle name="Normal 3 6 6 2 2 2 3" xfId="18084"/>
    <cellStyle name="Normal 3 6 6 2 2 2 4" xfId="23190"/>
    <cellStyle name="Normal 3 6 6 2 2 3" xfId="7690"/>
    <cellStyle name="Normal 3 6 6 2 2 3 2" xfId="25830"/>
    <cellStyle name="Normal 3 6 6 2 2 4" xfId="12980"/>
    <cellStyle name="Normal 3 6 6 2 2 5" xfId="15620"/>
    <cellStyle name="Normal 3 6 6 2 2 6" xfId="20550"/>
    <cellStyle name="Normal 3 6 6 2 3" xfId="3818"/>
    <cellStyle name="Normal 3 6 6 2 3 2" xfId="9099"/>
    <cellStyle name="Normal 3 6 6 2 3 2 2" xfId="27238"/>
    <cellStyle name="Normal 3 6 6 2 3 3" xfId="16852"/>
    <cellStyle name="Normal 3 6 6 2 3 4" xfId="21958"/>
    <cellStyle name="Normal 3 6 6 2 4" xfId="6458"/>
    <cellStyle name="Normal 3 6 6 2 4 2" xfId="24598"/>
    <cellStyle name="Normal 3 6 6 2 5" xfId="11748"/>
    <cellStyle name="Normal 3 6 6 2 6" xfId="14388"/>
    <cellStyle name="Normal 3 6 6 2 7" xfId="19318"/>
    <cellStyle name="Normal 3 6 6 3" xfId="1704"/>
    <cellStyle name="Normal 3 6 6 3 2" xfId="4346"/>
    <cellStyle name="Normal 3 6 6 3 2 2" xfId="9627"/>
    <cellStyle name="Normal 3 6 6 3 2 2 2" xfId="27766"/>
    <cellStyle name="Normal 3 6 6 3 2 3" xfId="17380"/>
    <cellStyle name="Normal 3 6 6 3 2 4" xfId="22486"/>
    <cellStyle name="Normal 3 6 6 3 3" xfId="6986"/>
    <cellStyle name="Normal 3 6 6 3 3 2" xfId="25126"/>
    <cellStyle name="Normal 3 6 6 3 4" xfId="12276"/>
    <cellStyle name="Normal 3 6 6 3 5" xfId="14916"/>
    <cellStyle name="Normal 3 6 6 3 6" xfId="19846"/>
    <cellStyle name="Normal 3 6 6 4" xfId="3113"/>
    <cellStyle name="Normal 3 6 6 4 2" xfId="8395"/>
    <cellStyle name="Normal 3 6 6 4 2 2" xfId="26534"/>
    <cellStyle name="Normal 3 6 6 4 3" xfId="16148"/>
    <cellStyle name="Normal 3 6 6 4 4" xfId="21254"/>
    <cellStyle name="Normal 3 6 6 5" xfId="5754"/>
    <cellStyle name="Normal 3 6 6 5 2" xfId="23894"/>
    <cellStyle name="Normal 3 6 6 6" xfId="11048"/>
    <cellStyle name="Normal 3 6 6 7" xfId="13684"/>
    <cellStyle name="Normal 3 6 6 8" xfId="18614"/>
    <cellStyle name="Normal 3 6 7" xfId="824"/>
    <cellStyle name="Normal 3 6 7 2" xfId="2056"/>
    <cellStyle name="Normal 3 6 7 2 2" xfId="4698"/>
    <cellStyle name="Normal 3 6 7 2 2 2" xfId="9979"/>
    <cellStyle name="Normal 3 6 7 2 2 2 2" xfId="28118"/>
    <cellStyle name="Normal 3 6 7 2 2 3" xfId="17732"/>
    <cellStyle name="Normal 3 6 7 2 2 4" xfId="22838"/>
    <cellStyle name="Normal 3 6 7 2 3" xfId="7338"/>
    <cellStyle name="Normal 3 6 7 2 3 2" xfId="25478"/>
    <cellStyle name="Normal 3 6 7 2 4" xfId="12628"/>
    <cellStyle name="Normal 3 6 7 2 5" xfId="15268"/>
    <cellStyle name="Normal 3 6 7 2 6" xfId="20198"/>
    <cellStyle name="Normal 3 6 7 3" xfId="3466"/>
    <cellStyle name="Normal 3 6 7 3 2" xfId="8747"/>
    <cellStyle name="Normal 3 6 7 3 2 2" xfId="26886"/>
    <cellStyle name="Normal 3 6 7 3 3" xfId="16500"/>
    <cellStyle name="Normal 3 6 7 3 4" xfId="21606"/>
    <cellStyle name="Normal 3 6 7 4" xfId="6106"/>
    <cellStyle name="Normal 3 6 7 4 2" xfId="24246"/>
    <cellStyle name="Normal 3 6 7 5" xfId="11396"/>
    <cellStyle name="Normal 3 6 7 6" xfId="14036"/>
    <cellStyle name="Normal 3 6 7 7" xfId="18966"/>
    <cellStyle name="Normal 3 6 8" xfId="1350"/>
    <cellStyle name="Normal 3 6 8 2" xfId="3992"/>
    <cellStyle name="Normal 3 6 8 2 2" xfId="9273"/>
    <cellStyle name="Normal 3 6 8 2 2 2" xfId="27412"/>
    <cellStyle name="Normal 3 6 8 2 3" xfId="17026"/>
    <cellStyle name="Normal 3 6 8 2 4" xfId="22132"/>
    <cellStyle name="Normal 3 6 8 3" xfId="6632"/>
    <cellStyle name="Normal 3 6 8 3 2" xfId="24772"/>
    <cellStyle name="Normal 3 6 8 4" xfId="11922"/>
    <cellStyle name="Normal 3 6 8 5" xfId="14562"/>
    <cellStyle name="Normal 3 6 8 6" xfId="19492"/>
    <cellStyle name="Normal 3 6 9" xfId="2582"/>
    <cellStyle name="Normal 3 6 9 2" xfId="5224"/>
    <cellStyle name="Normal 3 6 9 2 2" xfId="10505"/>
    <cellStyle name="Normal 3 6 9 2 2 2" xfId="28644"/>
    <cellStyle name="Normal 3 6 9 2 3" xfId="23364"/>
    <cellStyle name="Normal 3 6 9 3" xfId="7864"/>
    <cellStyle name="Normal 3 6 9 3 2" xfId="26004"/>
    <cellStyle name="Normal 3 6 9 4" xfId="13154"/>
    <cellStyle name="Normal 3 6 9 5" xfId="15794"/>
    <cellStyle name="Normal 3 6 9 6" xfId="20724"/>
    <cellStyle name="Normal 3 7" xfId="87"/>
    <cellStyle name="Normal 3 7 10" xfId="10727"/>
    <cellStyle name="Normal 3 7 11" xfId="13346"/>
    <cellStyle name="Normal 3 7 12" xfId="18275"/>
    <cellStyle name="Normal 3 7 2" xfId="208"/>
    <cellStyle name="Normal 3 7 2 10" xfId="13433"/>
    <cellStyle name="Normal 3 7 2 11" xfId="18363"/>
    <cellStyle name="Normal 3 7 2 2" xfId="400"/>
    <cellStyle name="Normal 3 7 2 2 2" xfId="749"/>
    <cellStyle name="Normal 3 7 2 2 2 2" xfId="1981"/>
    <cellStyle name="Normal 3 7 2 2 2 2 2" xfId="4623"/>
    <cellStyle name="Normal 3 7 2 2 2 2 2 2" xfId="9904"/>
    <cellStyle name="Normal 3 7 2 2 2 2 2 2 2" xfId="28043"/>
    <cellStyle name="Normal 3 7 2 2 2 2 2 3" xfId="17657"/>
    <cellStyle name="Normal 3 7 2 2 2 2 2 4" xfId="22763"/>
    <cellStyle name="Normal 3 7 2 2 2 2 3" xfId="7263"/>
    <cellStyle name="Normal 3 7 2 2 2 2 3 2" xfId="25403"/>
    <cellStyle name="Normal 3 7 2 2 2 2 4" xfId="12553"/>
    <cellStyle name="Normal 3 7 2 2 2 2 5" xfId="15193"/>
    <cellStyle name="Normal 3 7 2 2 2 2 6" xfId="20123"/>
    <cellStyle name="Normal 3 7 2 2 2 3" xfId="3391"/>
    <cellStyle name="Normal 3 7 2 2 2 3 2" xfId="8672"/>
    <cellStyle name="Normal 3 7 2 2 2 3 2 2" xfId="26811"/>
    <cellStyle name="Normal 3 7 2 2 2 3 3" xfId="16425"/>
    <cellStyle name="Normal 3 7 2 2 2 3 4" xfId="21531"/>
    <cellStyle name="Normal 3 7 2 2 2 4" xfId="6031"/>
    <cellStyle name="Normal 3 7 2 2 2 4 2" xfId="24171"/>
    <cellStyle name="Normal 3 7 2 2 2 5" xfId="11321"/>
    <cellStyle name="Normal 3 7 2 2 2 6" xfId="13961"/>
    <cellStyle name="Normal 3 7 2 2 2 7" xfId="18891"/>
    <cellStyle name="Normal 3 7 2 2 3" xfId="1101"/>
    <cellStyle name="Normal 3 7 2 2 3 2" xfId="2333"/>
    <cellStyle name="Normal 3 7 2 2 3 2 2" xfId="4975"/>
    <cellStyle name="Normal 3 7 2 2 3 2 2 2" xfId="10256"/>
    <cellStyle name="Normal 3 7 2 2 3 2 2 2 2" xfId="28395"/>
    <cellStyle name="Normal 3 7 2 2 3 2 2 3" xfId="18009"/>
    <cellStyle name="Normal 3 7 2 2 3 2 2 4" xfId="23115"/>
    <cellStyle name="Normal 3 7 2 2 3 2 3" xfId="7615"/>
    <cellStyle name="Normal 3 7 2 2 3 2 3 2" xfId="25755"/>
    <cellStyle name="Normal 3 7 2 2 3 2 4" xfId="12905"/>
    <cellStyle name="Normal 3 7 2 2 3 2 5" xfId="15545"/>
    <cellStyle name="Normal 3 7 2 2 3 2 6" xfId="20475"/>
    <cellStyle name="Normal 3 7 2 2 3 3" xfId="3743"/>
    <cellStyle name="Normal 3 7 2 2 3 3 2" xfId="9024"/>
    <cellStyle name="Normal 3 7 2 2 3 3 2 2" xfId="27163"/>
    <cellStyle name="Normal 3 7 2 2 3 3 3" xfId="16777"/>
    <cellStyle name="Normal 3 7 2 2 3 3 4" xfId="21883"/>
    <cellStyle name="Normal 3 7 2 2 3 4" xfId="6383"/>
    <cellStyle name="Normal 3 7 2 2 3 4 2" xfId="24523"/>
    <cellStyle name="Normal 3 7 2 2 3 5" xfId="11673"/>
    <cellStyle name="Normal 3 7 2 2 3 6" xfId="14313"/>
    <cellStyle name="Normal 3 7 2 2 3 7" xfId="19243"/>
    <cellStyle name="Normal 3 7 2 2 4" xfId="1629"/>
    <cellStyle name="Normal 3 7 2 2 4 2" xfId="4271"/>
    <cellStyle name="Normal 3 7 2 2 4 2 2" xfId="9552"/>
    <cellStyle name="Normal 3 7 2 2 4 2 2 2" xfId="27691"/>
    <cellStyle name="Normal 3 7 2 2 4 2 3" xfId="17305"/>
    <cellStyle name="Normal 3 7 2 2 4 2 4" xfId="22411"/>
    <cellStyle name="Normal 3 7 2 2 4 3" xfId="6911"/>
    <cellStyle name="Normal 3 7 2 2 4 3 2" xfId="25051"/>
    <cellStyle name="Normal 3 7 2 2 4 4" xfId="12201"/>
    <cellStyle name="Normal 3 7 2 2 4 5" xfId="14841"/>
    <cellStyle name="Normal 3 7 2 2 4 6" xfId="19771"/>
    <cellStyle name="Normal 3 7 2 2 5" xfId="3038"/>
    <cellStyle name="Normal 3 7 2 2 5 2" xfId="8320"/>
    <cellStyle name="Normal 3 7 2 2 5 2 2" xfId="26459"/>
    <cellStyle name="Normal 3 7 2 2 5 3" xfId="16073"/>
    <cellStyle name="Normal 3 7 2 2 5 4" xfId="21179"/>
    <cellStyle name="Normal 3 7 2 2 6" xfId="5679"/>
    <cellStyle name="Normal 3 7 2 2 6 2" xfId="23819"/>
    <cellStyle name="Normal 3 7 2 2 7" xfId="10973"/>
    <cellStyle name="Normal 3 7 2 2 8" xfId="13609"/>
    <cellStyle name="Normal 3 7 2 2 9" xfId="18539"/>
    <cellStyle name="Normal 3 7 2 3" xfId="572"/>
    <cellStyle name="Normal 3 7 2 3 2" xfId="1277"/>
    <cellStyle name="Normal 3 7 2 3 2 2" xfId="2509"/>
    <cellStyle name="Normal 3 7 2 3 2 2 2" xfId="5151"/>
    <cellStyle name="Normal 3 7 2 3 2 2 2 2" xfId="10432"/>
    <cellStyle name="Normal 3 7 2 3 2 2 2 2 2" xfId="28571"/>
    <cellStyle name="Normal 3 7 2 3 2 2 2 3" xfId="18185"/>
    <cellStyle name="Normal 3 7 2 3 2 2 2 4" xfId="23291"/>
    <cellStyle name="Normal 3 7 2 3 2 2 3" xfId="7791"/>
    <cellStyle name="Normal 3 7 2 3 2 2 3 2" xfId="25931"/>
    <cellStyle name="Normal 3 7 2 3 2 2 4" xfId="13081"/>
    <cellStyle name="Normal 3 7 2 3 2 2 5" xfId="15721"/>
    <cellStyle name="Normal 3 7 2 3 2 2 6" xfId="20651"/>
    <cellStyle name="Normal 3 7 2 3 2 3" xfId="3919"/>
    <cellStyle name="Normal 3 7 2 3 2 3 2" xfId="9200"/>
    <cellStyle name="Normal 3 7 2 3 2 3 2 2" xfId="27339"/>
    <cellStyle name="Normal 3 7 2 3 2 3 3" xfId="16953"/>
    <cellStyle name="Normal 3 7 2 3 2 3 4" xfId="22059"/>
    <cellStyle name="Normal 3 7 2 3 2 4" xfId="6559"/>
    <cellStyle name="Normal 3 7 2 3 2 4 2" xfId="24699"/>
    <cellStyle name="Normal 3 7 2 3 2 5" xfId="11849"/>
    <cellStyle name="Normal 3 7 2 3 2 6" xfId="14489"/>
    <cellStyle name="Normal 3 7 2 3 2 7" xfId="19419"/>
    <cellStyle name="Normal 3 7 2 3 3" xfId="1805"/>
    <cellStyle name="Normal 3 7 2 3 3 2" xfId="4447"/>
    <cellStyle name="Normal 3 7 2 3 3 2 2" xfId="9728"/>
    <cellStyle name="Normal 3 7 2 3 3 2 2 2" xfId="27867"/>
    <cellStyle name="Normal 3 7 2 3 3 2 3" xfId="17481"/>
    <cellStyle name="Normal 3 7 2 3 3 2 4" xfId="22587"/>
    <cellStyle name="Normal 3 7 2 3 3 3" xfId="7087"/>
    <cellStyle name="Normal 3 7 2 3 3 3 2" xfId="25227"/>
    <cellStyle name="Normal 3 7 2 3 3 4" xfId="12377"/>
    <cellStyle name="Normal 3 7 2 3 3 5" xfId="15017"/>
    <cellStyle name="Normal 3 7 2 3 3 6" xfId="19947"/>
    <cellStyle name="Normal 3 7 2 3 4" xfId="3214"/>
    <cellStyle name="Normal 3 7 2 3 4 2" xfId="8496"/>
    <cellStyle name="Normal 3 7 2 3 4 2 2" xfId="26635"/>
    <cellStyle name="Normal 3 7 2 3 4 3" xfId="16249"/>
    <cellStyle name="Normal 3 7 2 3 4 4" xfId="21355"/>
    <cellStyle name="Normal 3 7 2 3 5" xfId="5855"/>
    <cellStyle name="Normal 3 7 2 3 5 2" xfId="23995"/>
    <cellStyle name="Normal 3 7 2 3 6" xfId="11145"/>
    <cellStyle name="Normal 3 7 2 3 7" xfId="13785"/>
    <cellStyle name="Normal 3 7 2 3 8" xfId="18715"/>
    <cellStyle name="Normal 3 7 2 4" xfId="925"/>
    <cellStyle name="Normal 3 7 2 4 2" xfId="2157"/>
    <cellStyle name="Normal 3 7 2 4 2 2" xfId="4799"/>
    <cellStyle name="Normal 3 7 2 4 2 2 2" xfId="10080"/>
    <cellStyle name="Normal 3 7 2 4 2 2 2 2" xfId="28219"/>
    <cellStyle name="Normal 3 7 2 4 2 2 3" xfId="17833"/>
    <cellStyle name="Normal 3 7 2 4 2 2 4" xfId="22939"/>
    <cellStyle name="Normal 3 7 2 4 2 3" xfId="7439"/>
    <cellStyle name="Normal 3 7 2 4 2 3 2" xfId="25579"/>
    <cellStyle name="Normal 3 7 2 4 2 4" xfId="12729"/>
    <cellStyle name="Normal 3 7 2 4 2 5" xfId="15369"/>
    <cellStyle name="Normal 3 7 2 4 2 6" xfId="20299"/>
    <cellStyle name="Normal 3 7 2 4 3" xfId="3567"/>
    <cellStyle name="Normal 3 7 2 4 3 2" xfId="8848"/>
    <cellStyle name="Normal 3 7 2 4 3 2 2" xfId="26987"/>
    <cellStyle name="Normal 3 7 2 4 3 3" xfId="16601"/>
    <cellStyle name="Normal 3 7 2 4 3 4" xfId="21707"/>
    <cellStyle name="Normal 3 7 2 4 4" xfId="6207"/>
    <cellStyle name="Normal 3 7 2 4 4 2" xfId="24347"/>
    <cellStyle name="Normal 3 7 2 4 5" xfId="11497"/>
    <cellStyle name="Normal 3 7 2 4 6" xfId="14137"/>
    <cellStyle name="Normal 3 7 2 4 7" xfId="19067"/>
    <cellStyle name="Normal 3 7 2 5" xfId="1453"/>
    <cellStyle name="Normal 3 7 2 5 2" xfId="4095"/>
    <cellStyle name="Normal 3 7 2 5 2 2" xfId="9376"/>
    <cellStyle name="Normal 3 7 2 5 2 2 2" xfId="27515"/>
    <cellStyle name="Normal 3 7 2 5 2 3" xfId="17129"/>
    <cellStyle name="Normal 3 7 2 5 2 4" xfId="22235"/>
    <cellStyle name="Normal 3 7 2 5 3" xfId="6735"/>
    <cellStyle name="Normal 3 7 2 5 3 2" xfId="24875"/>
    <cellStyle name="Normal 3 7 2 5 4" xfId="12025"/>
    <cellStyle name="Normal 3 7 2 5 5" xfId="14665"/>
    <cellStyle name="Normal 3 7 2 5 6" xfId="19595"/>
    <cellStyle name="Normal 3 7 2 6" xfId="2685"/>
    <cellStyle name="Normal 3 7 2 6 2" xfId="5327"/>
    <cellStyle name="Normal 3 7 2 6 2 2" xfId="10608"/>
    <cellStyle name="Normal 3 7 2 6 2 2 2" xfId="28747"/>
    <cellStyle name="Normal 3 7 2 6 2 3" xfId="23467"/>
    <cellStyle name="Normal 3 7 2 6 3" xfId="7967"/>
    <cellStyle name="Normal 3 7 2 6 3 2" xfId="26107"/>
    <cellStyle name="Normal 3 7 2 6 4" xfId="13257"/>
    <cellStyle name="Normal 3 7 2 6 5" xfId="15897"/>
    <cellStyle name="Normal 3 7 2 6 6" xfId="20827"/>
    <cellStyle name="Normal 3 7 2 7" xfId="2862"/>
    <cellStyle name="Normal 3 7 2 7 2" xfId="8144"/>
    <cellStyle name="Normal 3 7 2 7 2 2" xfId="26283"/>
    <cellStyle name="Normal 3 7 2 7 3" xfId="21003"/>
    <cellStyle name="Normal 3 7 2 8" xfId="5503"/>
    <cellStyle name="Normal 3 7 2 8 2" xfId="23643"/>
    <cellStyle name="Normal 3 7 2 9" xfId="10797"/>
    <cellStyle name="Normal 3 7 3" xfId="313"/>
    <cellStyle name="Normal 3 7 3 2" xfId="662"/>
    <cellStyle name="Normal 3 7 3 2 2" xfId="1894"/>
    <cellStyle name="Normal 3 7 3 2 2 2" xfId="4536"/>
    <cellStyle name="Normal 3 7 3 2 2 2 2" xfId="9817"/>
    <cellStyle name="Normal 3 7 3 2 2 2 2 2" xfId="27956"/>
    <cellStyle name="Normal 3 7 3 2 2 2 3" xfId="17570"/>
    <cellStyle name="Normal 3 7 3 2 2 2 4" xfId="22676"/>
    <cellStyle name="Normal 3 7 3 2 2 3" xfId="7176"/>
    <cellStyle name="Normal 3 7 3 2 2 3 2" xfId="25316"/>
    <cellStyle name="Normal 3 7 3 2 2 4" xfId="12466"/>
    <cellStyle name="Normal 3 7 3 2 2 5" xfId="15106"/>
    <cellStyle name="Normal 3 7 3 2 2 6" xfId="20036"/>
    <cellStyle name="Normal 3 7 3 2 3" xfId="3304"/>
    <cellStyle name="Normal 3 7 3 2 3 2" xfId="8585"/>
    <cellStyle name="Normal 3 7 3 2 3 2 2" xfId="26724"/>
    <cellStyle name="Normal 3 7 3 2 3 3" xfId="16338"/>
    <cellStyle name="Normal 3 7 3 2 3 4" xfId="21444"/>
    <cellStyle name="Normal 3 7 3 2 4" xfId="5944"/>
    <cellStyle name="Normal 3 7 3 2 4 2" xfId="24084"/>
    <cellStyle name="Normal 3 7 3 2 5" xfId="11234"/>
    <cellStyle name="Normal 3 7 3 2 6" xfId="13874"/>
    <cellStyle name="Normal 3 7 3 2 7" xfId="18804"/>
    <cellStyle name="Normal 3 7 3 3" xfId="1014"/>
    <cellStyle name="Normal 3 7 3 3 2" xfId="2246"/>
    <cellStyle name="Normal 3 7 3 3 2 2" xfId="4888"/>
    <cellStyle name="Normal 3 7 3 3 2 2 2" xfId="10169"/>
    <cellStyle name="Normal 3 7 3 3 2 2 2 2" xfId="28308"/>
    <cellStyle name="Normal 3 7 3 3 2 2 3" xfId="17922"/>
    <cellStyle name="Normal 3 7 3 3 2 2 4" xfId="23028"/>
    <cellStyle name="Normal 3 7 3 3 2 3" xfId="7528"/>
    <cellStyle name="Normal 3 7 3 3 2 3 2" xfId="25668"/>
    <cellStyle name="Normal 3 7 3 3 2 4" xfId="12818"/>
    <cellStyle name="Normal 3 7 3 3 2 5" xfId="15458"/>
    <cellStyle name="Normal 3 7 3 3 2 6" xfId="20388"/>
    <cellStyle name="Normal 3 7 3 3 3" xfId="3656"/>
    <cellStyle name="Normal 3 7 3 3 3 2" xfId="8937"/>
    <cellStyle name="Normal 3 7 3 3 3 2 2" xfId="27076"/>
    <cellStyle name="Normal 3 7 3 3 3 3" xfId="16690"/>
    <cellStyle name="Normal 3 7 3 3 3 4" xfId="21796"/>
    <cellStyle name="Normal 3 7 3 3 4" xfId="6296"/>
    <cellStyle name="Normal 3 7 3 3 4 2" xfId="24436"/>
    <cellStyle name="Normal 3 7 3 3 5" xfId="11586"/>
    <cellStyle name="Normal 3 7 3 3 6" xfId="14226"/>
    <cellStyle name="Normal 3 7 3 3 7" xfId="19156"/>
    <cellStyle name="Normal 3 7 3 4" xfId="1542"/>
    <cellStyle name="Normal 3 7 3 4 2" xfId="4184"/>
    <cellStyle name="Normal 3 7 3 4 2 2" xfId="9465"/>
    <cellStyle name="Normal 3 7 3 4 2 2 2" xfId="27604"/>
    <cellStyle name="Normal 3 7 3 4 2 3" xfId="17218"/>
    <cellStyle name="Normal 3 7 3 4 2 4" xfId="22324"/>
    <cellStyle name="Normal 3 7 3 4 3" xfId="6824"/>
    <cellStyle name="Normal 3 7 3 4 3 2" xfId="24964"/>
    <cellStyle name="Normal 3 7 3 4 4" xfId="12114"/>
    <cellStyle name="Normal 3 7 3 4 5" xfId="14754"/>
    <cellStyle name="Normal 3 7 3 4 6" xfId="19684"/>
    <cellStyle name="Normal 3 7 3 5" xfId="2951"/>
    <cellStyle name="Normal 3 7 3 5 2" xfId="8233"/>
    <cellStyle name="Normal 3 7 3 5 2 2" xfId="26372"/>
    <cellStyle name="Normal 3 7 3 5 3" xfId="15986"/>
    <cellStyle name="Normal 3 7 3 5 4" xfId="21092"/>
    <cellStyle name="Normal 3 7 3 6" xfId="5592"/>
    <cellStyle name="Normal 3 7 3 6 2" xfId="23732"/>
    <cellStyle name="Normal 3 7 3 7" xfId="10888"/>
    <cellStyle name="Normal 3 7 3 8" xfId="13522"/>
    <cellStyle name="Normal 3 7 3 9" xfId="18452"/>
    <cellStyle name="Normal 3 7 4" xfId="489"/>
    <cellStyle name="Normal 3 7 4 2" xfId="1192"/>
    <cellStyle name="Normal 3 7 4 2 2" xfId="2424"/>
    <cellStyle name="Normal 3 7 4 2 2 2" xfId="5066"/>
    <cellStyle name="Normal 3 7 4 2 2 2 2" xfId="10347"/>
    <cellStyle name="Normal 3 7 4 2 2 2 2 2" xfId="28486"/>
    <cellStyle name="Normal 3 7 4 2 2 2 3" xfId="18100"/>
    <cellStyle name="Normal 3 7 4 2 2 2 4" xfId="23206"/>
    <cellStyle name="Normal 3 7 4 2 2 3" xfId="7706"/>
    <cellStyle name="Normal 3 7 4 2 2 3 2" xfId="25846"/>
    <cellStyle name="Normal 3 7 4 2 2 4" xfId="12996"/>
    <cellStyle name="Normal 3 7 4 2 2 5" xfId="15636"/>
    <cellStyle name="Normal 3 7 4 2 2 6" xfId="20566"/>
    <cellStyle name="Normal 3 7 4 2 3" xfId="3834"/>
    <cellStyle name="Normal 3 7 4 2 3 2" xfId="9115"/>
    <cellStyle name="Normal 3 7 4 2 3 2 2" xfId="27254"/>
    <cellStyle name="Normal 3 7 4 2 3 3" xfId="16868"/>
    <cellStyle name="Normal 3 7 4 2 3 4" xfId="21974"/>
    <cellStyle name="Normal 3 7 4 2 4" xfId="6474"/>
    <cellStyle name="Normal 3 7 4 2 4 2" xfId="24614"/>
    <cellStyle name="Normal 3 7 4 2 5" xfId="11764"/>
    <cellStyle name="Normal 3 7 4 2 6" xfId="14404"/>
    <cellStyle name="Normal 3 7 4 2 7" xfId="19334"/>
    <cellStyle name="Normal 3 7 4 3" xfId="1720"/>
    <cellStyle name="Normal 3 7 4 3 2" xfId="4362"/>
    <cellStyle name="Normal 3 7 4 3 2 2" xfId="9643"/>
    <cellStyle name="Normal 3 7 4 3 2 2 2" xfId="27782"/>
    <cellStyle name="Normal 3 7 4 3 2 3" xfId="17396"/>
    <cellStyle name="Normal 3 7 4 3 2 4" xfId="22502"/>
    <cellStyle name="Normal 3 7 4 3 3" xfId="7002"/>
    <cellStyle name="Normal 3 7 4 3 3 2" xfId="25142"/>
    <cellStyle name="Normal 3 7 4 3 4" xfId="12292"/>
    <cellStyle name="Normal 3 7 4 3 5" xfId="14932"/>
    <cellStyle name="Normal 3 7 4 3 6" xfId="19862"/>
    <cellStyle name="Normal 3 7 4 4" xfId="3129"/>
    <cellStyle name="Normal 3 7 4 4 2" xfId="8411"/>
    <cellStyle name="Normal 3 7 4 4 2 2" xfId="26550"/>
    <cellStyle name="Normal 3 7 4 4 3" xfId="16164"/>
    <cellStyle name="Normal 3 7 4 4 4" xfId="21270"/>
    <cellStyle name="Normal 3 7 4 5" xfId="5770"/>
    <cellStyle name="Normal 3 7 4 5 2" xfId="23910"/>
    <cellStyle name="Normal 3 7 4 6" xfId="11062"/>
    <cellStyle name="Normal 3 7 4 7" xfId="13700"/>
    <cellStyle name="Normal 3 7 4 8" xfId="18630"/>
    <cellStyle name="Normal 3 7 5" xfId="840"/>
    <cellStyle name="Normal 3 7 5 2" xfId="2072"/>
    <cellStyle name="Normal 3 7 5 2 2" xfId="4714"/>
    <cellStyle name="Normal 3 7 5 2 2 2" xfId="9995"/>
    <cellStyle name="Normal 3 7 5 2 2 2 2" xfId="28134"/>
    <cellStyle name="Normal 3 7 5 2 2 3" xfId="17748"/>
    <cellStyle name="Normal 3 7 5 2 2 4" xfId="22854"/>
    <cellStyle name="Normal 3 7 5 2 3" xfId="7354"/>
    <cellStyle name="Normal 3 7 5 2 3 2" xfId="25494"/>
    <cellStyle name="Normal 3 7 5 2 4" xfId="12644"/>
    <cellStyle name="Normal 3 7 5 2 5" xfId="15284"/>
    <cellStyle name="Normal 3 7 5 2 6" xfId="20214"/>
    <cellStyle name="Normal 3 7 5 3" xfId="3482"/>
    <cellStyle name="Normal 3 7 5 3 2" xfId="8763"/>
    <cellStyle name="Normal 3 7 5 3 2 2" xfId="26902"/>
    <cellStyle name="Normal 3 7 5 3 3" xfId="16516"/>
    <cellStyle name="Normal 3 7 5 3 4" xfId="21622"/>
    <cellStyle name="Normal 3 7 5 4" xfId="6122"/>
    <cellStyle name="Normal 3 7 5 4 2" xfId="24262"/>
    <cellStyle name="Normal 3 7 5 5" xfId="11412"/>
    <cellStyle name="Normal 3 7 5 6" xfId="14052"/>
    <cellStyle name="Normal 3 7 5 7" xfId="18982"/>
    <cellStyle name="Normal 3 7 6" xfId="1366"/>
    <cellStyle name="Normal 3 7 6 2" xfId="4008"/>
    <cellStyle name="Normal 3 7 6 2 2" xfId="9289"/>
    <cellStyle name="Normal 3 7 6 2 2 2" xfId="27428"/>
    <cellStyle name="Normal 3 7 6 2 3" xfId="17042"/>
    <cellStyle name="Normal 3 7 6 2 4" xfId="22148"/>
    <cellStyle name="Normal 3 7 6 3" xfId="6648"/>
    <cellStyle name="Normal 3 7 6 3 2" xfId="24788"/>
    <cellStyle name="Normal 3 7 6 4" xfId="11938"/>
    <cellStyle name="Normal 3 7 6 5" xfId="14578"/>
    <cellStyle name="Normal 3 7 6 6" xfId="19508"/>
    <cellStyle name="Normal 3 7 7" xfId="2598"/>
    <cellStyle name="Normal 3 7 7 2" xfId="5240"/>
    <cellStyle name="Normal 3 7 7 2 2" xfId="10521"/>
    <cellStyle name="Normal 3 7 7 2 2 2" xfId="28660"/>
    <cellStyle name="Normal 3 7 7 2 3" xfId="23380"/>
    <cellStyle name="Normal 3 7 7 3" xfId="7880"/>
    <cellStyle name="Normal 3 7 7 3 2" xfId="26020"/>
    <cellStyle name="Normal 3 7 7 4" xfId="13170"/>
    <cellStyle name="Normal 3 7 7 5" xfId="15810"/>
    <cellStyle name="Normal 3 7 7 6" xfId="20740"/>
    <cellStyle name="Normal 3 7 8" xfId="2777"/>
    <cellStyle name="Normal 3 7 8 2" xfId="8059"/>
    <cellStyle name="Normal 3 7 8 2 2" xfId="26198"/>
    <cellStyle name="Normal 3 7 8 3" xfId="20918"/>
    <cellStyle name="Normal 3 7 9" xfId="5418"/>
    <cellStyle name="Normal 3 7 9 2" xfId="23558"/>
    <cellStyle name="Normal 3 8" xfId="103"/>
    <cellStyle name="Normal 3 8 10" xfId="10743"/>
    <cellStyle name="Normal 3 8 11" xfId="13362"/>
    <cellStyle name="Normal 3 8 12" xfId="18291"/>
    <cellStyle name="Normal 3 8 2" xfId="224"/>
    <cellStyle name="Normal 3 8 2 10" xfId="13449"/>
    <cellStyle name="Normal 3 8 2 11" xfId="18379"/>
    <cellStyle name="Normal 3 8 2 2" xfId="416"/>
    <cellStyle name="Normal 3 8 2 2 2" xfId="765"/>
    <cellStyle name="Normal 3 8 2 2 2 2" xfId="1997"/>
    <cellStyle name="Normal 3 8 2 2 2 2 2" xfId="4639"/>
    <cellStyle name="Normal 3 8 2 2 2 2 2 2" xfId="9920"/>
    <cellStyle name="Normal 3 8 2 2 2 2 2 2 2" xfId="28059"/>
    <cellStyle name="Normal 3 8 2 2 2 2 2 3" xfId="17673"/>
    <cellStyle name="Normal 3 8 2 2 2 2 2 4" xfId="22779"/>
    <cellStyle name="Normal 3 8 2 2 2 2 3" xfId="7279"/>
    <cellStyle name="Normal 3 8 2 2 2 2 3 2" xfId="25419"/>
    <cellStyle name="Normal 3 8 2 2 2 2 4" xfId="12569"/>
    <cellStyle name="Normal 3 8 2 2 2 2 5" xfId="15209"/>
    <cellStyle name="Normal 3 8 2 2 2 2 6" xfId="20139"/>
    <cellStyle name="Normal 3 8 2 2 2 3" xfId="3407"/>
    <cellStyle name="Normal 3 8 2 2 2 3 2" xfId="8688"/>
    <cellStyle name="Normal 3 8 2 2 2 3 2 2" xfId="26827"/>
    <cellStyle name="Normal 3 8 2 2 2 3 3" xfId="16441"/>
    <cellStyle name="Normal 3 8 2 2 2 3 4" xfId="21547"/>
    <cellStyle name="Normal 3 8 2 2 2 4" xfId="6047"/>
    <cellStyle name="Normal 3 8 2 2 2 4 2" xfId="24187"/>
    <cellStyle name="Normal 3 8 2 2 2 5" xfId="11337"/>
    <cellStyle name="Normal 3 8 2 2 2 6" xfId="13977"/>
    <cellStyle name="Normal 3 8 2 2 2 7" xfId="18907"/>
    <cellStyle name="Normal 3 8 2 2 3" xfId="1117"/>
    <cellStyle name="Normal 3 8 2 2 3 2" xfId="2349"/>
    <cellStyle name="Normal 3 8 2 2 3 2 2" xfId="4991"/>
    <cellStyle name="Normal 3 8 2 2 3 2 2 2" xfId="10272"/>
    <cellStyle name="Normal 3 8 2 2 3 2 2 2 2" xfId="28411"/>
    <cellStyle name="Normal 3 8 2 2 3 2 2 3" xfId="18025"/>
    <cellStyle name="Normal 3 8 2 2 3 2 2 4" xfId="23131"/>
    <cellStyle name="Normal 3 8 2 2 3 2 3" xfId="7631"/>
    <cellStyle name="Normal 3 8 2 2 3 2 3 2" xfId="25771"/>
    <cellStyle name="Normal 3 8 2 2 3 2 4" xfId="12921"/>
    <cellStyle name="Normal 3 8 2 2 3 2 5" xfId="15561"/>
    <cellStyle name="Normal 3 8 2 2 3 2 6" xfId="20491"/>
    <cellStyle name="Normal 3 8 2 2 3 3" xfId="3759"/>
    <cellStyle name="Normal 3 8 2 2 3 3 2" xfId="9040"/>
    <cellStyle name="Normal 3 8 2 2 3 3 2 2" xfId="27179"/>
    <cellStyle name="Normal 3 8 2 2 3 3 3" xfId="16793"/>
    <cellStyle name="Normal 3 8 2 2 3 3 4" xfId="21899"/>
    <cellStyle name="Normal 3 8 2 2 3 4" xfId="6399"/>
    <cellStyle name="Normal 3 8 2 2 3 4 2" xfId="24539"/>
    <cellStyle name="Normal 3 8 2 2 3 5" xfId="11689"/>
    <cellStyle name="Normal 3 8 2 2 3 6" xfId="14329"/>
    <cellStyle name="Normal 3 8 2 2 3 7" xfId="19259"/>
    <cellStyle name="Normal 3 8 2 2 4" xfId="1645"/>
    <cellStyle name="Normal 3 8 2 2 4 2" xfId="4287"/>
    <cellStyle name="Normal 3 8 2 2 4 2 2" xfId="9568"/>
    <cellStyle name="Normal 3 8 2 2 4 2 2 2" xfId="27707"/>
    <cellStyle name="Normal 3 8 2 2 4 2 3" xfId="17321"/>
    <cellStyle name="Normal 3 8 2 2 4 2 4" xfId="22427"/>
    <cellStyle name="Normal 3 8 2 2 4 3" xfId="6927"/>
    <cellStyle name="Normal 3 8 2 2 4 3 2" xfId="25067"/>
    <cellStyle name="Normal 3 8 2 2 4 4" xfId="12217"/>
    <cellStyle name="Normal 3 8 2 2 4 5" xfId="14857"/>
    <cellStyle name="Normal 3 8 2 2 4 6" xfId="19787"/>
    <cellStyle name="Normal 3 8 2 2 5" xfId="3054"/>
    <cellStyle name="Normal 3 8 2 2 5 2" xfId="8336"/>
    <cellStyle name="Normal 3 8 2 2 5 2 2" xfId="26475"/>
    <cellStyle name="Normal 3 8 2 2 5 3" xfId="16089"/>
    <cellStyle name="Normal 3 8 2 2 5 4" xfId="21195"/>
    <cellStyle name="Normal 3 8 2 2 6" xfId="5695"/>
    <cellStyle name="Normal 3 8 2 2 6 2" xfId="23835"/>
    <cellStyle name="Normal 3 8 2 2 7" xfId="10989"/>
    <cellStyle name="Normal 3 8 2 2 8" xfId="13625"/>
    <cellStyle name="Normal 3 8 2 2 9" xfId="18555"/>
    <cellStyle name="Normal 3 8 2 3" xfId="588"/>
    <cellStyle name="Normal 3 8 2 3 2" xfId="1293"/>
    <cellStyle name="Normal 3 8 2 3 2 2" xfId="2525"/>
    <cellStyle name="Normal 3 8 2 3 2 2 2" xfId="5167"/>
    <cellStyle name="Normal 3 8 2 3 2 2 2 2" xfId="10448"/>
    <cellStyle name="Normal 3 8 2 3 2 2 2 2 2" xfId="28587"/>
    <cellStyle name="Normal 3 8 2 3 2 2 2 3" xfId="18201"/>
    <cellStyle name="Normal 3 8 2 3 2 2 2 4" xfId="23307"/>
    <cellStyle name="Normal 3 8 2 3 2 2 3" xfId="7807"/>
    <cellStyle name="Normal 3 8 2 3 2 2 3 2" xfId="25947"/>
    <cellStyle name="Normal 3 8 2 3 2 2 4" xfId="13097"/>
    <cellStyle name="Normal 3 8 2 3 2 2 5" xfId="15737"/>
    <cellStyle name="Normal 3 8 2 3 2 2 6" xfId="20667"/>
    <cellStyle name="Normal 3 8 2 3 2 3" xfId="3935"/>
    <cellStyle name="Normal 3 8 2 3 2 3 2" xfId="9216"/>
    <cellStyle name="Normal 3 8 2 3 2 3 2 2" xfId="27355"/>
    <cellStyle name="Normal 3 8 2 3 2 3 3" xfId="16969"/>
    <cellStyle name="Normal 3 8 2 3 2 3 4" xfId="22075"/>
    <cellStyle name="Normal 3 8 2 3 2 4" xfId="6575"/>
    <cellStyle name="Normal 3 8 2 3 2 4 2" xfId="24715"/>
    <cellStyle name="Normal 3 8 2 3 2 5" xfId="11865"/>
    <cellStyle name="Normal 3 8 2 3 2 6" xfId="14505"/>
    <cellStyle name="Normal 3 8 2 3 2 7" xfId="19435"/>
    <cellStyle name="Normal 3 8 2 3 3" xfId="1821"/>
    <cellStyle name="Normal 3 8 2 3 3 2" xfId="4463"/>
    <cellStyle name="Normal 3 8 2 3 3 2 2" xfId="9744"/>
    <cellStyle name="Normal 3 8 2 3 3 2 2 2" xfId="27883"/>
    <cellStyle name="Normal 3 8 2 3 3 2 3" xfId="17497"/>
    <cellStyle name="Normal 3 8 2 3 3 2 4" xfId="22603"/>
    <cellStyle name="Normal 3 8 2 3 3 3" xfId="7103"/>
    <cellStyle name="Normal 3 8 2 3 3 3 2" xfId="25243"/>
    <cellStyle name="Normal 3 8 2 3 3 4" xfId="12393"/>
    <cellStyle name="Normal 3 8 2 3 3 5" xfId="15033"/>
    <cellStyle name="Normal 3 8 2 3 3 6" xfId="19963"/>
    <cellStyle name="Normal 3 8 2 3 4" xfId="3230"/>
    <cellStyle name="Normal 3 8 2 3 4 2" xfId="8512"/>
    <cellStyle name="Normal 3 8 2 3 4 2 2" xfId="26651"/>
    <cellStyle name="Normal 3 8 2 3 4 3" xfId="16265"/>
    <cellStyle name="Normal 3 8 2 3 4 4" xfId="21371"/>
    <cellStyle name="Normal 3 8 2 3 5" xfId="5871"/>
    <cellStyle name="Normal 3 8 2 3 5 2" xfId="24011"/>
    <cellStyle name="Normal 3 8 2 3 6" xfId="11161"/>
    <cellStyle name="Normal 3 8 2 3 7" xfId="13801"/>
    <cellStyle name="Normal 3 8 2 3 8" xfId="18731"/>
    <cellStyle name="Normal 3 8 2 4" xfId="941"/>
    <cellStyle name="Normal 3 8 2 4 2" xfId="2173"/>
    <cellStyle name="Normal 3 8 2 4 2 2" xfId="4815"/>
    <cellStyle name="Normal 3 8 2 4 2 2 2" xfId="10096"/>
    <cellStyle name="Normal 3 8 2 4 2 2 2 2" xfId="28235"/>
    <cellStyle name="Normal 3 8 2 4 2 2 3" xfId="17849"/>
    <cellStyle name="Normal 3 8 2 4 2 2 4" xfId="22955"/>
    <cellStyle name="Normal 3 8 2 4 2 3" xfId="7455"/>
    <cellStyle name="Normal 3 8 2 4 2 3 2" xfId="25595"/>
    <cellStyle name="Normal 3 8 2 4 2 4" xfId="12745"/>
    <cellStyle name="Normal 3 8 2 4 2 5" xfId="15385"/>
    <cellStyle name="Normal 3 8 2 4 2 6" xfId="20315"/>
    <cellStyle name="Normal 3 8 2 4 3" xfId="3583"/>
    <cellStyle name="Normal 3 8 2 4 3 2" xfId="8864"/>
    <cellStyle name="Normal 3 8 2 4 3 2 2" xfId="27003"/>
    <cellStyle name="Normal 3 8 2 4 3 3" xfId="16617"/>
    <cellStyle name="Normal 3 8 2 4 3 4" xfId="21723"/>
    <cellStyle name="Normal 3 8 2 4 4" xfId="6223"/>
    <cellStyle name="Normal 3 8 2 4 4 2" xfId="24363"/>
    <cellStyle name="Normal 3 8 2 4 5" xfId="11513"/>
    <cellStyle name="Normal 3 8 2 4 6" xfId="14153"/>
    <cellStyle name="Normal 3 8 2 4 7" xfId="19083"/>
    <cellStyle name="Normal 3 8 2 5" xfId="1469"/>
    <cellStyle name="Normal 3 8 2 5 2" xfId="4111"/>
    <cellStyle name="Normal 3 8 2 5 2 2" xfId="9392"/>
    <cellStyle name="Normal 3 8 2 5 2 2 2" xfId="27531"/>
    <cellStyle name="Normal 3 8 2 5 2 3" xfId="17145"/>
    <cellStyle name="Normal 3 8 2 5 2 4" xfId="22251"/>
    <cellStyle name="Normal 3 8 2 5 3" xfId="6751"/>
    <cellStyle name="Normal 3 8 2 5 3 2" xfId="24891"/>
    <cellStyle name="Normal 3 8 2 5 4" xfId="12041"/>
    <cellStyle name="Normal 3 8 2 5 5" xfId="14681"/>
    <cellStyle name="Normal 3 8 2 5 6" xfId="19611"/>
    <cellStyle name="Normal 3 8 2 6" xfId="2701"/>
    <cellStyle name="Normal 3 8 2 6 2" xfId="5343"/>
    <cellStyle name="Normal 3 8 2 6 2 2" xfId="10624"/>
    <cellStyle name="Normal 3 8 2 6 2 2 2" xfId="28763"/>
    <cellStyle name="Normal 3 8 2 6 2 3" xfId="23483"/>
    <cellStyle name="Normal 3 8 2 6 3" xfId="7983"/>
    <cellStyle name="Normal 3 8 2 6 3 2" xfId="26123"/>
    <cellStyle name="Normal 3 8 2 6 4" xfId="13273"/>
    <cellStyle name="Normal 3 8 2 6 5" xfId="15913"/>
    <cellStyle name="Normal 3 8 2 6 6" xfId="20843"/>
    <cellStyle name="Normal 3 8 2 7" xfId="2878"/>
    <cellStyle name="Normal 3 8 2 7 2" xfId="8160"/>
    <cellStyle name="Normal 3 8 2 7 2 2" xfId="26299"/>
    <cellStyle name="Normal 3 8 2 7 3" xfId="21019"/>
    <cellStyle name="Normal 3 8 2 8" xfId="5519"/>
    <cellStyle name="Normal 3 8 2 8 2" xfId="23659"/>
    <cellStyle name="Normal 3 8 2 9" xfId="10813"/>
    <cellStyle name="Normal 3 8 3" xfId="329"/>
    <cellStyle name="Normal 3 8 3 2" xfId="678"/>
    <cellStyle name="Normal 3 8 3 2 2" xfId="1910"/>
    <cellStyle name="Normal 3 8 3 2 2 2" xfId="4552"/>
    <cellStyle name="Normal 3 8 3 2 2 2 2" xfId="9833"/>
    <cellStyle name="Normal 3 8 3 2 2 2 2 2" xfId="27972"/>
    <cellStyle name="Normal 3 8 3 2 2 2 3" xfId="17586"/>
    <cellStyle name="Normal 3 8 3 2 2 2 4" xfId="22692"/>
    <cellStyle name="Normal 3 8 3 2 2 3" xfId="7192"/>
    <cellStyle name="Normal 3 8 3 2 2 3 2" xfId="25332"/>
    <cellStyle name="Normal 3 8 3 2 2 4" xfId="12482"/>
    <cellStyle name="Normal 3 8 3 2 2 5" xfId="15122"/>
    <cellStyle name="Normal 3 8 3 2 2 6" xfId="20052"/>
    <cellStyle name="Normal 3 8 3 2 3" xfId="3320"/>
    <cellStyle name="Normal 3 8 3 2 3 2" xfId="8601"/>
    <cellStyle name="Normal 3 8 3 2 3 2 2" xfId="26740"/>
    <cellStyle name="Normal 3 8 3 2 3 3" xfId="16354"/>
    <cellStyle name="Normal 3 8 3 2 3 4" xfId="21460"/>
    <cellStyle name="Normal 3 8 3 2 4" xfId="5960"/>
    <cellStyle name="Normal 3 8 3 2 4 2" xfId="24100"/>
    <cellStyle name="Normal 3 8 3 2 5" xfId="11250"/>
    <cellStyle name="Normal 3 8 3 2 6" xfId="13890"/>
    <cellStyle name="Normal 3 8 3 2 7" xfId="18820"/>
    <cellStyle name="Normal 3 8 3 3" xfId="1030"/>
    <cellStyle name="Normal 3 8 3 3 2" xfId="2262"/>
    <cellStyle name="Normal 3 8 3 3 2 2" xfId="4904"/>
    <cellStyle name="Normal 3 8 3 3 2 2 2" xfId="10185"/>
    <cellStyle name="Normal 3 8 3 3 2 2 2 2" xfId="28324"/>
    <cellStyle name="Normal 3 8 3 3 2 2 3" xfId="17938"/>
    <cellStyle name="Normal 3 8 3 3 2 2 4" xfId="23044"/>
    <cellStyle name="Normal 3 8 3 3 2 3" xfId="7544"/>
    <cellStyle name="Normal 3 8 3 3 2 3 2" xfId="25684"/>
    <cellStyle name="Normal 3 8 3 3 2 4" xfId="12834"/>
    <cellStyle name="Normal 3 8 3 3 2 5" xfId="15474"/>
    <cellStyle name="Normal 3 8 3 3 2 6" xfId="20404"/>
    <cellStyle name="Normal 3 8 3 3 3" xfId="3672"/>
    <cellStyle name="Normal 3 8 3 3 3 2" xfId="8953"/>
    <cellStyle name="Normal 3 8 3 3 3 2 2" xfId="27092"/>
    <cellStyle name="Normal 3 8 3 3 3 3" xfId="16706"/>
    <cellStyle name="Normal 3 8 3 3 3 4" xfId="21812"/>
    <cellStyle name="Normal 3 8 3 3 4" xfId="6312"/>
    <cellStyle name="Normal 3 8 3 3 4 2" xfId="24452"/>
    <cellStyle name="Normal 3 8 3 3 5" xfId="11602"/>
    <cellStyle name="Normal 3 8 3 3 6" xfId="14242"/>
    <cellStyle name="Normal 3 8 3 3 7" xfId="19172"/>
    <cellStyle name="Normal 3 8 3 4" xfId="1558"/>
    <cellStyle name="Normal 3 8 3 4 2" xfId="4200"/>
    <cellStyle name="Normal 3 8 3 4 2 2" xfId="9481"/>
    <cellStyle name="Normal 3 8 3 4 2 2 2" xfId="27620"/>
    <cellStyle name="Normal 3 8 3 4 2 3" xfId="17234"/>
    <cellStyle name="Normal 3 8 3 4 2 4" xfId="22340"/>
    <cellStyle name="Normal 3 8 3 4 3" xfId="6840"/>
    <cellStyle name="Normal 3 8 3 4 3 2" xfId="24980"/>
    <cellStyle name="Normal 3 8 3 4 4" xfId="12130"/>
    <cellStyle name="Normal 3 8 3 4 5" xfId="14770"/>
    <cellStyle name="Normal 3 8 3 4 6" xfId="19700"/>
    <cellStyle name="Normal 3 8 3 5" xfId="2967"/>
    <cellStyle name="Normal 3 8 3 5 2" xfId="8249"/>
    <cellStyle name="Normal 3 8 3 5 2 2" xfId="26388"/>
    <cellStyle name="Normal 3 8 3 5 3" xfId="16002"/>
    <cellStyle name="Normal 3 8 3 5 4" xfId="21108"/>
    <cellStyle name="Normal 3 8 3 6" xfId="5608"/>
    <cellStyle name="Normal 3 8 3 6 2" xfId="23748"/>
    <cellStyle name="Normal 3 8 3 7" xfId="10904"/>
    <cellStyle name="Normal 3 8 3 8" xfId="13538"/>
    <cellStyle name="Normal 3 8 3 9" xfId="18468"/>
    <cellStyle name="Normal 3 8 4" xfId="503"/>
    <cellStyle name="Normal 3 8 4 2" xfId="1206"/>
    <cellStyle name="Normal 3 8 4 2 2" xfId="2438"/>
    <cellStyle name="Normal 3 8 4 2 2 2" xfId="5080"/>
    <cellStyle name="Normal 3 8 4 2 2 2 2" xfId="10361"/>
    <cellStyle name="Normal 3 8 4 2 2 2 2 2" xfId="28500"/>
    <cellStyle name="Normal 3 8 4 2 2 2 3" xfId="18114"/>
    <cellStyle name="Normal 3 8 4 2 2 2 4" xfId="23220"/>
    <cellStyle name="Normal 3 8 4 2 2 3" xfId="7720"/>
    <cellStyle name="Normal 3 8 4 2 2 3 2" xfId="25860"/>
    <cellStyle name="Normal 3 8 4 2 2 4" xfId="13010"/>
    <cellStyle name="Normal 3 8 4 2 2 5" xfId="15650"/>
    <cellStyle name="Normal 3 8 4 2 2 6" xfId="20580"/>
    <cellStyle name="Normal 3 8 4 2 3" xfId="3848"/>
    <cellStyle name="Normal 3 8 4 2 3 2" xfId="9129"/>
    <cellStyle name="Normal 3 8 4 2 3 2 2" xfId="27268"/>
    <cellStyle name="Normal 3 8 4 2 3 3" xfId="16882"/>
    <cellStyle name="Normal 3 8 4 2 3 4" xfId="21988"/>
    <cellStyle name="Normal 3 8 4 2 4" xfId="6488"/>
    <cellStyle name="Normal 3 8 4 2 4 2" xfId="24628"/>
    <cellStyle name="Normal 3 8 4 2 5" xfId="11778"/>
    <cellStyle name="Normal 3 8 4 2 6" xfId="14418"/>
    <cellStyle name="Normal 3 8 4 2 7" xfId="19348"/>
    <cellStyle name="Normal 3 8 4 3" xfId="1734"/>
    <cellStyle name="Normal 3 8 4 3 2" xfId="4376"/>
    <cellStyle name="Normal 3 8 4 3 2 2" xfId="9657"/>
    <cellStyle name="Normal 3 8 4 3 2 2 2" xfId="27796"/>
    <cellStyle name="Normal 3 8 4 3 2 3" xfId="17410"/>
    <cellStyle name="Normal 3 8 4 3 2 4" xfId="22516"/>
    <cellStyle name="Normal 3 8 4 3 3" xfId="7016"/>
    <cellStyle name="Normal 3 8 4 3 3 2" xfId="25156"/>
    <cellStyle name="Normal 3 8 4 3 4" xfId="12306"/>
    <cellStyle name="Normal 3 8 4 3 5" xfId="14946"/>
    <cellStyle name="Normal 3 8 4 3 6" xfId="19876"/>
    <cellStyle name="Normal 3 8 4 4" xfId="3143"/>
    <cellStyle name="Normal 3 8 4 4 2" xfId="8425"/>
    <cellStyle name="Normal 3 8 4 4 2 2" xfId="26564"/>
    <cellStyle name="Normal 3 8 4 4 3" xfId="16178"/>
    <cellStyle name="Normal 3 8 4 4 4" xfId="21284"/>
    <cellStyle name="Normal 3 8 4 5" xfId="5784"/>
    <cellStyle name="Normal 3 8 4 5 2" xfId="23924"/>
    <cellStyle name="Normal 3 8 4 6" xfId="11076"/>
    <cellStyle name="Normal 3 8 4 7" xfId="13714"/>
    <cellStyle name="Normal 3 8 4 8" xfId="18644"/>
    <cellStyle name="Normal 3 8 5" xfId="854"/>
    <cellStyle name="Normal 3 8 5 2" xfId="2086"/>
    <cellStyle name="Normal 3 8 5 2 2" xfId="4728"/>
    <cellStyle name="Normal 3 8 5 2 2 2" xfId="10009"/>
    <cellStyle name="Normal 3 8 5 2 2 2 2" xfId="28148"/>
    <cellStyle name="Normal 3 8 5 2 2 3" xfId="17762"/>
    <cellStyle name="Normal 3 8 5 2 2 4" xfId="22868"/>
    <cellStyle name="Normal 3 8 5 2 3" xfId="7368"/>
    <cellStyle name="Normal 3 8 5 2 3 2" xfId="25508"/>
    <cellStyle name="Normal 3 8 5 2 4" xfId="12658"/>
    <cellStyle name="Normal 3 8 5 2 5" xfId="15298"/>
    <cellStyle name="Normal 3 8 5 2 6" xfId="20228"/>
    <cellStyle name="Normal 3 8 5 3" xfId="3496"/>
    <cellStyle name="Normal 3 8 5 3 2" xfId="8777"/>
    <cellStyle name="Normal 3 8 5 3 2 2" xfId="26916"/>
    <cellStyle name="Normal 3 8 5 3 3" xfId="16530"/>
    <cellStyle name="Normal 3 8 5 3 4" xfId="21636"/>
    <cellStyle name="Normal 3 8 5 4" xfId="6136"/>
    <cellStyle name="Normal 3 8 5 4 2" xfId="24276"/>
    <cellStyle name="Normal 3 8 5 5" xfId="11426"/>
    <cellStyle name="Normal 3 8 5 6" xfId="14066"/>
    <cellStyle name="Normal 3 8 5 7" xfId="18996"/>
    <cellStyle name="Normal 3 8 6" xfId="1382"/>
    <cellStyle name="Normal 3 8 6 2" xfId="4024"/>
    <cellStyle name="Normal 3 8 6 2 2" xfId="9305"/>
    <cellStyle name="Normal 3 8 6 2 2 2" xfId="27444"/>
    <cellStyle name="Normal 3 8 6 2 3" xfId="17058"/>
    <cellStyle name="Normal 3 8 6 2 4" xfId="22164"/>
    <cellStyle name="Normal 3 8 6 3" xfId="6664"/>
    <cellStyle name="Normal 3 8 6 3 2" xfId="24804"/>
    <cellStyle name="Normal 3 8 6 4" xfId="11954"/>
    <cellStyle name="Normal 3 8 6 5" xfId="14594"/>
    <cellStyle name="Normal 3 8 6 6" xfId="19524"/>
    <cellStyle name="Normal 3 8 7" xfId="2614"/>
    <cellStyle name="Normal 3 8 7 2" xfId="5256"/>
    <cellStyle name="Normal 3 8 7 2 2" xfId="10537"/>
    <cellStyle name="Normal 3 8 7 2 2 2" xfId="28676"/>
    <cellStyle name="Normal 3 8 7 2 3" xfId="23396"/>
    <cellStyle name="Normal 3 8 7 3" xfId="7896"/>
    <cellStyle name="Normal 3 8 7 3 2" xfId="26036"/>
    <cellStyle name="Normal 3 8 7 4" xfId="13186"/>
    <cellStyle name="Normal 3 8 7 5" xfId="15826"/>
    <cellStyle name="Normal 3 8 7 6" xfId="20756"/>
    <cellStyle name="Normal 3 8 8" xfId="2791"/>
    <cellStyle name="Normal 3 8 8 2" xfId="8073"/>
    <cellStyle name="Normal 3 8 8 2 2" xfId="26212"/>
    <cellStyle name="Normal 3 8 8 3" xfId="20932"/>
    <cellStyle name="Normal 3 8 9" xfId="5432"/>
    <cellStyle name="Normal 3 8 9 2" xfId="23572"/>
    <cellStyle name="Normal 3 9" xfId="153"/>
    <cellStyle name="Normal 4" xfId="44"/>
    <cellStyle name="Normal 4 2" xfId="54"/>
    <cellStyle name="Normal 5" xfId="46"/>
    <cellStyle name="Normal 5 10" xfId="808"/>
    <cellStyle name="Normal 5 10 2" xfId="2040"/>
    <cellStyle name="Normal 5 10 2 2" xfId="4682"/>
    <cellStyle name="Normal 5 10 2 2 2" xfId="9963"/>
    <cellStyle name="Normal 5 10 2 2 2 2" xfId="28102"/>
    <cellStyle name="Normal 5 10 2 2 3" xfId="17716"/>
    <cellStyle name="Normal 5 10 2 2 4" xfId="22822"/>
    <cellStyle name="Normal 5 10 2 3" xfId="7322"/>
    <cellStyle name="Normal 5 10 2 3 2" xfId="25462"/>
    <cellStyle name="Normal 5 10 2 4" xfId="12612"/>
    <cellStyle name="Normal 5 10 2 5" xfId="15252"/>
    <cellStyle name="Normal 5 10 2 6" xfId="20182"/>
    <cellStyle name="Normal 5 10 3" xfId="3450"/>
    <cellStyle name="Normal 5 10 3 2" xfId="8731"/>
    <cellStyle name="Normal 5 10 3 2 2" xfId="26870"/>
    <cellStyle name="Normal 5 10 3 3" xfId="16484"/>
    <cellStyle name="Normal 5 10 3 4" xfId="21590"/>
    <cellStyle name="Normal 5 10 4" xfId="6090"/>
    <cellStyle name="Normal 5 10 4 2" xfId="24230"/>
    <cellStyle name="Normal 5 10 5" xfId="11380"/>
    <cellStyle name="Normal 5 10 6" xfId="14020"/>
    <cellStyle name="Normal 5 10 7" xfId="18950"/>
    <cellStyle name="Normal 5 11" xfId="1323"/>
    <cellStyle name="Normal 5 11 2" xfId="3965"/>
    <cellStyle name="Normal 5 11 2 2" xfId="9246"/>
    <cellStyle name="Normal 5 11 2 2 2" xfId="27385"/>
    <cellStyle name="Normal 5 11 2 3" xfId="16999"/>
    <cellStyle name="Normal 5 11 2 4" xfId="22105"/>
    <cellStyle name="Normal 5 11 3" xfId="6605"/>
    <cellStyle name="Normal 5 11 3 2" xfId="24745"/>
    <cellStyle name="Normal 5 11 4" xfId="11895"/>
    <cellStyle name="Normal 5 11 5" xfId="14535"/>
    <cellStyle name="Normal 5 11 6" xfId="19465"/>
    <cellStyle name="Normal 5 12" xfId="2568"/>
    <cellStyle name="Normal 5 12 2" xfId="5210"/>
    <cellStyle name="Normal 5 12 2 2" xfId="10491"/>
    <cellStyle name="Normal 5 12 2 2 2" xfId="28630"/>
    <cellStyle name="Normal 5 12 2 3" xfId="23350"/>
    <cellStyle name="Normal 5 12 3" xfId="7850"/>
    <cellStyle name="Normal 5 12 3 2" xfId="25990"/>
    <cellStyle name="Normal 5 12 4" xfId="13140"/>
    <cellStyle name="Normal 5 12 5" xfId="15767"/>
    <cellStyle name="Normal 5 12 6" xfId="20710"/>
    <cellStyle name="Normal 5 13" xfId="2744"/>
    <cellStyle name="Normal 5 13 2" xfId="8026"/>
    <cellStyle name="Normal 5 13 2 2" xfId="26166"/>
    <cellStyle name="Normal 5 13 3" xfId="20886"/>
    <cellStyle name="Normal 5 14" xfId="5386"/>
    <cellStyle name="Normal 5 14 2" xfId="23526"/>
    <cellStyle name="Normal 5 15" xfId="10665"/>
    <cellStyle name="Normal 5 16" xfId="13303"/>
    <cellStyle name="Normal 5 17" xfId="18244"/>
    <cellStyle name="Normal 5 2" xfId="50"/>
    <cellStyle name="Normal 5 2 10" xfId="1339"/>
    <cellStyle name="Normal 5 2 10 2" xfId="3981"/>
    <cellStyle name="Normal 5 2 10 2 2" xfId="9262"/>
    <cellStyle name="Normal 5 2 10 2 2 2" xfId="27401"/>
    <cellStyle name="Normal 5 2 10 2 3" xfId="17015"/>
    <cellStyle name="Normal 5 2 10 2 4" xfId="22121"/>
    <cellStyle name="Normal 5 2 10 3" xfId="6621"/>
    <cellStyle name="Normal 5 2 10 3 2" xfId="24761"/>
    <cellStyle name="Normal 5 2 10 4" xfId="11911"/>
    <cellStyle name="Normal 5 2 10 5" xfId="14551"/>
    <cellStyle name="Normal 5 2 10 6" xfId="19481"/>
    <cellStyle name="Normal 5 2 11" xfId="2571"/>
    <cellStyle name="Normal 5 2 11 2" xfId="5213"/>
    <cellStyle name="Normal 5 2 11 2 2" xfId="10494"/>
    <cellStyle name="Normal 5 2 11 2 2 2" xfId="28633"/>
    <cellStyle name="Normal 5 2 11 2 3" xfId="23353"/>
    <cellStyle name="Normal 5 2 11 3" xfId="7853"/>
    <cellStyle name="Normal 5 2 11 3 2" xfId="25993"/>
    <cellStyle name="Normal 5 2 11 4" xfId="13143"/>
    <cellStyle name="Normal 5 2 11 5" xfId="15783"/>
    <cellStyle name="Normal 5 2 11 6" xfId="20713"/>
    <cellStyle name="Normal 5 2 12" xfId="2747"/>
    <cellStyle name="Normal 5 2 12 2" xfId="8029"/>
    <cellStyle name="Normal 5 2 12 2 2" xfId="26169"/>
    <cellStyle name="Normal 5 2 12 3" xfId="20889"/>
    <cellStyle name="Normal 5 2 13" xfId="5389"/>
    <cellStyle name="Normal 5 2 13 2" xfId="23529"/>
    <cellStyle name="Normal 5 2 14" xfId="10681"/>
    <cellStyle name="Normal 5 2 15" xfId="13319"/>
    <cellStyle name="Normal 5 2 16" xfId="18248"/>
    <cellStyle name="Normal 5 2 2" xfId="60"/>
    <cellStyle name="Normal 5 2 2 10" xfId="2755"/>
    <cellStyle name="Normal 5 2 2 10 2" xfId="8037"/>
    <cellStyle name="Normal 5 2 2 10 2 2" xfId="26177"/>
    <cellStyle name="Normal 5 2 2 10 3" xfId="20897"/>
    <cellStyle name="Normal 5 2 2 11" xfId="5397"/>
    <cellStyle name="Normal 5 2 2 11 2" xfId="23537"/>
    <cellStyle name="Normal 5 2 2 12" xfId="10710"/>
    <cellStyle name="Normal 5 2 2 13" xfId="13327"/>
    <cellStyle name="Normal 5 2 2 14" xfId="18256"/>
    <cellStyle name="Normal 5 2 2 2" xfId="84"/>
    <cellStyle name="Normal 5 2 2 2 10" xfId="10724"/>
    <cellStyle name="Normal 5 2 2 2 11" xfId="13343"/>
    <cellStyle name="Normal 5 2 2 2 12" xfId="18272"/>
    <cellStyle name="Normal 5 2 2 2 2" xfId="205"/>
    <cellStyle name="Normal 5 2 2 2 2 10" xfId="13430"/>
    <cellStyle name="Normal 5 2 2 2 2 11" xfId="18360"/>
    <cellStyle name="Normal 5 2 2 2 2 2" xfId="397"/>
    <cellStyle name="Normal 5 2 2 2 2 2 2" xfId="746"/>
    <cellStyle name="Normal 5 2 2 2 2 2 2 2" xfId="1978"/>
    <cellStyle name="Normal 5 2 2 2 2 2 2 2 2" xfId="4620"/>
    <cellStyle name="Normal 5 2 2 2 2 2 2 2 2 2" xfId="9901"/>
    <cellStyle name="Normal 5 2 2 2 2 2 2 2 2 2 2" xfId="28040"/>
    <cellStyle name="Normal 5 2 2 2 2 2 2 2 2 3" xfId="17654"/>
    <cellStyle name="Normal 5 2 2 2 2 2 2 2 2 4" xfId="22760"/>
    <cellStyle name="Normal 5 2 2 2 2 2 2 2 3" xfId="7260"/>
    <cellStyle name="Normal 5 2 2 2 2 2 2 2 3 2" xfId="25400"/>
    <cellStyle name="Normal 5 2 2 2 2 2 2 2 4" xfId="12550"/>
    <cellStyle name="Normal 5 2 2 2 2 2 2 2 5" xfId="15190"/>
    <cellStyle name="Normal 5 2 2 2 2 2 2 2 6" xfId="20120"/>
    <cellStyle name="Normal 5 2 2 2 2 2 2 3" xfId="3388"/>
    <cellStyle name="Normal 5 2 2 2 2 2 2 3 2" xfId="8669"/>
    <cellStyle name="Normal 5 2 2 2 2 2 2 3 2 2" xfId="26808"/>
    <cellStyle name="Normal 5 2 2 2 2 2 2 3 3" xfId="16422"/>
    <cellStyle name="Normal 5 2 2 2 2 2 2 3 4" xfId="21528"/>
    <cellStyle name="Normal 5 2 2 2 2 2 2 4" xfId="6028"/>
    <cellStyle name="Normal 5 2 2 2 2 2 2 4 2" xfId="24168"/>
    <cellStyle name="Normal 5 2 2 2 2 2 2 5" xfId="11318"/>
    <cellStyle name="Normal 5 2 2 2 2 2 2 6" xfId="13958"/>
    <cellStyle name="Normal 5 2 2 2 2 2 2 7" xfId="18888"/>
    <cellStyle name="Normal 5 2 2 2 2 2 3" xfId="1098"/>
    <cellStyle name="Normal 5 2 2 2 2 2 3 2" xfId="2330"/>
    <cellStyle name="Normal 5 2 2 2 2 2 3 2 2" xfId="4972"/>
    <cellStyle name="Normal 5 2 2 2 2 2 3 2 2 2" xfId="10253"/>
    <cellStyle name="Normal 5 2 2 2 2 2 3 2 2 2 2" xfId="28392"/>
    <cellStyle name="Normal 5 2 2 2 2 2 3 2 2 3" xfId="18006"/>
    <cellStyle name="Normal 5 2 2 2 2 2 3 2 2 4" xfId="23112"/>
    <cellStyle name="Normal 5 2 2 2 2 2 3 2 3" xfId="7612"/>
    <cellStyle name="Normal 5 2 2 2 2 2 3 2 3 2" xfId="25752"/>
    <cellStyle name="Normal 5 2 2 2 2 2 3 2 4" xfId="12902"/>
    <cellStyle name="Normal 5 2 2 2 2 2 3 2 5" xfId="15542"/>
    <cellStyle name="Normal 5 2 2 2 2 2 3 2 6" xfId="20472"/>
    <cellStyle name="Normal 5 2 2 2 2 2 3 3" xfId="3740"/>
    <cellStyle name="Normal 5 2 2 2 2 2 3 3 2" xfId="9021"/>
    <cellStyle name="Normal 5 2 2 2 2 2 3 3 2 2" xfId="27160"/>
    <cellStyle name="Normal 5 2 2 2 2 2 3 3 3" xfId="16774"/>
    <cellStyle name="Normal 5 2 2 2 2 2 3 3 4" xfId="21880"/>
    <cellStyle name="Normal 5 2 2 2 2 2 3 4" xfId="6380"/>
    <cellStyle name="Normal 5 2 2 2 2 2 3 4 2" xfId="24520"/>
    <cellStyle name="Normal 5 2 2 2 2 2 3 5" xfId="11670"/>
    <cellStyle name="Normal 5 2 2 2 2 2 3 6" xfId="14310"/>
    <cellStyle name="Normal 5 2 2 2 2 2 3 7" xfId="19240"/>
    <cellStyle name="Normal 5 2 2 2 2 2 4" xfId="1626"/>
    <cellStyle name="Normal 5 2 2 2 2 2 4 2" xfId="4268"/>
    <cellStyle name="Normal 5 2 2 2 2 2 4 2 2" xfId="9549"/>
    <cellStyle name="Normal 5 2 2 2 2 2 4 2 2 2" xfId="27688"/>
    <cellStyle name="Normal 5 2 2 2 2 2 4 2 3" xfId="17302"/>
    <cellStyle name="Normal 5 2 2 2 2 2 4 2 4" xfId="22408"/>
    <cellStyle name="Normal 5 2 2 2 2 2 4 3" xfId="6908"/>
    <cellStyle name="Normal 5 2 2 2 2 2 4 3 2" xfId="25048"/>
    <cellStyle name="Normal 5 2 2 2 2 2 4 4" xfId="12198"/>
    <cellStyle name="Normal 5 2 2 2 2 2 4 5" xfId="14838"/>
    <cellStyle name="Normal 5 2 2 2 2 2 4 6" xfId="19768"/>
    <cellStyle name="Normal 5 2 2 2 2 2 5" xfId="3035"/>
    <cellStyle name="Normal 5 2 2 2 2 2 5 2" xfId="8317"/>
    <cellStyle name="Normal 5 2 2 2 2 2 5 2 2" xfId="26456"/>
    <cellStyle name="Normal 5 2 2 2 2 2 5 3" xfId="16070"/>
    <cellStyle name="Normal 5 2 2 2 2 2 5 4" xfId="21176"/>
    <cellStyle name="Normal 5 2 2 2 2 2 6" xfId="5676"/>
    <cellStyle name="Normal 5 2 2 2 2 2 6 2" xfId="23816"/>
    <cellStyle name="Normal 5 2 2 2 2 2 7" xfId="10970"/>
    <cellStyle name="Normal 5 2 2 2 2 2 8" xfId="13606"/>
    <cellStyle name="Normal 5 2 2 2 2 2 9" xfId="18536"/>
    <cellStyle name="Normal 5 2 2 2 2 3" xfId="569"/>
    <cellStyle name="Normal 5 2 2 2 2 3 2" xfId="1274"/>
    <cellStyle name="Normal 5 2 2 2 2 3 2 2" xfId="2506"/>
    <cellStyle name="Normal 5 2 2 2 2 3 2 2 2" xfId="5148"/>
    <cellStyle name="Normal 5 2 2 2 2 3 2 2 2 2" xfId="10429"/>
    <cellStyle name="Normal 5 2 2 2 2 3 2 2 2 2 2" xfId="28568"/>
    <cellStyle name="Normal 5 2 2 2 2 3 2 2 2 3" xfId="18182"/>
    <cellStyle name="Normal 5 2 2 2 2 3 2 2 2 4" xfId="23288"/>
    <cellStyle name="Normal 5 2 2 2 2 3 2 2 3" xfId="7788"/>
    <cellStyle name="Normal 5 2 2 2 2 3 2 2 3 2" xfId="25928"/>
    <cellStyle name="Normal 5 2 2 2 2 3 2 2 4" xfId="13078"/>
    <cellStyle name="Normal 5 2 2 2 2 3 2 2 5" xfId="15718"/>
    <cellStyle name="Normal 5 2 2 2 2 3 2 2 6" xfId="20648"/>
    <cellStyle name="Normal 5 2 2 2 2 3 2 3" xfId="3916"/>
    <cellStyle name="Normal 5 2 2 2 2 3 2 3 2" xfId="9197"/>
    <cellStyle name="Normal 5 2 2 2 2 3 2 3 2 2" xfId="27336"/>
    <cellStyle name="Normal 5 2 2 2 2 3 2 3 3" xfId="16950"/>
    <cellStyle name="Normal 5 2 2 2 2 3 2 3 4" xfId="22056"/>
    <cellStyle name="Normal 5 2 2 2 2 3 2 4" xfId="6556"/>
    <cellStyle name="Normal 5 2 2 2 2 3 2 4 2" xfId="24696"/>
    <cellStyle name="Normal 5 2 2 2 2 3 2 5" xfId="11846"/>
    <cellStyle name="Normal 5 2 2 2 2 3 2 6" xfId="14486"/>
    <cellStyle name="Normal 5 2 2 2 2 3 2 7" xfId="19416"/>
    <cellStyle name="Normal 5 2 2 2 2 3 3" xfId="1802"/>
    <cellStyle name="Normal 5 2 2 2 2 3 3 2" xfId="4444"/>
    <cellStyle name="Normal 5 2 2 2 2 3 3 2 2" xfId="9725"/>
    <cellStyle name="Normal 5 2 2 2 2 3 3 2 2 2" xfId="27864"/>
    <cellStyle name="Normal 5 2 2 2 2 3 3 2 3" xfId="17478"/>
    <cellStyle name="Normal 5 2 2 2 2 3 3 2 4" xfId="22584"/>
    <cellStyle name="Normal 5 2 2 2 2 3 3 3" xfId="7084"/>
    <cellStyle name="Normal 5 2 2 2 2 3 3 3 2" xfId="25224"/>
    <cellStyle name="Normal 5 2 2 2 2 3 3 4" xfId="12374"/>
    <cellStyle name="Normal 5 2 2 2 2 3 3 5" xfId="15014"/>
    <cellStyle name="Normal 5 2 2 2 2 3 3 6" xfId="19944"/>
    <cellStyle name="Normal 5 2 2 2 2 3 4" xfId="3211"/>
    <cellStyle name="Normal 5 2 2 2 2 3 4 2" xfId="8493"/>
    <cellStyle name="Normal 5 2 2 2 2 3 4 2 2" xfId="26632"/>
    <cellStyle name="Normal 5 2 2 2 2 3 4 3" xfId="16246"/>
    <cellStyle name="Normal 5 2 2 2 2 3 4 4" xfId="21352"/>
    <cellStyle name="Normal 5 2 2 2 2 3 5" xfId="5852"/>
    <cellStyle name="Normal 5 2 2 2 2 3 5 2" xfId="23992"/>
    <cellStyle name="Normal 5 2 2 2 2 3 6" xfId="11142"/>
    <cellStyle name="Normal 5 2 2 2 2 3 7" xfId="13782"/>
    <cellStyle name="Normal 5 2 2 2 2 3 8" xfId="18712"/>
    <cellStyle name="Normal 5 2 2 2 2 4" xfId="922"/>
    <cellStyle name="Normal 5 2 2 2 2 4 2" xfId="2154"/>
    <cellStyle name="Normal 5 2 2 2 2 4 2 2" xfId="4796"/>
    <cellStyle name="Normal 5 2 2 2 2 4 2 2 2" xfId="10077"/>
    <cellStyle name="Normal 5 2 2 2 2 4 2 2 2 2" xfId="28216"/>
    <cellStyle name="Normal 5 2 2 2 2 4 2 2 3" xfId="17830"/>
    <cellStyle name="Normal 5 2 2 2 2 4 2 2 4" xfId="22936"/>
    <cellStyle name="Normal 5 2 2 2 2 4 2 3" xfId="7436"/>
    <cellStyle name="Normal 5 2 2 2 2 4 2 3 2" xfId="25576"/>
    <cellStyle name="Normal 5 2 2 2 2 4 2 4" xfId="12726"/>
    <cellStyle name="Normal 5 2 2 2 2 4 2 5" xfId="15366"/>
    <cellStyle name="Normal 5 2 2 2 2 4 2 6" xfId="20296"/>
    <cellStyle name="Normal 5 2 2 2 2 4 3" xfId="3564"/>
    <cellStyle name="Normal 5 2 2 2 2 4 3 2" xfId="8845"/>
    <cellStyle name="Normal 5 2 2 2 2 4 3 2 2" xfId="26984"/>
    <cellStyle name="Normal 5 2 2 2 2 4 3 3" xfId="16598"/>
    <cellStyle name="Normal 5 2 2 2 2 4 3 4" xfId="21704"/>
    <cellStyle name="Normal 5 2 2 2 2 4 4" xfId="6204"/>
    <cellStyle name="Normal 5 2 2 2 2 4 4 2" xfId="24344"/>
    <cellStyle name="Normal 5 2 2 2 2 4 5" xfId="11494"/>
    <cellStyle name="Normal 5 2 2 2 2 4 6" xfId="14134"/>
    <cellStyle name="Normal 5 2 2 2 2 4 7" xfId="19064"/>
    <cellStyle name="Normal 5 2 2 2 2 5" xfId="1450"/>
    <cellStyle name="Normal 5 2 2 2 2 5 2" xfId="4092"/>
    <cellStyle name="Normal 5 2 2 2 2 5 2 2" xfId="9373"/>
    <cellStyle name="Normal 5 2 2 2 2 5 2 2 2" xfId="27512"/>
    <cellStyle name="Normal 5 2 2 2 2 5 2 3" xfId="17126"/>
    <cellStyle name="Normal 5 2 2 2 2 5 2 4" xfId="22232"/>
    <cellStyle name="Normal 5 2 2 2 2 5 3" xfId="6732"/>
    <cellStyle name="Normal 5 2 2 2 2 5 3 2" xfId="24872"/>
    <cellStyle name="Normal 5 2 2 2 2 5 4" xfId="12022"/>
    <cellStyle name="Normal 5 2 2 2 2 5 5" xfId="14662"/>
    <cellStyle name="Normal 5 2 2 2 2 5 6" xfId="19592"/>
    <cellStyle name="Normal 5 2 2 2 2 6" xfId="2682"/>
    <cellStyle name="Normal 5 2 2 2 2 6 2" xfId="5324"/>
    <cellStyle name="Normal 5 2 2 2 2 6 2 2" xfId="10605"/>
    <cellStyle name="Normal 5 2 2 2 2 6 2 2 2" xfId="28744"/>
    <cellStyle name="Normal 5 2 2 2 2 6 2 3" xfId="23464"/>
    <cellStyle name="Normal 5 2 2 2 2 6 3" xfId="7964"/>
    <cellStyle name="Normal 5 2 2 2 2 6 3 2" xfId="26104"/>
    <cellStyle name="Normal 5 2 2 2 2 6 4" xfId="13254"/>
    <cellStyle name="Normal 5 2 2 2 2 6 5" xfId="15894"/>
    <cellStyle name="Normal 5 2 2 2 2 6 6" xfId="20824"/>
    <cellStyle name="Normal 5 2 2 2 2 7" xfId="2859"/>
    <cellStyle name="Normal 5 2 2 2 2 7 2" xfId="8141"/>
    <cellStyle name="Normal 5 2 2 2 2 7 2 2" xfId="26280"/>
    <cellStyle name="Normal 5 2 2 2 2 7 3" xfId="21000"/>
    <cellStyle name="Normal 5 2 2 2 2 8" xfId="5500"/>
    <cellStyle name="Normal 5 2 2 2 2 8 2" xfId="23640"/>
    <cellStyle name="Normal 5 2 2 2 2 9" xfId="10794"/>
    <cellStyle name="Normal 5 2 2 2 3" xfId="310"/>
    <cellStyle name="Normal 5 2 2 2 3 2" xfId="659"/>
    <cellStyle name="Normal 5 2 2 2 3 2 2" xfId="1891"/>
    <cellStyle name="Normal 5 2 2 2 3 2 2 2" xfId="4533"/>
    <cellStyle name="Normal 5 2 2 2 3 2 2 2 2" xfId="9814"/>
    <cellStyle name="Normal 5 2 2 2 3 2 2 2 2 2" xfId="27953"/>
    <cellStyle name="Normal 5 2 2 2 3 2 2 2 3" xfId="17567"/>
    <cellStyle name="Normal 5 2 2 2 3 2 2 2 4" xfId="22673"/>
    <cellStyle name="Normal 5 2 2 2 3 2 2 3" xfId="7173"/>
    <cellStyle name="Normal 5 2 2 2 3 2 2 3 2" xfId="25313"/>
    <cellStyle name="Normal 5 2 2 2 3 2 2 4" xfId="12463"/>
    <cellStyle name="Normal 5 2 2 2 3 2 2 5" xfId="15103"/>
    <cellStyle name="Normal 5 2 2 2 3 2 2 6" xfId="20033"/>
    <cellStyle name="Normal 5 2 2 2 3 2 3" xfId="3301"/>
    <cellStyle name="Normal 5 2 2 2 3 2 3 2" xfId="8582"/>
    <cellStyle name="Normal 5 2 2 2 3 2 3 2 2" xfId="26721"/>
    <cellStyle name="Normal 5 2 2 2 3 2 3 3" xfId="16335"/>
    <cellStyle name="Normal 5 2 2 2 3 2 3 4" xfId="21441"/>
    <cellStyle name="Normal 5 2 2 2 3 2 4" xfId="5941"/>
    <cellStyle name="Normal 5 2 2 2 3 2 4 2" xfId="24081"/>
    <cellStyle name="Normal 5 2 2 2 3 2 5" xfId="11231"/>
    <cellStyle name="Normal 5 2 2 2 3 2 6" xfId="13871"/>
    <cellStyle name="Normal 5 2 2 2 3 2 7" xfId="18801"/>
    <cellStyle name="Normal 5 2 2 2 3 3" xfId="1011"/>
    <cellStyle name="Normal 5 2 2 2 3 3 2" xfId="2243"/>
    <cellStyle name="Normal 5 2 2 2 3 3 2 2" xfId="4885"/>
    <cellStyle name="Normal 5 2 2 2 3 3 2 2 2" xfId="10166"/>
    <cellStyle name="Normal 5 2 2 2 3 3 2 2 2 2" xfId="28305"/>
    <cellStyle name="Normal 5 2 2 2 3 3 2 2 3" xfId="17919"/>
    <cellStyle name="Normal 5 2 2 2 3 3 2 2 4" xfId="23025"/>
    <cellStyle name="Normal 5 2 2 2 3 3 2 3" xfId="7525"/>
    <cellStyle name="Normal 5 2 2 2 3 3 2 3 2" xfId="25665"/>
    <cellStyle name="Normal 5 2 2 2 3 3 2 4" xfId="12815"/>
    <cellStyle name="Normal 5 2 2 2 3 3 2 5" xfId="15455"/>
    <cellStyle name="Normal 5 2 2 2 3 3 2 6" xfId="20385"/>
    <cellStyle name="Normal 5 2 2 2 3 3 3" xfId="3653"/>
    <cellStyle name="Normal 5 2 2 2 3 3 3 2" xfId="8934"/>
    <cellStyle name="Normal 5 2 2 2 3 3 3 2 2" xfId="27073"/>
    <cellStyle name="Normal 5 2 2 2 3 3 3 3" xfId="16687"/>
    <cellStyle name="Normal 5 2 2 2 3 3 3 4" xfId="21793"/>
    <cellStyle name="Normal 5 2 2 2 3 3 4" xfId="6293"/>
    <cellStyle name="Normal 5 2 2 2 3 3 4 2" xfId="24433"/>
    <cellStyle name="Normal 5 2 2 2 3 3 5" xfId="11583"/>
    <cellStyle name="Normal 5 2 2 2 3 3 6" xfId="14223"/>
    <cellStyle name="Normal 5 2 2 2 3 3 7" xfId="19153"/>
    <cellStyle name="Normal 5 2 2 2 3 4" xfId="1539"/>
    <cellStyle name="Normal 5 2 2 2 3 4 2" xfId="4181"/>
    <cellStyle name="Normal 5 2 2 2 3 4 2 2" xfId="9462"/>
    <cellStyle name="Normal 5 2 2 2 3 4 2 2 2" xfId="27601"/>
    <cellStyle name="Normal 5 2 2 2 3 4 2 3" xfId="17215"/>
    <cellStyle name="Normal 5 2 2 2 3 4 2 4" xfId="22321"/>
    <cellStyle name="Normal 5 2 2 2 3 4 3" xfId="6821"/>
    <cellStyle name="Normal 5 2 2 2 3 4 3 2" xfId="24961"/>
    <cellStyle name="Normal 5 2 2 2 3 4 4" xfId="12111"/>
    <cellStyle name="Normal 5 2 2 2 3 4 5" xfId="14751"/>
    <cellStyle name="Normal 5 2 2 2 3 4 6" xfId="19681"/>
    <cellStyle name="Normal 5 2 2 2 3 5" xfId="2948"/>
    <cellStyle name="Normal 5 2 2 2 3 5 2" xfId="8230"/>
    <cellStyle name="Normal 5 2 2 2 3 5 2 2" xfId="26369"/>
    <cellStyle name="Normal 5 2 2 2 3 5 3" xfId="15983"/>
    <cellStyle name="Normal 5 2 2 2 3 5 4" xfId="21089"/>
    <cellStyle name="Normal 5 2 2 2 3 6" xfId="5589"/>
    <cellStyle name="Normal 5 2 2 2 3 6 2" xfId="23729"/>
    <cellStyle name="Normal 5 2 2 2 3 7" xfId="10885"/>
    <cellStyle name="Normal 5 2 2 2 3 8" xfId="13519"/>
    <cellStyle name="Normal 5 2 2 2 3 9" xfId="18449"/>
    <cellStyle name="Normal 5 2 2 2 4" xfId="486"/>
    <cellStyle name="Normal 5 2 2 2 4 2" xfId="1189"/>
    <cellStyle name="Normal 5 2 2 2 4 2 2" xfId="2421"/>
    <cellStyle name="Normal 5 2 2 2 4 2 2 2" xfId="5063"/>
    <cellStyle name="Normal 5 2 2 2 4 2 2 2 2" xfId="10344"/>
    <cellStyle name="Normal 5 2 2 2 4 2 2 2 2 2" xfId="28483"/>
    <cellStyle name="Normal 5 2 2 2 4 2 2 2 3" xfId="18097"/>
    <cellStyle name="Normal 5 2 2 2 4 2 2 2 4" xfId="23203"/>
    <cellStyle name="Normal 5 2 2 2 4 2 2 3" xfId="7703"/>
    <cellStyle name="Normal 5 2 2 2 4 2 2 3 2" xfId="25843"/>
    <cellStyle name="Normal 5 2 2 2 4 2 2 4" xfId="12993"/>
    <cellStyle name="Normal 5 2 2 2 4 2 2 5" xfId="15633"/>
    <cellStyle name="Normal 5 2 2 2 4 2 2 6" xfId="20563"/>
    <cellStyle name="Normal 5 2 2 2 4 2 3" xfId="3831"/>
    <cellStyle name="Normal 5 2 2 2 4 2 3 2" xfId="9112"/>
    <cellStyle name="Normal 5 2 2 2 4 2 3 2 2" xfId="27251"/>
    <cellStyle name="Normal 5 2 2 2 4 2 3 3" xfId="16865"/>
    <cellStyle name="Normal 5 2 2 2 4 2 3 4" xfId="21971"/>
    <cellStyle name="Normal 5 2 2 2 4 2 4" xfId="6471"/>
    <cellStyle name="Normal 5 2 2 2 4 2 4 2" xfId="24611"/>
    <cellStyle name="Normal 5 2 2 2 4 2 5" xfId="11761"/>
    <cellStyle name="Normal 5 2 2 2 4 2 6" xfId="14401"/>
    <cellStyle name="Normal 5 2 2 2 4 2 7" xfId="19331"/>
    <cellStyle name="Normal 5 2 2 2 4 3" xfId="1717"/>
    <cellStyle name="Normal 5 2 2 2 4 3 2" xfId="4359"/>
    <cellStyle name="Normal 5 2 2 2 4 3 2 2" xfId="9640"/>
    <cellStyle name="Normal 5 2 2 2 4 3 2 2 2" xfId="27779"/>
    <cellStyle name="Normal 5 2 2 2 4 3 2 3" xfId="17393"/>
    <cellStyle name="Normal 5 2 2 2 4 3 2 4" xfId="22499"/>
    <cellStyle name="Normal 5 2 2 2 4 3 3" xfId="6999"/>
    <cellStyle name="Normal 5 2 2 2 4 3 3 2" xfId="25139"/>
    <cellStyle name="Normal 5 2 2 2 4 3 4" xfId="12289"/>
    <cellStyle name="Normal 5 2 2 2 4 3 5" xfId="14929"/>
    <cellStyle name="Normal 5 2 2 2 4 3 6" xfId="19859"/>
    <cellStyle name="Normal 5 2 2 2 4 4" xfId="3126"/>
    <cellStyle name="Normal 5 2 2 2 4 4 2" xfId="8408"/>
    <cellStyle name="Normal 5 2 2 2 4 4 2 2" xfId="26547"/>
    <cellStyle name="Normal 5 2 2 2 4 4 3" xfId="16161"/>
    <cellStyle name="Normal 5 2 2 2 4 4 4" xfId="21267"/>
    <cellStyle name="Normal 5 2 2 2 4 5" xfId="5767"/>
    <cellStyle name="Normal 5 2 2 2 4 5 2" xfId="23907"/>
    <cellStyle name="Normal 5 2 2 2 4 6" xfId="11059"/>
    <cellStyle name="Normal 5 2 2 2 4 7" xfId="13697"/>
    <cellStyle name="Normal 5 2 2 2 4 8" xfId="18627"/>
    <cellStyle name="Normal 5 2 2 2 5" xfId="837"/>
    <cellStyle name="Normal 5 2 2 2 5 2" xfId="2069"/>
    <cellStyle name="Normal 5 2 2 2 5 2 2" xfId="4711"/>
    <cellStyle name="Normal 5 2 2 2 5 2 2 2" xfId="9992"/>
    <cellStyle name="Normal 5 2 2 2 5 2 2 2 2" xfId="28131"/>
    <cellStyle name="Normal 5 2 2 2 5 2 2 3" xfId="17745"/>
    <cellStyle name="Normal 5 2 2 2 5 2 2 4" xfId="22851"/>
    <cellStyle name="Normal 5 2 2 2 5 2 3" xfId="7351"/>
    <cellStyle name="Normal 5 2 2 2 5 2 3 2" xfId="25491"/>
    <cellStyle name="Normal 5 2 2 2 5 2 4" xfId="12641"/>
    <cellStyle name="Normal 5 2 2 2 5 2 5" xfId="15281"/>
    <cellStyle name="Normal 5 2 2 2 5 2 6" xfId="20211"/>
    <cellStyle name="Normal 5 2 2 2 5 3" xfId="3479"/>
    <cellStyle name="Normal 5 2 2 2 5 3 2" xfId="8760"/>
    <cellStyle name="Normal 5 2 2 2 5 3 2 2" xfId="26899"/>
    <cellStyle name="Normal 5 2 2 2 5 3 3" xfId="16513"/>
    <cellStyle name="Normal 5 2 2 2 5 3 4" xfId="21619"/>
    <cellStyle name="Normal 5 2 2 2 5 4" xfId="6119"/>
    <cellStyle name="Normal 5 2 2 2 5 4 2" xfId="24259"/>
    <cellStyle name="Normal 5 2 2 2 5 5" xfId="11409"/>
    <cellStyle name="Normal 5 2 2 2 5 6" xfId="14049"/>
    <cellStyle name="Normal 5 2 2 2 5 7" xfId="18979"/>
    <cellStyle name="Normal 5 2 2 2 6" xfId="1363"/>
    <cellStyle name="Normal 5 2 2 2 6 2" xfId="4005"/>
    <cellStyle name="Normal 5 2 2 2 6 2 2" xfId="9286"/>
    <cellStyle name="Normal 5 2 2 2 6 2 2 2" xfId="27425"/>
    <cellStyle name="Normal 5 2 2 2 6 2 3" xfId="17039"/>
    <cellStyle name="Normal 5 2 2 2 6 2 4" xfId="22145"/>
    <cellStyle name="Normal 5 2 2 2 6 3" xfId="6645"/>
    <cellStyle name="Normal 5 2 2 2 6 3 2" xfId="24785"/>
    <cellStyle name="Normal 5 2 2 2 6 4" xfId="11935"/>
    <cellStyle name="Normal 5 2 2 2 6 5" xfId="14575"/>
    <cellStyle name="Normal 5 2 2 2 6 6" xfId="19505"/>
    <cellStyle name="Normal 5 2 2 2 7" xfId="2595"/>
    <cellStyle name="Normal 5 2 2 2 7 2" xfId="5237"/>
    <cellStyle name="Normal 5 2 2 2 7 2 2" xfId="10518"/>
    <cellStyle name="Normal 5 2 2 2 7 2 2 2" xfId="28657"/>
    <cellStyle name="Normal 5 2 2 2 7 2 3" xfId="23377"/>
    <cellStyle name="Normal 5 2 2 2 7 3" xfId="7877"/>
    <cellStyle name="Normal 5 2 2 2 7 3 2" xfId="26017"/>
    <cellStyle name="Normal 5 2 2 2 7 4" xfId="13167"/>
    <cellStyle name="Normal 5 2 2 2 7 5" xfId="15807"/>
    <cellStyle name="Normal 5 2 2 2 7 6" xfId="20737"/>
    <cellStyle name="Normal 5 2 2 2 8" xfId="2774"/>
    <cellStyle name="Normal 5 2 2 2 8 2" xfId="8056"/>
    <cellStyle name="Normal 5 2 2 2 8 2 2" xfId="26195"/>
    <cellStyle name="Normal 5 2 2 2 8 3" xfId="20915"/>
    <cellStyle name="Normal 5 2 2 2 9" xfId="5415"/>
    <cellStyle name="Normal 5 2 2 2 9 2" xfId="23555"/>
    <cellStyle name="Normal 5 2 2 3" xfId="100"/>
    <cellStyle name="Normal 5 2 2 3 10" xfId="10740"/>
    <cellStyle name="Normal 5 2 2 3 11" xfId="13359"/>
    <cellStyle name="Normal 5 2 2 3 12" xfId="18288"/>
    <cellStyle name="Normal 5 2 2 3 2" xfId="221"/>
    <cellStyle name="Normal 5 2 2 3 2 10" xfId="13446"/>
    <cellStyle name="Normal 5 2 2 3 2 11" xfId="18376"/>
    <cellStyle name="Normal 5 2 2 3 2 2" xfId="413"/>
    <cellStyle name="Normal 5 2 2 3 2 2 2" xfId="762"/>
    <cellStyle name="Normal 5 2 2 3 2 2 2 2" xfId="1994"/>
    <cellStyle name="Normal 5 2 2 3 2 2 2 2 2" xfId="4636"/>
    <cellStyle name="Normal 5 2 2 3 2 2 2 2 2 2" xfId="9917"/>
    <cellStyle name="Normal 5 2 2 3 2 2 2 2 2 2 2" xfId="28056"/>
    <cellStyle name="Normal 5 2 2 3 2 2 2 2 2 3" xfId="17670"/>
    <cellStyle name="Normal 5 2 2 3 2 2 2 2 2 4" xfId="22776"/>
    <cellStyle name="Normal 5 2 2 3 2 2 2 2 3" xfId="7276"/>
    <cellStyle name="Normal 5 2 2 3 2 2 2 2 3 2" xfId="25416"/>
    <cellStyle name="Normal 5 2 2 3 2 2 2 2 4" xfId="12566"/>
    <cellStyle name="Normal 5 2 2 3 2 2 2 2 5" xfId="15206"/>
    <cellStyle name="Normal 5 2 2 3 2 2 2 2 6" xfId="20136"/>
    <cellStyle name="Normal 5 2 2 3 2 2 2 3" xfId="3404"/>
    <cellStyle name="Normal 5 2 2 3 2 2 2 3 2" xfId="8685"/>
    <cellStyle name="Normal 5 2 2 3 2 2 2 3 2 2" xfId="26824"/>
    <cellStyle name="Normal 5 2 2 3 2 2 2 3 3" xfId="16438"/>
    <cellStyle name="Normal 5 2 2 3 2 2 2 3 4" xfId="21544"/>
    <cellStyle name="Normal 5 2 2 3 2 2 2 4" xfId="6044"/>
    <cellStyle name="Normal 5 2 2 3 2 2 2 4 2" xfId="24184"/>
    <cellStyle name="Normal 5 2 2 3 2 2 2 5" xfId="11334"/>
    <cellStyle name="Normal 5 2 2 3 2 2 2 6" xfId="13974"/>
    <cellStyle name="Normal 5 2 2 3 2 2 2 7" xfId="18904"/>
    <cellStyle name="Normal 5 2 2 3 2 2 3" xfId="1114"/>
    <cellStyle name="Normal 5 2 2 3 2 2 3 2" xfId="2346"/>
    <cellStyle name="Normal 5 2 2 3 2 2 3 2 2" xfId="4988"/>
    <cellStyle name="Normal 5 2 2 3 2 2 3 2 2 2" xfId="10269"/>
    <cellStyle name="Normal 5 2 2 3 2 2 3 2 2 2 2" xfId="28408"/>
    <cellStyle name="Normal 5 2 2 3 2 2 3 2 2 3" xfId="18022"/>
    <cellStyle name="Normal 5 2 2 3 2 2 3 2 2 4" xfId="23128"/>
    <cellStyle name="Normal 5 2 2 3 2 2 3 2 3" xfId="7628"/>
    <cellStyle name="Normal 5 2 2 3 2 2 3 2 3 2" xfId="25768"/>
    <cellStyle name="Normal 5 2 2 3 2 2 3 2 4" xfId="12918"/>
    <cellStyle name="Normal 5 2 2 3 2 2 3 2 5" xfId="15558"/>
    <cellStyle name="Normal 5 2 2 3 2 2 3 2 6" xfId="20488"/>
    <cellStyle name="Normal 5 2 2 3 2 2 3 3" xfId="3756"/>
    <cellStyle name="Normal 5 2 2 3 2 2 3 3 2" xfId="9037"/>
    <cellStyle name="Normal 5 2 2 3 2 2 3 3 2 2" xfId="27176"/>
    <cellStyle name="Normal 5 2 2 3 2 2 3 3 3" xfId="16790"/>
    <cellStyle name="Normal 5 2 2 3 2 2 3 3 4" xfId="21896"/>
    <cellStyle name="Normal 5 2 2 3 2 2 3 4" xfId="6396"/>
    <cellStyle name="Normal 5 2 2 3 2 2 3 4 2" xfId="24536"/>
    <cellStyle name="Normal 5 2 2 3 2 2 3 5" xfId="11686"/>
    <cellStyle name="Normal 5 2 2 3 2 2 3 6" xfId="14326"/>
    <cellStyle name="Normal 5 2 2 3 2 2 3 7" xfId="19256"/>
    <cellStyle name="Normal 5 2 2 3 2 2 4" xfId="1642"/>
    <cellStyle name="Normal 5 2 2 3 2 2 4 2" xfId="4284"/>
    <cellStyle name="Normal 5 2 2 3 2 2 4 2 2" xfId="9565"/>
    <cellStyle name="Normal 5 2 2 3 2 2 4 2 2 2" xfId="27704"/>
    <cellStyle name="Normal 5 2 2 3 2 2 4 2 3" xfId="17318"/>
    <cellStyle name="Normal 5 2 2 3 2 2 4 2 4" xfId="22424"/>
    <cellStyle name="Normal 5 2 2 3 2 2 4 3" xfId="6924"/>
    <cellStyle name="Normal 5 2 2 3 2 2 4 3 2" xfId="25064"/>
    <cellStyle name="Normal 5 2 2 3 2 2 4 4" xfId="12214"/>
    <cellStyle name="Normal 5 2 2 3 2 2 4 5" xfId="14854"/>
    <cellStyle name="Normal 5 2 2 3 2 2 4 6" xfId="19784"/>
    <cellStyle name="Normal 5 2 2 3 2 2 5" xfId="3051"/>
    <cellStyle name="Normal 5 2 2 3 2 2 5 2" xfId="8333"/>
    <cellStyle name="Normal 5 2 2 3 2 2 5 2 2" xfId="26472"/>
    <cellStyle name="Normal 5 2 2 3 2 2 5 3" xfId="16086"/>
    <cellStyle name="Normal 5 2 2 3 2 2 5 4" xfId="21192"/>
    <cellStyle name="Normal 5 2 2 3 2 2 6" xfId="5692"/>
    <cellStyle name="Normal 5 2 2 3 2 2 6 2" xfId="23832"/>
    <cellStyle name="Normal 5 2 2 3 2 2 7" xfId="10986"/>
    <cellStyle name="Normal 5 2 2 3 2 2 8" xfId="13622"/>
    <cellStyle name="Normal 5 2 2 3 2 2 9" xfId="18552"/>
    <cellStyle name="Normal 5 2 2 3 2 3" xfId="585"/>
    <cellStyle name="Normal 5 2 2 3 2 3 2" xfId="1290"/>
    <cellStyle name="Normal 5 2 2 3 2 3 2 2" xfId="2522"/>
    <cellStyle name="Normal 5 2 2 3 2 3 2 2 2" xfId="5164"/>
    <cellStyle name="Normal 5 2 2 3 2 3 2 2 2 2" xfId="10445"/>
    <cellStyle name="Normal 5 2 2 3 2 3 2 2 2 2 2" xfId="28584"/>
    <cellStyle name="Normal 5 2 2 3 2 3 2 2 2 3" xfId="18198"/>
    <cellStyle name="Normal 5 2 2 3 2 3 2 2 2 4" xfId="23304"/>
    <cellStyle name="Normal 5 2 2 3 2 3 2 2 3" xfId="7804"/>
    <cellStyle name="Normal 5 2 2 3 2 3 2 2 3 2" xfId="25944"/>
    <cellStyle name="Normal 5 2 2 3 2 3 2 2 4" xfId="13094"/>
    <cellStyle name="Normal 5 2 2 3 2 3 2 2 5" xfId="15734"/>
    <cellStyle name="Normal 5 2 2 3 2 3 2 2 6" xfId="20664"/>
    <cellStyle name="Normal 5 2 2 3 2 3 2 3" xfId="3932"/>
    <cellStyle name="Normal 5 2 2 3 2 3 2 3 2" xfId="9213"/>
    <cellStyle name="Normal 5 2 2 3 2 3 2 3 2 2" xfId="27352"/>
    <cellStyle name="Normal 5 2 2 3 2 3 2 3 3" xfId="16966"/>
    <cellStyle name="Normal 5 2 2 3 2 3 2 3 4" xfId="22072"/>
    <cellStyle name="Normal 5 2 2 3 2 3 2 4" xfId="6572"/>
    <cellStyle name="Normal 5 2 2 3 2 3 2 4 2" xfId="24712"/>
    <cellStyle name="Normal 5 2 2 3 2 3 2 5" xfId="11862"/>
    <cellStyle name="Normal 5 2 2 3 2 3 2 6" xfId="14502"/>
    <cellStyle name="Normal 5 2 2 3 2 3 2 7" xfId="19432"/>
    <cellStyle name="Normal 5 2 2 3 2 3 3" xfId="1818"/>
    <cellStyle name="Normal 5 2 2 3 2 3 3 2" xfId="4460"/>
    <cellStyle name="Normal 5 2 2 3 2 3 3 2 2" xfId="9741"/>
    <cellStyle name="Normal 5 2 2 3 2 3 3 2 2 2" xfId="27880"/>
    <cellStyle name="Normal 5 2 2 3 2 3 3 2 3" xfId="17494"/>
    <cellStyle name="Normal 5 2 2 3 2 3 3 2 4" xfId="22600"/>
    <cellStyle name="Normal 5 2 2 3 2 3 3 3" xfId="7100"/>
    <cellStyle name="Normal 5 2 2 3 2 3 3 3 2" xfId="25240"/>
    <cellStyle name="Normal 5 2 2 3 2 3 3 4" xfId="12390"/>
    <cellStyle name="Normal 5 2 2 3 2 3 3 5" xfId="15030"/>
    <cellStyle name="Normal 5 2 2 3 2 3 3 6" xfId="19960"/>
    <cellStyle name="Normal 5 2 2 3 2 3 4" xfId="3227"/>
    <cellStyle name="Normal 5 2 2 3 2 3 4 2" xfId="8509"/>
    <cellStyle name="Normal 5 2 2 3 2 3 4 2 2" xfId="26648"/>
    <cellStyle name="Normal 5 2 2 3 2 3 4 3" xfId="16262"/>
    <cellStyle name="Normal 5 2 2 3 2 3 4 4" xfId="21368"/>
    <cellStyle name="Normal 5 2 2 3 2 3 5" xfId="5868"/>
    <cellStyle name="Normal 5 2 2 3 2 3 5 2" xfId="24008"/>
    <cellStyle name="Normal 5 2 2 3 2 3 6" xfId="11158"/>
    <cellStyle name="Normal 5 2 2 3 2 3 7" xfId="13798"/>
    <cellStyle name="Normal 5 2 2 3 2 3 8" xfId="18728"/>
    <cellStyle name="Normal 5 2 2 3 2 4" xfId="938"/>
    <cellStyle name="Normal 5 2 2 3 2 4 2" xfId="2170"/>
    <cellStyle name="Normal 5 2 2 3 2 4 2 2" xfId="4812"/>
    <cellStyle name="Normal 5 2 2 3 2 4 2 2 2" xfId="10093"/>
    <cellStyle name="Normal 5 2 2 3 2 4 2 2 2 2" xfId="28232"/>
    <cellStyle name="Normal 5 2 2 3 2 4 2 2 3" xfId="17846"/>
    <cellStyle name="Normal 5 2 2 3 2 4 2 2 4" xfId="22952"/>
    <cellStyle name="Normal 5 2 2 3 2 4 2 3" xfId="7452"/>
    <cellStyle name="Normal 5 2 2 3 2 4 2 3 2" xfId="25592"/>
    <cellStyle name="Normal 5 2 2 3 2 4 2 4" xfId="12742"/>
    <cellStyle name="Normal 5 2 2 3 2 4 2 5" xfId="15382"/>
    <cellStyle name="Normal 5 2 2 3 2 4 2 6" xfId="20312"/>
    <cellStyle name="Normal 5 2 2 3 2 4 3" xfId="3580"/>
    <cellStyle name="Normal 5 2 2 3 2 4 3 2" xfId="8861"/>
    <cellStyle name="Normal 5 2 2 3 2 4 3 2 2" xfId="27000"/>
    <cellStyle name="Normal 5 2 2 3 2 4 3 3" xfId="16614"/>
    <cellStyle name="Normal 5 2 2 3 2 4 3 4" xfId="21720"/>
    <cellStyle name="Normal 5 2 2 3 2 4 4" xfId="6220"/>
    <cellStyle name="Normal 5 2 2 3 2 4 4 2" xfId="24360"/>
    <cellStyle name="Normal 5 2 2 3 2 4 5" xfId="11510"/>
    <cellStyle name="Normal 5 2 2 3 2 4 6" xfId="14150"/>
    <cellStyle name="Normal 5 2 2 3 2 4 7" xfId="19080"/>
    <cellStyle name="Normal 5 2 2 3 2 5" xfId="1466"/>
    <cellStyle name="Normal 5 2 2 3 2 5 2" xfId="4108"/>
    <cellStyle name="Normal 5 2 2 3 2 5 2 2" xfId="9389"/>
    <cellStyle name="Normal 5 2 2 3 2 5 2 2 2" xfId="27528"/>
    <cellStyle name="Normal 5 2 2 3 2 5 2 3" xfId="17142"/>
    <cellStyle name="Normal 5 2 2 3 2 5 2 4" xfId="22248"/>
    <cellStyle name="Normal 5 2 2 3 2 5 3" xfId="6748"/>
    <cellStyle name="Normal 5 2 2 3 2 5 3 2" xfId="24888"/>
    <cellStyle name="Normal 5 2 2 3 2 5 4" xfId="12038"/>
    <cellStyle name="Normal 5 2 2 3 2 5 5" xfId="14678"/>
    <cellStyle name="Normal 5 2 2 3 2 5 6" xfId="19608"/>
    <cellStyle name="Normal 5 2 2 3 2 6" xfId="2698"/>
    <cellStyle name="Normal 5 2 2 3 2 6 2" xfId="5340"/>
    <cellStyle name="Normal 5 2 2 3 2 6 2 2" xfId="10621"/>
    <cellStyle name="Normal 5 2 2 3 2 6 2 2 2" xfId="28760"/>
    <cellStyle name="Normal 5 2 2 3 2 6 2 3" xfId="23480"/>
    <cellStyle name="Normal 5 2 2 3 2 6 3" xfId="7980"/>
    <cellStyle name="Normal 5 2 2 3 2 6 3 2" xfId="26120"/>
    <cellStyle name="Normal 5 2 2 3 2 6 4" xfId="13270"/>
    <cellStyle name="Normal 5 2 2 3 2 6 5" xfId="15910"/>
    <cellStyle name="Normal 5 2 2 3 2 6 6" xfId="20840"/>
    <cellStyle name="Normal 5 2 2 3 2 7" xfId="2875"/>
    <cellStyle name="Normal 5 2 2 3 2 7 2" xfId="8157"/>
    <cellStyle name="Normal 5 2 2 3 2 7 2 2" xfId="26296"/>
    <cellStyle name="Normal 5 2 2 3 2 7 3" xfId="21016"/>
    <cellStyle name="Normal 5 2 2 3 2 8" xfId="5516"/>
    <cellStyle name="Normal 5 2 2 3 2 8 2" xfId="23656"/>
    <cellStyle name="Normal 5 2 2 3 2 9" xfId="10810"/>
    <cellStyle name="Normal 5 2 2 3 3" xfId="326"/>
    <cellStyle name="Normal 5 2 2 3 3 2" xfId="675"/>
    <cellStyle name="Normal 5 2 2 3 3 2 2" xfId="1907"/>
    <cellStyle name="Normal 5 2 2 3 3 2 2 2" xfId="4549"/>
    <cellStyle name="Normal 5 2 2 3 3 2 2 2 2" xfId="9830"/>
    <cellStyle name="Normal 5 2 2 3 3 2 2 2 2 2" xfId="27969"/>
    <cellStyle name="Normal 5 2 2 3 3 2 2 2 3" xfId="17583"/>
    <cellStyle name="Normal 5 2 2 3 3 2 2 2 4" xfId="22689"/>
    <cellStyle name="Normal 5 2 2 3 3 2 2 3" xfId="7189"/>
    <cellStyle name="Normal 5 2 2 3 3 2 2 3 2" xfId="25329"/>
    <cellStyle name="Normal 5 2 2 3 3 2 2 4" xfId="12479"/>
    <cellStyle name="Normal 5 2 2 3 3 2 2 5" xfId="15119"/>
    <cellStyle name="Normal 5 2 2 3 3 2 2 6" xfId="20049"/>
    <cellStyle name="Normal 5 2 2 3 3 2 3" xfId="3317"/>
    <cellStyle name="Normal 5 2 2 3 3 2 3 2" xfId="8598"/>
    <cellStyle name="Normal 5 2 2 3 3 2 3 2 2" xfId="26737"/>
    <cellStyle name="Normal 5 2 2 3 3 2 3 3" xfId="16351"/>
    <cellStyle name="Normal 5 2 2 3 3 2 3 4" xfId="21457"/>
    <cellStyle name="Normal 5 2 2 3 3 2 4" xfId="5957"/>
    <cellStyle name="Normal 5 2 2 3 3 2 4 2" xfId="24097"/>
    <cellStyle name="Normal 5 2 2 3 3 2 5" xfId="11247"/>
    <cellStyle name="Normal 5 2 2 3 3 2 6" xfId="13887"/>
    <cellStyle name="Normal 5 2 2 3 3 2 7" xfId="18817"/>
    <cellStyle name="Normal 5 2 2 3 3 3" xfId="1027"/>
    <cellStyle name="Normal 5 2 2 3 3 3 2" xfId="2259"/>
    <cellStyle name="Normal 5 2 2 3 3 3 2 2" xfId="4901"/>
    <cellStyle name="Normal 5 2 2 3 3 3 2 2 2" xfId="10182"/>
    <cellStyle name="Normal 5 2 2 3 3 3 2 2 2 2" xfId="28321"/>
    <cellStyle name="Normal 5 2 2 3 3 3 2 2 3" xfId="17935"/>
    <cellStyle name="Normal 5 2 2 3 3 3 2 2 4" xfId="23041"/>
    <cellStyle name="Normal 5 2 2 3 3 3 2 3" xfId="7541"/>
    <cellStyle name="Normal 5 2 2 3 3 3 2 3 2" xfId="25681"/>
    <cellStyle name="Normal 5 2 2 3 3 3 2 4" xfId="12831"/>
    <cellStyle name="Normal 5 2 2 3 3 3 2 5" xfId="15471"/>
    <cellStyle name="Normal 5 2 2 3 3 3 2 6" xfId="20401"/>
    <cellStyle name="Normal 5 2 2 3 3 3 3" xfId="3669"/>
    <cellStyle name="Normal 5 2 2 3 3 3 3 2" xfId="8950"/>
    <cellStyle name="Normal 5 2 2 3 3 3 3 2 2" xfId="27089"/>
    <cellStyle name="Normal 5 2 2 3 3 3 3 3" xfId="16703"/>
    <cellStyle name="Normal 5 2 2 3 3 3 3 4" xfId="21809"/>
    <cellStyle name="Normal 5 2 2 3 3 3 4" xfId="6309"/>
    <cellStyle name="Normal 5 2 2 3 3 3 4 2" xfId="24449"/>
    <cellStyle name="Normal 5 2 2 3 3 3 5" xfId="11599"/>
    <cellStyle name="Normal 5 2 2 3 3 3 6" xfId="14239"/>
    <cellStyle name="Normal 5 2 2 3 3 3 7" xfId="19169"/>
    <cellStyle name="Normal 5 2 2 3 3 4" xfId="1555"/>
    <cellStyle name="Normal 5 2 2 3 3 4 2" xfId="4197"/>
    <cellStyle name="Normal 5 2 2 3 3 4 2 2" xfId="9478"/>
    <cellStyle name="Normal 5 2 2 3 3 4 2 2 2" xfId="27617"/>
    <cellStyle name="Normal 5 2 2 3 3 4 2 3" xfId="17231"/>
    <cellStyle name="Normal 5 2 2 3 3 4 2 4" xfId="22337"/>
    <cellStyle name="Normal 5 2 2 3 3 4 3" xfId="6837"/>
    <cellStyle name="Normal 5 2 2 3 3 4 3 2" xfId="24977"/>
    <cellStyle name="Normal 5 2 2 3 3 4 4" xfId="12127"/>
    <cellStyle name="Normal 5 2 2 3 3 4 5" xfId="14767"/>
    <cellStyle name="Normal 5 2 2 3 3 4 6" xfId="19697"/>
    <cellStyle name="Normal 5 2 2 3 3 5" xfId="2964"/>
    <cellStyle name="Normal 5 2 2 3 3 5 2" xfId="8246"/>
    <cellStyle name="Normal 5 2 2 3 3 5 2 2" xfId="26385"/>
    <cellStyle name="Normal 5 2 2 3 3 5 3" xfId="15999"/>
    <cellStyle name="Normal 5 2 2 3 3 5 4" xfId="21105"/>
    <cellStyle name="Normal 5 2 2 3 3 6" xfId="5605"/>
    <cellStyle name="Normal 5 2 2 3 3 6 2" xfId="23745"/>
    <cellStyle name="Normal 5 2 2 3 3 7" xfId="10901"/>
    <cellStyle name="Normal 5 2 2 3 3 8" xfId="13535"/>
    <cellStyle name="Normal 5 2 2 3 3 9" xfId="18465"/>
    <cellStyle name="Normal 5 2 2 3 4" xfId="500"/>
    <cellStyle name="Normal 5 2 2 3 4 2" xfId="1203"/>
    <cellStyle name="Normal 5 2 2 3 4 2 2" xfId="2435"/>
    <cellStyle name="Normal 5 2 2 3 4 2 2 2" xfId="5077"/>
    <cellStyle name="Normal 5 2 2 3 4 2 2 2 2" xfId="10358"/>
    <cellStyle name="Normal 5 2 2 3 4 2 2 2 2 2" xfId="28497"/>
    <cellStyle name="Normal 5 2 2 3 4 2 2 2 3" xfId="18111"/>
    <cellStyle name="Normal 5 2 2 3 4 2 2 2 4" xfId="23217"/>
    <cellStyle name="Normal 5 2 2 3 4 2 2 3" xfId="7717"/>
    <cellStyle name="Normal 5 2 2 3 4 2 2 3 2" xfId="25857"/>
    <cellStyle name="Normal 5 2 2 3 4 2 2 4" xfId="13007"/>
    <cellStyle name="Normal 5 2 2 3 4 2 2 5" xfId="15647"/>
    <cellStyle name="Normal 5 2 2 3 4 2 2 6" xfId="20577"/>
    <cellStyle name="Normal 5 2 2 3 4 2 3" xfId="3845"/>
    <cellStyle name="Normal 5 2 2 3 4 2 3 2" xfId="9126"/>
    <cellStyle name="Normal 5 2 2 3 4 2 3 2 2" xfId="27265"/>
    <cellStyle name="Normal 5 2 2 3 4 2 3 3" xfId="16879"/>
    <cellStyle name="Normal 5 2 2 3 4 2 3 4" xfId="21985"/>
    <cellStyle name="Normal 5 2 2 3 4 2 4" xfId="6485"/>
    <cellStyle name="Normal 5 2 2 3 4 2 4 2" xfId="24625"/>
    <cellStyle name="Normal 5 2 2 3 4 2 5" xfId="11775"/>
    <cellStyle name="Normal 5 2 2 3 4 2 6" xfId="14415"/>
    <cellStyle name="Normal 5 2 2 3 4 2 7" xfId="19345"/>
    <cellStyle name="Normal 5 2 2 3 4 3" xfId="1731"/>
    <cellStyle name="Normal 5 2 2 3 4 3 2" xfId="4373"/>
    <cellStyle name="Normal 5 2 2 3 4 3 2 2" xfId="9654"/>
    <cellStyle name="Normal 5 2 2 3 4 3 2 2 2" xfId="27793"/>
    <cellStyle name="Normal 5 2 2 3 4 3 2 3" xfId="17407"/>
    <cellStyle name="Normal 5 2 2 3 4 3 2 4" xfId="22513"/>
    <cellStyle name="Normal 5 2 2 3 4 3 3" xfId="7013"/>
    <cellStyle name="Normal 5 2 2 3 4 3 3 2" xfId="25153"/>
    <cellStyle name="Normal 5 2 2 3 4 3 4" xfId="12303"/>
    <cellStyle name="Normal 5 2 2 3 4 3 5" xfId="14943"/>
    <cellStyle name="Normal 5 2 2 3 4 3 6" xfId="19873"/>
    <cellStyle name="Normal 5 2 2 3 4 4" xfId="3140"/>
    <cellStyle name="Normal 5 2 2 3 4 4 2" xfId="8422"/>
    <cellStyle name="Normal 5 2 2 3 4 4 2 2" xfId="26561"/>
    <cellStyle name="Normal 5 2 2 3 4 4 3" xfId="16175"/>
    <cellStyle name="Normal 5 2 2 3 4 4 4" xfId="21281"/>
    <cellStyle name="Normal 5 2 2 3 4 5" xfId="5781"/>
    <cellStyle name="Normal 5 2 2 3 4 5 2" xfId="23921"/>
    <cellStyle name="Normal 5 2 2 3 4 6" xfId="11073"/>
    <cellStyle name="Normal 5 2 2 3 4 7" xfId="13711"/>
    <cellStyle name="Normal 5 2 2 3 4 8" xfId="18641"/>
    <cellStyle name="Normal 5 2 2 3 5" xfId="851"/>
    <cellStyle name="Normal 5 2 2 3 5 2" xfId="2083"/>
    <cellStyle name="Normal 5 2 2 3 5 2 2" xfId="4725"/>
    <cellStyle name="Normal 5 2 2 3 5 2 2 2" xfId="10006"/>
    <cellStyle name="Normal 5 2 2 3 5 2 2 2 2" xfId="28145"/>
    <cellStyle name="Normal 5 2 2 3 5 2 2 3" xfId="17759"/>
    <cellStyle name="Normal 5 2 2 3 5 2 2 4" xfId="22865"/>
    <cellStyle name="Normal 5 2 2 3 5 2 3" xfId="7365"/>
    <cellStyle name="Normal 5 2 2 3 5 2 3 2" xfId="25505"/>
    <cellStyle name="Normal 5 2 2 3 5 2 4" xfId="12655"/>
    <cellStyle name="Normal 5 2 2 3 5 2 5" xfId="15295"/>
    <cellStyle name="Normal 5 2 2 3 5 2 6" xfId="20225"/>
    <cellStyle name="Normal 5 2 2 3 5 3" xfId="3493"/>
    <cellStyle name="Normal 5 2 2 3 5 3 2" xfId="8774"/>
    <cellStyle name="Normal 5 2 2 3 5 3 2 2" xfId="26913"/>
    <cellStyle name="Normal 5 2 2 3 5 3 3" xfId="16527"/>
    <cellStyle name="Normal 5 2 2 3 5 3 4" xfId="21633"/>
    <cellStyle name="Normal 5 2 2 3 5 4" xfId="6133"/>
    <cellStyle name="Normal 5 2 2 3 5 4 2" xfId="24273"/>
    <cellStyle name="Normal 5 2 2 3 5 5" xfId="11423"/>
    <cellStyle name="Normal 5 2 2 3 5 6" xfId="14063"/>
    <cellStyle name="Normal 5 2 2 3 5 7" xfId="18993"/>
    <cellStyle name="Normal 5 2 2 3 6" xfId="1379"/>
    <cellStyle name="Normal 5 2 2 3 6 2" xfId="4021"/>
    <cellStyle name="Normal 5 2 2 3 6 2 2" xfId="9302"/>
    <cellStyle name="Normal 5 2 2 3 6 2 2 2" xfId="27441"/>
    <cellStyle name="Normal 5 2 2 3 6 2 3" xfId="17055"/>
    <cellStyle name="Normal 5 2 2 3 6 2 4" xfId="22161"/>
    <cellStyle name="Normal 5 2 2 3 6 3" xfId="6661"/>
    <cellStyle name="Normal 5 2 2 3 6 3 2" xfId="24801"/>
    <cellStyle name="Normal 5 2 2 3 6 4" xfId="11951"/>
    <cellStyle name="Normal 5 2 2 3 6 5" xfId="14591"/>
    <cellStyle name="Normal 5 2 2 3 6 6" xfId="19521"/>
    <cellStyle name="Normal 5 2 2 3 7" xfId="2611"/>
    <cellStyle name="Normal 5 2 2 3 7 2" xfId="5253"/>
    <cellStyle name="Normal 5 2 2 3 7 2 2" xfId="10534"/>
    <cellStyle name="Normal 5 2 2 3 7 2 2 2" xfId="28673"/>
    <cellStyle name="Normal 5 2 2 3 7 2 3" xfId="23393"/>
    <cellStyle name="Normal 5 2 2 3 7 3" xfId="7893"/>
    <cellStyle name="Normal 5 2 2 3 7 3 2" xfId="26033"/>
    <cellStyle name="Normal 5 2 2 3 7 4" xfId="13183"/>
    <cellStyle name="Normal 5 2 2 3 7 5" xfId="15823"/>
    <cellStyle name="Normal 5 2 2 3 7 6" xfId="20753"/>
    <cellStyle name="Normal 5 2 2 3 8" xfId="2788"/>
    <cellStyle name="Normal 5 2 2 3 8 2" xfId="8070"/>
    <cellStyle name="Normal 5 2 2 3 8 2 2" xfId="26209"/>
    <cellStyle name="Normal 5 2 2 3 8 3" xfId="20929"/>
    <cellStyle name="Normal 5 2 2 3 9" xfId="5429"/>
    <cellStyle name="Normal 5 2 2 3 9 2" xfId="23569"/>
    <cellStyle name="Normal 5 2 2 4" xfId="190"/>
    <cellStyle name="Normal 5 2 2 4 10" xfId="13416"/>
    <cellStyle name="Normal 5 2 2 4 11" xfId="18346"/>
    <cellStyle name="Normal 5 2 2 4 2" xfId="383"/>
    <cellStyle name="Normal 5 2 2 4 2 2" xfId="732"/>
    <cellStyle name="Normal 5 2 2 4 2 2 2" xfId="1964"/>
    <cellStyle name="Normal 5 2 2 4 2 2 2 2" xfId="4606"/>
    <cellStyle name="Normal 5 2 2 4 2 2 2 2 2" xfId="9887"/>
    <cellStyle name="Normal 5 2 2 4 2 2 2 2 2 2" xfId="28026"/>
    <cellStyle name="Normal 5 2 2 4 2 2 2 2 3" xfId="17640"/>
    <cellStyle name="Normal 5 2 2 4 2 2 2 2 4" xfId="22746"/>
    <cellStyle name="Normal 5 2 2 4 2 2 2 3" xfId="7246"/>
    <cellStyle name="Normal 5 2 2 4 2 2 2 3 2" xfId="25386"/>
    <cellStyle name="Normal 5 2 2 4 2 2 2 4" xfId="12536"/>
    <cellStyle name="Normal 5 2 2 4 2 2 2 5" xfId="15176"/>
    <cellStyle name="Normal 5 2 2 4 2 2 2 6" xfId="20106"/>
    <cellStyle name="Normal 5 2 2 4 2 2 3" xfId="3374"/>
    <cellStyle name="Normal 5 2 2 4 2 2 3 2" xfId="8655"/>
    <cellStyle name="Normal 5 2 2 4 2 2 3 2 2" xfId="26794"/>
    <cellStyle name="Normal 5 2 2 4 2 2 3 3" xfId="16408"/>
    <cellStyle name="Normal 5 2 2 4 2 2 3 4" xfId="21514"/>
    <cellStyle name="Normal 5 2 2 4 2 2 4" xfId="6014"/>
    <cellStyle name="Normal 5 2 2 4 2 2 4 2" xfId="24154"/>
    <cellStyle name="Normal 5 2 2 4 2 2 5" xfId="11304"/>
    <cellStyle name="Normal 5 2 2 4 2 2 6" xfId="13944"/>
    <cellStyle name="Normal 5 2 2 4 2 2 7" xfId="18874"/>
    <cellStyle name="Normal 5 2 2 4 2 3" xfId="1084"/>
    <cellStyle name="Normal 5 2 2 4 2 3 2" xfId="2316"/>
    <cellStyle name="Normal 5 2 2 4 2 3 2 2" xfId="4958"/>
    <cellStyle name="Normal 5 2 2 4 2 3 2 2 2" xfId="10239"/>
    <cellStyle name="Normal 5 2 2 4 2 3 2 2 2 2" xfId="28378"/>
    <cellStyle name="Normal 5 2 2 4 2 3 2 2 3" xfId="17992"/>
    <cellStyle name="Normal 5 2 2 4 2 3 2 2 4" xfId="23098"/>
    <cellStyle name="Normal 5 2 2 4 2 3 2 3" xfId="7598"/>
    <cellStyle name="Normal 5 2 2 4 2 3 2 3 2" xfId="25738"/>
    <cellStyle name="Normal 5 2 2 4 2 3 2 4" xfId="12888"/>
    <cellStyle name="Normal 5 2 2 4 2 3 2 5" xfId="15528"/>
    <cellStyle name="Normal 5 2 2 4 2 3 2 6" xfId="20458"/>
    <cellStyle name="Normal 5 2 2 4 2 3 3" xfId="3726"/>
    <cellStyle name="Normal 5 2 2 4 2 3 3 2" xfId="9007"/>
    <cellStyle name="Normal 5 2 2 4 2 3 3 2 2" xfId="27146"/>
    <cellStyle name="Normal 5 2 2 4 2 3 3 3" xfId="16760"/>
    <cellStyle name="Normal 5 2 2 4 2 3 3 4" xfId="21866"/>
    <cellStyle name="Normal 5 2 2 4 2 3 4" xfId="6366"/>
    <cellStyle name="Normal 5 2 2 4 2 3 4 2" xfId="24506"/>
    <cellStyle name="Normal 5 2 2 4 2 3 5" xfId="11656"/>
    <cellStyle name="Normal 5 2 2 4 2 3 6" xfId="14296"/>
    <cellStyle name="Normal 5 2 2 4 2 3 7" xfId="19226"/>
    <cellStyle name="Normal 5 2 2 4 2 4" xfId="1612"/>
    <cellStyle name="Normal 5 2 2 4 2 4 2" xfId="4254"/>
    <cellStyle name="Normal 5 2 2 4 2 4 2 2" xfId="9535"/>
    <cellStyle name="Normal 5 2 2 4 2 4 2 2 2" xfId="27674"/>
    <cellStyle name="Normal 5 2 2 4 2 4 2 3" xfId="17288"/>
    <cellStyle name="Normal 5 2 2 4 2 4 2 4" xfId="22394"/>
    <cellStyle name="Normal 5 2 2 4 2 4 3" xfId="6894"/>
    <cellStyle name="Normal 5 2 2 4 2 4 3 2" xfId="25034"/>
    <cellStyle name="Normal 5 2 2 4 2 4 4" xfId="12184"/>
    <cellStyle name="Normal 5 2 2 4 2 4 5" xfId="14824"/>
    <cellStyle name="Normal 5 2 2 4 2 4 6" xfId="19754"/>
    <cellStyle name="Normal 5 2 2 4 2 5" xfId="3021"/>
    <cellStyle name="Normal 5 2 2 4 2 5 2" xfId="8303"/>
    <cellStyle name="Normal 5 2 2 4 2 5 2 2" xfId="26442"/>
    <cellStyle name="Normal 5 2 2 4 2 5 3" xfId="16056"/>
    <cellStyle name="Normal 5 2 2 4 2 5 4" xfId="21162"/>
    <cellStyle name="Normal 5 2 2 4 2 6" xfId="5662"/>
    <cellStyle name="Normal 5 2 2 4 2 6 2" xfId="23802"/>
    <cellStyle name="Normal 5 2 2 4 2 7" xfId="10957"/>
    <cellStyle name="Normal 5 2 2 4 2 8" xfId="13592"/>
    <cellStyle name="Normal 5 2 2 4 2 9" xfId="18522"/>
    <cellStyle name="Normal 5 2 2 4 3" xfId="556"/>
    <cellStyle name="Normal 5 2 2 4 3 2" xfId="1260"/>
    <cellStyle name="Normal 5 2 2 4 3 2 2" xfId="2492"/>
    <cellStyle name="Normal 5 2 2 4 3 2 2 2" xfId="5134"/>
    <cellStyle name="Normal 5 2 2 4 3 2 2 2 2" xfId="10415"/>
    <cellStyle name="Normal 5 2 2 4 3 2 2 2 2 2" xfId="28554"/>
    <cellStyle name="Normal 5 2 2 4 3 2 2 2 3" xfId="18168"/>
    <cellStyle name="Normal 5 2 2 4 3 2 2 2 4" xfId="23274"/>
    <cellStyle name="Normal 5 2 2 4 3 2 2 3" xfId="7774"/>
    <cellStyle name="Normal 5 2 2 4 3 2 2 3 2" xfId="25914"/>
    <cellStyle name="Normal 5 2 2 4 3 2 2 4" xfId="13064"/>
    <cellStyle name="Normal 5 2 2 4 3 2 2 5" xfId="15704"/>
    <cellStyle name="Normal 5 2 2 4 3 2 2 6" xfId="20634"/>
    <cellStyle name="Normal 5 2 2 4 3 2 3" xfId="3902"/>
    <cellStyle name="Normal 5 2 2 4 3 2 3 2" xfId="9183"/>
    <cellStyle name="Normal 5 2 2 4 3 2 3 2 2" xfId="27322"/>
    <cellStyle name="Normal 5 2 2 4 3 2 3 3" xfId="16936"/>
    <cellStyle name="Normal 5 2 2 4 3 2 3 4" xfId="22042"/>
    <cellStyle name="Normal 5 2 2 4 3 2 4" xfId="6542"/>
    <cellStyle name="Normal 5 2 2 4 3 2 4 2" xfId="24682"/>
    <cellStyle name="Normal 5 2 2 4 3 2 5" xfId="11832"/>
    <cellStyle name="Normal 5 2 2 4 3 2 6" xfId="14472"/>
    <cellStyle name="Normal 5 2 2 4 3 2 7" xfId="19402"/>
    <cellStyle name="Normal 5 2 2 4 3 3" xfId="1788"/>
    <cellStyle name="Normal 5 2 2 4 3 3 2" xfId="4430"/>
    <cellStyle name="Normal 5 2 2 4 3 3 2 2" xfId="9711"/>
    <cellStyle name="Normal 5 2 2 4 3 3 2 2 2" xfId="27850"/>
    <cellStyle name="Normal 5 2 2 4 3 3 2 3" xfId="17464"/>
    <cellStyle name="Normal 5 2 2 4 3 3 2 4" xfId="22570"/>
    <cellStyle name="Normal 5 2 2 4 3 3 3" xfId="7070"/>
    <cellStyle name="Normal 5 2 2 4 3 3 3 2" xfId="25210"/>
    <cellStyle name="Normal 5 2 2 4 3 3 4" xfId="12360"/>
    <cellStyle name="Normal 5 2 2 4 3 3 5" xfId="15000"/>
    <cellStyle name="Normal 5 2 2 4 3 3 6" xfId="19930"/>
    <cellStyle name="Normal 5 2 2 4 3 4" xfId="3197"/>
    <cellStyle name="Normal 5 2 2 4 3 4 2" xfId="8479"/>
    <cellStyle name="Normal 5 2 2 4 3 4 2 2" xfId="26618"/>
    <cellStyle name="Normal 5 2 2 4 3 4 3" xfId="16232"/>
    <cellStyle name="Normal 5 2 2 4 3 4 4" xfId="21338"/>
    <cellStyle name="Normal 5 2 2 4 3 5" xfId="5838"/>
    <cellStyle name="Normal 5 2 2 4 3 5 2" xfId="23978"/>
    <cellStyle name="Normal 5 2 2 4 3 6" xfId="11129"/>
    <cellStyle name="Normal 5 2 2 4 3 7" xfId="13768"/>
    <cellStyle name="Normal 5 2 2 4 3 8" xfId="18698"/>
    <cellStyle name="Normal 5 2 2 4 4" xfId="908"/>
    <cellStyle name="Normal 5 2 2 4 4 2" xfId="2140"/>
    <cellStyle name="Normal 5 2 2 4 4 2 2" xfId="4782"/>
    <cellStyle name="Normal 5 2 2 4 4 2 2 2" xfId="10063"/>
    <cellStyle name="Normal 5 2 2 4 4 2 2 2 2" xfId="28202"/>
    <cellStyle name="Normal 5 2 2 4 4 2 2 3" xfId="17816"/>
    <cellStyle name="Normal 5 2 2 4 4 2 2 4" xfId="22922"/>
    <cellStyle name="Normal 5 2 2 4 4 2 3" xfId="7422"/>
    <cellStyle name="Normal 5 2 2 4 4 2 3 2" xfId="25562"/>
    <cellStyle name="Normal 5 2 2 4 4 2 4" xfId="12712"/>
    <cellStyle name="Normal 5 2 2 4 4 2 5" xfId="15352"/>
    <cellStyle name="Normal 5 2 2 4 4 2 6" xfId="20282"/>
    <cellStyle name="Normal 5 2 2 4 4 3" xfId="3550"/>
    <cellStyle name="Normal 5 2 2 4 4 3 2" xfId="8831"/>
    <cellStyle name="Normal 5 2 2 4 4 3 2 2" xfId="26970"/>
    <cellStyle name="Normal 5 2 2 4 4 3 3" xfId="16584"/>
    <cellStyle name="Normal 5 2 2 4 4 3 4" xfId="21690"/>
    <cellStyle name="Normal 5 2 2 4 4 4" xfId="6190"/>
    <cellStyle name="Normal 5 2 2 4 4 4 2" xfId="24330"/>
    <cellStyle name="Normal 5 2 2 4 4 5" xfId="11480"/>
    <cellStyle name="Normal 5 2 2 4 4 6" xfId="14120"/>
    <cellStyle name="Normal 5 2 2 4 4 7" xfId="19050"/>
    <cellStyle name="Normal 5 2 2 4 5" xfId="1436"/>
    <cellStyle name="Normal 5 2 2 4 5 2" xfId="4078"/>
    <cellStyle name="Normal 5 2 2 4 5 2 2" xfId="9359"/>
    <cellStyle name="Normal 5 2 2 4 5 2 2 2" xfId="27498"/>
    <cellStyle name="Normal 5 2 2 4 5 2 3" xfId="17112"/>
    <cellStyle name="Normal 5 2 2 4 5 2 4" xfId="22218"/>
    <cellStyle name="Normal 5 2 2 4 5 3" xfId="6718"/>
    <cellStyle name="Normal 5 2 2 4 5 3 2" xfId="24858"/>
    <cellStyle name="Normal 5 2 2 4 5 4" xfId="12008"/>
    <cellStyle name="Normal 5 2 2 4 5 5" xfId="14648"/>
    <cellStyle name="Normal 5 2 2 4 5 6" xfId="19578"/>
    <cellStyle name="Normal 5 2 2 4 6" xfId="2668"/>
    <cellStyle name="Normal 5 2 2 4 6 2" xfId="5310"/>
    <cellStyle name="Normal 5 2 2 4 6 2 2" xfId="10591"/>
    <cellStyle name="Normal 5 2 2 4 6 2 2 2" xfId="28730"/>
    <cellStyle name="Normal 5 2 2 4 6 2 3" xfId="23450"/>
    <cellStyle name="Normal 5 2 2 4 6 3" xfId="7950"/>
    <cellStyle name="Normal 5 2 2 4 6 3 2" xfId="26090"/>
    <cellStyle name="Normal 5 2 2 4 6 4" xfId="13240"/>
    <cellStyle name="Normal 5 2 2 4 6 5" xfId="15880"/>
    <cellStyle name="Normal 5 2 2 4 6 6" xfId="20810"/>
    <cellStyle name="Normal 5 2 2 4 7" xfId="2845"/>
    <cellStyle name="Normal 5 2 2 4 7 2" xfId="8127"/>
    <cellStyle name="Normal 5 2 2 4 7 2 2" xfId="26266"/>
    <cellStyle name="Normal 5 2 2 4 7 3" xfId="20986"/>
    <cellStyle name="Normal 5 2 2 4 8" xfId="5486"/>
    <cellStyle name="Normal 5 2 2 4 8 2" xfId="23626"/>
    <cellStyle name="Normal 5 2 2 4 9" xfId="10780"/>
    <cellStyle name="Normal 5 2 2 5" xfId="295"/>
    <cellStyle name="Normal 5 2 2 5 2" xfId="643"/>
    <cellStyle name="Normal 5 2 2 5 2 2" xfId="1875"/>
    <cellStyle name="Normal 5 2 2 5 2 2 2" xfId="4517"/>
    <cellStyle name="Normal 5 2 2 5 2 2 2 2" xfId="9798"/>
    <cellStyle name="Normal 5 2 2 5 2 2 2 2 2" xfId="27937"/>
    <cellStyle name="Normal 5 2 2 5 2 2 2 3" xfId="17551"/>
    <cellStyle name="Normal 5 2 2 5 2 2 2 4" xfId="22657"/>
    <cellStyle name="Normal 5 2 2 5 2 2 3" xfId="7157"/>
    <cellStyle name="Normal 5 2 2 5 2 2 3 2" xfId="25297"/>
    <cellStyle name="Normal 5 2 2 5 2 2 4" xfId="12447"/>
    <cellStyle name="Normal 5 2 2 5 2 2 5" xfId="15087"/>
    <cellStyle name="Normal 5 2 2 5 2 2 6" xfId="20017"/>
    <cellStyle name="Normal 5 2 2 5 2 3" xfId="3285"/>
    <cellStyle name="Normal 5 2 2 5 2 3 2" xfId="8566"/>
    <cellStyle name="Normal 5 2 2 5 2 3 2 2" xfId="26705"/>
    <cellStyle name="Normal 5 2 2 5 2 3 3" xfId="16319"/>
    <cellStyle name="Normal 5 2 2 5 2 3 4" xfId="21425"/>
    <cellStyle name="Normal 5 2 2 5 2 4" xfId="5925"/>
    <cellStyle name="Normal 5 2 2 5 2 4 2" xfId="24065"/>
    <cellStyle name="Normal 5 2 2 5 2 5" xfId="11215"/>
    <cellStyle name="Normal 5 2 2 5 2 6" xfId="13855"/>
    <cellStyle name="Normal 5 2 2 5 2 7" xfId="18785"/>
    <cellStyle name="Normal 5 2 2 5 3" xfId="995"/>
    <cellStyle name="Normal 5 2 2 5 3 2" xfId="2227"/>
    <cellStyle name="Normal 5 2 2 5 3 2 2" xfId="4869"/>
    <cellStyle name="Normal 5 2 2 5 3 2 2 2" xfId="10150"/>
    <cellStyle name="Normal 5 2 2 5 3 2 2 2 2" xfId="28289"/>
    <cellStyle name="Normal 5 2 2 5 3 2 2 3" xfId="17903"/>
    <cellStyle name="Normal 5 2 2 5 3 2 2 4" xfId="23009"/>
    <cellStyle name="Normal 5 2 2 5 3 2 3" xfId="7509"/>
    <cellStyle name="Normal 5 2 2 5 3 2 3 2" xfId="25649"/>
    <cellStyle name="Normal 5 2 2 5 3 2 4" xfId="12799"/>
    <cellStyle name="Normal 5 2 2 5 3 2 5" xfId="15439"/>
    <cellStyle name="Normal 5 2 2 5 3 2 6" xfId="20369"/>
    <cellStyle name="Normal 5 2 2 5 3 3" xfId="3637"/>
    <cellStyle name="Normal 5 2 2 5 3 3 2" xfId="8918"/>
    <cellStyle name="Normal 5 2 2 5 3 3 2 2" xfId="27057"/>
    <cellStyle name="Normal 5 2 2 5 3 3 3" xfId="16671"/>
    <cellStyle name="Normal 5 2 2 5 3 3 4" xfId="21777"/>
    <cellStyle name="Normal 5 2 2 5 3 4" xfId="6277"/>
    <cellStyle name="Normal 5 2 2 5 3 4 2" xfId="24417"/>
    <cellStyle name="Normal 5 2 2 5 3 5" xfId="11567"/>
    <cellStyle name="Normal 5 2 2 5 3 6" xfId="14207"/>
    <cellStyle name="Normal 5 2 2 5 3 7" xfId="19137"/>
    <cellStyle name="Normal 5 2 2 5 4" xfId="1523"/>
    <cellStyle name="Normal 5 2 2 5 4 2" xfId="4165"/>
    <cellStyle name="Normal 5 2 2 5 4 2 2" xfId="9446"/>
    <cellStyle name="Normal 5 2 2 5 4 2 2 2" xfId="27585"/>
    <cellStyle name="Normal 5 2 2 5 4 2 3" xfId="17199"/>
    <cellStyle name="Normal 5 2 2 5 4 2 4" xfId="22305"/>
    <cellStyle name="Normal 5 2 2 5 4 3" xfId="6805"/>
    <cellStyle name="Normal 5 2 2 5 4 3 2" xfId="24945"/>
    <cellStyle name="Normal 5 2 2 5 4 4" xfId="12095"/>
    <cellStyle name="Normal 5 2 2 5 4 5" xfId="14735"/>
    <cellStyle name="Normal 5 2 2 5 4 6" xfId="19665"/>
    <cellStyle name="Normal 5 2 2 5 5" xfId="2932"/>
    <cellStyle name="Normal 5 2 2 5 5 2" xfId="8214"/>
    <cellStyle name="Normal 5 2 2 5 5 2 2" xfId="26353"/>
    <cellStyle name="Normal 5 2 2 5 5 3" xfId="15967"/>
    <cellStyle name="Normal 5 2 2 5 5 4" xfId="21073"/>
    <cellStyle name="Normal 5 2 2 5 6" xfId="5573"/>
    <cellStyle name="Normal 5 2 2 5 6 2" xfId="23713"/>
    <cellStyle name="Normal 5 2 2 5 7" xfId="10872"/>
    <cellStyle name="Normal 5 2 2 5 8" xfId="13503"/>
    <cellStyle name="Normal 5 2 2 5 9" xfId="18434"/>
    <cellStyle name="Normal 5 2 2 6" xfId="470"/>
    <cellStyle name="Normal 5 2 2 6 2" xfId="1171"/>
    <cellStyle name="Normal 5 2 2 6 2 2" xfId="2403"/>
    <cellStyle name="Normal 5 2 2 6 2 2 2" xfId="5045"/>
    <cellStyle name="Normal 5 2 2 6 2 2 2 2" xfId="10326"/>
    <cellStyle name="Normal 5 2 2 6 2 2 2 2 2" xfId="28465"/>
    <cellStyle name="Normal 5 2 2 6 2 2 2 3" xfId="18079"/>
    <cellStyle name="Normal 5 2 2 6 2 2 2 4" xfId="23185"/>
    <cellStyle name="Normal 5 2 2 6 2 2 3" xfId="7685"/>
    <cellStyle name="Normal 5 2 2 6 2 2 3 2" xfId="25825"/>
    <cellStyle name="Normal 5 2 2 6 2 2 4" xfId="12975"/>
    <cellStyle name="Normal 5 2 2 6 2 2 5" xfId="15615"/>
    <cellStyle name="Normal 5 2 2 6 2 2 6" xfId="20545"/>
    <cellStyle name="Normal 5 2 2 6 2 3" xfId="3813"/>
    <cellStyle name="Normal 5 2 2 6 2 3 2" xfId="9094"/>
    <cellStyle name="Normal 5 2 2 6 2 3 2 2" xfId="27233"/>
    <cellStyle name="Normal 5 2 2 6 2 3 3" xfId="16847"/>
    <cellStyle name="Normal 5 2 2 6 2 3 4" xfId="21953"/>
    <cellStyle name="Normal 5 2 2 6 2 4" xfId="6453"/>
    <cellStyle name="Normal 5 2 2 6 2 4 2" xfId="24593"/>
    <cellStyle name="Normal 5 2 2 6 2 5" xfId="11743"/>
    <cellStyle name="Normal 5 2 2 6 2 6" xfId="14383"/>
    <cellStyle name="Normal 5 2 2 6 2 7" xfId="19313"/>
    <cellStyle name="Normal 5 2 2 6 3" xfId="1699"/>
    <cellStyle name="Normal 5 2 2 6 3 2" xfId="4341"/>
    <cellStyle name="Normal 5 2 2 6 3 2 2" xfId="9622"/>
    <cellStyle name="Normal 5 2 2 6 3 2 2 2" xfId="27761"/>
    <cellStyle name="Normal 5 2 2 6 3 2 3" xfId="17375"/>
    <cellStyle name="Normal 5 2 2 6 3 2 4" xfId="22481"/>
    <cellStyle name="Normal 5 2 2 6 3 3" xfId="6981"/>
    <cellStyle name="Normal 5 2 2 6 3 3 2" xfId="25121"/>
    <cellStyle name="Normal 5 2 2 6 3 4" xfId="12271"/>
    <cellStyle name="Normal 5 2 2 6 3 5" xfId="14911"/>
    <cellStyle name="Normal 5 2 2 6 3 6" xfId="19841"/>
    <cellStyle name="Normal 5 2 2 6 4" xfId="3108"/>
    <cellStyle name="Normal 5 2 2 6 4 2" xfId="8390"/>
    <cellStyle name="Normal 5 2 2 6 4 2 2" xfId="26529"/>
    <cellStyle name="Normal 5 2 2 6 4 3" xfId="16143"/>
    <cellStyle name="Normal 5 2 2 6 4 4" xfId="21249"/>
    <cellStyle name="Normal 5 2 2 6 5" xfId="5749"/>
    <cellStyle name="Normal 5 2 2 6 5 2" xfId="23889"/>
    <cellStyle name="Normal 5 2 2 6 6" xfId="11043"/>
    <cellStyle name="Normal 5 2 2 6 7" xfId="13679"/>
    <cellStyle name="Normal 5 2 2 6 8" xfId="18609"/>
    <cellStyle name="Normal 5 2 2 7" xfId="819"/>
    <cellStyle name="Normal 5 2 2 7 2" xfId="2051"/>
    <cellStyle name="Normal 5 2 2 7 2 2" xfId="4693"/>
    <cellStyle name="Normal 5 2 2 7 2 2 2" xfId="9974"/>
    <cellStyle name="Normal 5 2 2 7 2 2 2 2" xfId="28113"/>
    <cellStyle name="Normal 5 2 2 7 2 2 3" xfId="17727"/>
    <cellStyle name="Normal 5 2 2 7 2 2 4" xfId="22833"/>
    <cellStyle name="Normal 5 2 2 7 2 3" xfId="7333"/>
    <cellStyle name="Normal 5 2 2 7 2 3 2" xfId="25473"/>
    <cellStyle name="Normal 5 2 2 7 2 4" xfId="12623"/>
    <cellStyle name="Normal 5 2 2 7 2 5" xfId="15263"/>
    <cellStyle name="Normal 5 2 2 7 2 6" xfId="20193"/>
    <cellStyle name="Normal 5 2 2 7 3" xfId="3461"/>
    <cellStyle name="Normal 5 2 2 7 3 2" xfId="8742"/>
    <cellStyle name="Normal 5 2 2 7 3 2 2" xfId="26881"/>
    <cellStyle name="Normal 5 2 2 7 3 3" xfId="16495"/>
    <cellStyle name="Normal 5 2 2 7 3 4" xfId="21601"/>
    <cellStyle name="Normal 5 2 2 7 4" xfId="6101"/>
    <cellStyle name="Normal 5 2 2 7 4 2" xfId="24241"/>
    <cellStyle name="Normal 5 2 2 7 5" xfId="11391"/>
    <cellStyle name="Normal 5 2 2 7 6" xfId="14031"/>
    <cellStyle name="Normal 5 2 2 7 7" xfId="18961"/>
    <cellStyle name="Normal 5 2 2 8" xfId="1347"/>
    <cellStyle name="Normal 5 2 2 8 2" xfId="3989"/>
    <cellStyle name="Normal 5 2 2 8 2 2" xfId="9270"/>
    <cellStyle name="Normal 5 2 2 8 2 2 2" xfId="27409"/>
    <cellStyle name="Normal 5 2 2 8 2 3" xfId="17023"/>
    <cellStyle name="Normal 5 2 2 8 2 4" xfId="22129"/>
    <cellStyle name="Normal 5 2 2 8 3" xfId="6629"/>
    <cellStyle name="Normal 5 2 2 8 3 2" xfId="24769"/>
    <cellStyle name="Normal 5 2 2 8 4" xfId="11919"/>
    <cellStyle name="Normal 5 2 2 8 5" xfId="14559"/>
    <cellStyle name="Normal 5 2 2 8 6" xfId="19489"/>
    <cellStyle name="Normal 5 2 2 9" xfId="2579"/>
    <cellStyle name="Normal 5 2 2 9 2" xfId="5221"/>
    <cellStyle name="Normal 5 2 2 9 2 2" xfId="10502"/>
    <cellStyle name="Normal 5 2 2 9 2 2 2" xfId="28641"/>
    <cellStyle name="Normal 5 2 2 9 2 3" xfId="23361"/>
    <cellStyle name="Normal 5 2 2 9 3" xfId="7861"/>
    <cellStyle name="Normal 5 2 2 9 3 2" xfId="26001"/>
    <cellStyle name="Normal 5 2 2 9 4" xfId="13151"/>
    <cellStyle name="Normal 5 2 2 9 5" xfId="15791"/>
    <cellStyle name="Normal 5 2 2 9 6" xfId="20721"/>
    <cellStyle name="Normal 5 2 3" xfId="76"/>
    <cellStyle name="Normal 5 2 3 10" xfId="10716"/>
    <cellStyle name="Normal 5 2 3 11" xfId="13335"/>
    <cellStyle name="Normal 5 2 3 12" xfId="18264"/>
    <cellStyle name="Normal 5 2 3 2" xfId="199"/>
    <cellStyle name="Normal 5 2 3 2 10" xfId="13424"/>
    <cellStyle name="Normal 5 2 3 2 11" xfId="18354"/>
    <cellStyle name="Normal 5 2 3 2 2" xfId="391"/>
    <cellStyle name="Normal 5 2 3 2 2 2" xfId="740"/>
    <cellStyle name="Normal 5 2 3 2 2 2 2" xfId="1972"/>
    <cellStyle name="Normal 5 2 3 2 2 2 2 2" xfId="4614"/>
    <cellStyle name="Normal 5 2 3 2 2 2 2 2 2" xfId="9895"/>
    <cellStyle name="Normal 5 2 3 2 2 2 2 2 2 2" xfId="28034"/>
    <cellStyle name="Normal 5 2 3 2 2 2 2 2 3" xfId="17648"/>
    <cellStyle name="Normal 5 2 3 2 2 2 2 2 4" xfId="22754"/>
    <cellStyle name="Normal 5 2 3 2 2 2 2 3" xfId="7254"/>
    <cellStyle name="Normal 5 2 3 2 2 2 2 3 2" xfId="25394"/>
    <cellStyle name="Normal 5 2 3 2 2 2 2 4" xfId="12544"/>
    <cellStyle name="Normal 5 2 3 2 2 2 2 5" xfId="15184"/>
    <cellStyle name="Normal 5 2 3 2 2 2 2 6" xfId="20114"/>
    <cellStyle name="Normal 5 2 3 2 2 2 3" xfId="3382"/>
    <cellStyle name="Normal 5 2 3 2 2 2 3 2" xfId="8663"/>
    <cellStyle name="Normal 5 2 3 2 2 2 3 2 2" xfId="26802"/>
    <cellStyle name="Normal 5 2 3 2 2 2 3 3" xfId="16416"/>
    <cellStyle name="Normal 5 2 3 2 2 2 3 4" xfId="21522"/>
    <cellStyle name="Normal 5 2 3 2 2 2 4" xfId="6022"/>
    <cellStyle name="Normal 5 2 3 2 2 2 4 2" xfId="24162"/>
    <cellStyle name="Normal 5 2 3 2 2 2 5" xfId="11312"/>
    <cellStyle name="Normal 5 2 3 2 2 2 6" xfId="13952"/>
    <cellStyle name="Normal 5 2 3 2 2 2 7" xfId="18882"/>
    <cellStyle name="Normal 5 2 3 2 2 3" xfId="1092"/>
    <cellStyle name="Normal 5 2 3 2 2 3 2" xfId="2324"/>
    <cellStyle name="Normal 5 2 3 2 2 3 2 2" xfId="4966"/>
    <cellStyle name="Normal 5 2 3 2 2 3 2 2 2" xfId="10247"/>
    <cellStyle name="Normal 5 2 3 2 2 3 2 2 2 2" xfId="28386"/>
    <cellStyle name="Normal 5 2 3 2 2 3 2 2 3" xfId="18000"/>
    <cellStyle name="Normal 5 2 3 2 2 3 2 2 4" xfId="23106"/>
    <cellStyle name="Normal 5 2 3 2 2 3 2 3" xfId="7606"/>
    <cellStyle name="Normal 5 2 3 2 2 3 2 3 2" xfId="25746"/>
    <cellStyle name="Normal 5 2 3 2 2 3 2 4" xfId="12896"/>
    <cellStyle name="Normal 5 2 3 2 2 3 2 5" xfId="15536"/>
    <cellStyle name="Normal 5 2 3 2 2 3 2 6" xfId="20466"/>
    <cellStyle name="Normal 5 2 3 2 2 3 3" xfId="3734"/>
    <cellStyle name="Normal 5 2 3 2 2 3 3 2" xfId="9015"/>
    <cellStyle name="Normal 5 2 3 2 2 3 3 2 2" xfId="27154"/>
    <cellStyle name="Normal 5 2 3 2 2 3 3 3" xfId="16768"/>
    <cellStyle name="Normal 5 2 3 2 2 3 3 4" xfId="21874"/>
    <cellStyle name="Normal 5 2 3 2 2 3 4" xfId="6374"/>
    <cellStyle name="Normal 5 2 3 2 2 3 4 2" xfId="24514"/>
    <cellStyle name="Normal 5 2 3 2 2 3 5" xfId="11664"/>
    <cellStyle name="Normal 5 2 3 2 2 3 6" xfId="14304"/>
    <cellStyle name="Normal 5 2 3 2 2 3 7" xfId="19234"/>
    <cellStyle name="Normal 5 2 3 2 2 4" xfId="1620"/>
    <cellStyle name="Normal 5 2 3 2 2 4 2" xfId="4262"/>
    <cellStyle name="Normal 5 2 3 2 2 4 2 2" xfId="9543"/>
    <cellStyle name="Normal 5 2 3 2 2 4 2 2 2" xfId="27682"/>
    <cellStyle name="Normal 5 2 3 2 2 4 2 3" xfId="17296"/>
    <cellStyle name="Normal 5 2 3 2 2 4 2 4" xfId="22402"/>
    <cellStyle name="Normal 5 2 3 2 2 4 3" xfId="6902"/>
    <cellStyle name="Normal 5 2 3 2 2 4 3 2" xfId="25042"/>
    <cellStyle name="Normal 5 2 3 2 2 4 4" xfId="12192"/>
    <cellStyle name="Normal 5 2 3 2 2 4 5" xfId="14832"/>
    <cellStyle name="Normal 5 2 3 2 2 4 6" xfId="19762"/>
    <cellStyle name="Normal 5 2 3 2 2 5" xfId="3029"/>
    <cellStyle name="Normal 5 2 3 2 2 5 2" xfId="8311"/>
    <cellStyle name="Normal 5 2 3 2 2 5 2 2" xfId="26450"/>
    <cellStyle name="Normal 5 2 3 2 2 5 3" xfId="16064"/>
    <cellStyle name="Normal 5 2 3 2 2 5 4" xfId="21170"/>
    <cellStyle name="Normal 5 2 3 2 2 6" xfId="5670"/>
    <cellStyle name="Normal 5 2 3 2 2 6 2" xfId="23810"/>
    <cellStyle name="Normal 5 2 3 2 2 7" xfId="10964"/>
    <cellStyle name="Normal 5 2 3 2 2 8" xfId="13600"/>
    <cellStyle name="Normal 5 2 3 2 2 9" xfId="18530"/>
    <cellStyle name="Normal 5 2 3 2 3" xfId="563"/>
    <cellStyle name="Normal 5 2 3 2 3 2" xfId="1268"/>
    <cellStyle name="Normal 5 2 3 2 3 2 2" xfId="2500"/>
    <cellStyle name="Normal 5 2 3 2 3 2 2 2" xfId="5142"/>
    <cellStyle name="Normal 5 2 3 2 3 2 2 2 2" xfId="10423"/>
    <cellStyle name="Normal 5 2 3 2 3 2 2 2 2 2" xfId="28562"/>
    <cellStyle name="Normal 5 2 3 2 3 2 2 2 3" xfId="18176"/>
    <cellStyle name="Normal 5 2 3 2 3 2 2 2 4" xfId="23282"/>
    <cellStyle name="Normal 5 2 3 2 3 2 2 3" xfId="7782"/>
    <cellStyle name="Normal 5 2 3 2 3 2 2 3 2" xfId="25922"/>
    <cellStyle name="Normal 5 2 3 2 3 2 2 4" xfId="13072"/>
    <cellStyle name="Normal 5 2 3 2 3 2 2 5" xfId="15712"/>
    <cellStyle name="Normal 5 2 3 2 3 2 2 6" xfId="20642"/>
    <cellStyle name="Normal 5 2 3 2 3 2 3" xfId="3910"/>
    <cellStyle name="Normal 5 2 3 2 3 2 3 2" xfId="9191"/>
    <cellStyle name="Normal 5 2 3 2 3 2 3 2 2" xfId="27330"/>
    <cellStyle name="Normal 5 2 3 2 3 2 3 3" xfId="16944"/>
    <cellStyle name="Normal 5 2 3 2 3 2 3 4" xfId="22050"/>
    <cellStyle name="Normal 5 2 3 2 3 2 4" xfId="6550"/>
    <cellStyle name="Normal 5 2 3 2 3 2 4 2" xfId="24690"/>
    <cellStyle name="Normal 5 2 3 2 3 2 5" xfId="11840"/>
    <cellStyle name="Normal 5 2 3 2 3 2 6" xfId="14480"/>
    <cellStyle name="Normal 5 2 3 2 3 2 7" xfId="19410"/>
    <cellStyle name="Normal 5 2 3 2 3 3" xfId="1796"/>
    <cellStyle name="Normal 5 2 3 2 3 3 2" xfId="4438"/>
    <cellStyle name="Normal 5 2 3 2 3 3 2 2" xfId="9719"/>
    <cellStyle name="Normal 5 2 3 2 3 3 2 2 2" xfId="27858"/>
    <cellStyle name="Normal 5 2 3 2 3 3 2 3" xfId="17472"/>
    <cellStyle name="Normal 5 2 3 2 3 3 2 4" xfId="22578"/>
    <cellStyle name="Normal 5 2 3 2 3 3 3" xfId="7078"/>
    <cellStyle name="Normal 5 2 3 2 3 3 3 2" xfId="25218"/>
    <cellStyle name="Normal 5 2 3 2 3 3 4" xfId="12368"/>
    <cellStyle name="Normal 5 2 3 2 3 3 5" xfId="15008"/>
    <cellStyle name="Normal 5 2 3 2 3 3 6" xfId="19938"/>
    <cellStyle name="Normal 5 2 3 2 3 4" xfId="3205"/>
    <cellStyle name="Normal 5 2 3 2 3 4 2" xfId="8487"/>
    <cellStyle name="Normal 5 2 3 2 3 4 2 2" xfId="26626"/>
    <cellStyle name="Normal 5 2 3 2 3 4 3" xfId="16240"/>
    <cellStyle name="Normal 5 2 3 2 3 4 4" xfId="21346"/>
    <cellStyle name="Normal 5 2 3 2 3 5" xfId="5846"/>
    <cellStyle name="Normal 5 2 3 2 3 5 2" xfId="23986"/>
    <cellStyle name="Normal 5 2 3 2 3 6" xfId="11136"/>
    <cellStyle name="Normal 5 2 3 2 3 7" xfId="13776"/>
    <cellStyle name="Normal 5 2 3 2 3 8" xfId="18706"/>
    <cellStyle name="Normal 5 2 3 2 4" xfId="916"/>
    <cellStyle name="Normal 5 2 3 2 4 2" xfId="2148"/>
    <cellStyle name="Normal 5 2 3 2 4 2 2" xfId="4790"/>
    <cellStyle name="Normal 5 2 3 2 4 2 2 2" xfId="10071"/>
    <cellStyle name="Normal 5 2 3 2 4 2 2 2 2" xfId="28210"/>
    <cellStyle name="Normal 5 2 3 2 4 2 2 3" xfId="17824"/>
    <cellStyle name="Normal 5 2 3 2 4 2 2 4" xfId="22930"/>
    <cellStyle name="Normal 5 2 3 2 4 2 3" xfId="7430"/>
    <cellStyle name="Normal 5 2 3 2 4 2 3 2" xfId="25570"/>
    <cellStyle name="Normal 5 2 3 2 4 2 4" xfId="12720"/>
    <cellStyle name="Normal 5 2 3 2 4 2 5" xfId="15360"/>
    <cellStyle name="Normal 5 2 3 2 4 2 6" xfId="20290"/>
    <cellStyle name="Normal 5 2 3 2 4 3" xfId="3558"/>
    <cellStyle name="Normal 5 2 3 2 4 3 2" xfId="8839"/>
    <cellStyle name="Normal 5 2 3 2 4 3 2 2" xfId="26978"/>
    <cellStyle name="Normal 5 2 3 2 4 3 3" xfId="16592"/>
    <cellStyle name="Normal 5 2 3 2 4 3 4" xfId="21698"/>
    <cellStyle name="Normal 5 2 3 2 4 4" xfId="6198"/>
    <cellStyle name="Normal 5 2 3 2 4 4 2" xfId="24338"/>
    <cellStyle name="Normal 5 2 3 2 4 5" xfId="11488"/>
    <cellStyle name="Normal 5 2 3 2 4 6" xfId="14128"/>
    <cellStyle name="Normal 5 2 3 2 4 7" xfId="19058"/>
    <cellStyle name="Normal 5 2 3 2 5" xfId="1444"/>
    <cellStyle name="Normal 5 2 3 2 5 2" xfId="4086"/>
    <cellStyle name="Normal 5 2 3 2 5 2 2" xfId="9367"/>
    <cellStyle name="Normal 5 2 3 2 5 2 2 2" xfId="27506"/>
    <cellStyle name="Normal 5 2 3 2 5 2 3" xfId="17120"/>
    <cellStyle name="Normal 5 2 3 2 5 2 4" xfId="22226"/>
    <cellStyle name="Normal 5 2 3 2 5 3" xfId="6726"/>
    <cellStyle name="Normal 5 2 3 2 5 3 2" xfId="24866"/>
    <cellStyle name="Normal 5 2 3 2 5 4" xfId="12016"/>
    <cellStyle name="Normal 5 2 3 2 5 5" xfId="14656"/>
    <cellStyle name="Normal 5 2 3 2 5 6" xfId="19586"/>
    <cellStyle name="Normal 5 2 3 2 6" xfId="2676"/>
    <cellStyle name="Normal 5 2 3 2 6 2" xfId="5318"/>
    <cellStyle name="Normal 5 2 3 2 6 2 2" xfId="10599"/>
    <cellStyle name="Normal 5 2 3 2 6 2 2 2" xfId="28738"/>
    <cellStyle name="Normal 5 2 3 2 6 2 3" xfId="23458"/>
    <cellStyle name="Normal 5 2 3 2 6 3" xfId="7958"/>
    <cellStyle name="Normal 5 2 3 2 6 3 2" xfId="26098"/>
    <cellStyle name="Normal 5 2 3 2 6 4" xfId="13248"/>
    <cellStyle name="Normal 5 2 3 2 6 5" xfId="15888"/>
    <cellStyle name="Normal 5 2 3 2 6 6" xfId="20818"/>
    <cellStyle name="Normal 5 2 3 2 7" xfId="2853"/>
    <cellStyle name="Normal 5 2 3 2 7 2" xfId="8135"/>
    <cellStyle name="Normal 5 2 3 2 7 2 2" xfId="26274"/>
    <cellStyle name="Normal 5 2 3 2 7 3" xfId="20994"/>
    <cellStyle name="Normal 5 2 3 2 8" xfId="5494"/>
    <cellStyle name="Normal 5 2 3 2 8 2" xfId="23634"/>
    <cellStyle name="Normal 5 2 3 2 9" xfId="10788"/>
    <cellStyle name="Normal 5 2 3 3" xfId="302"/>
    <cellStyle name="Normal 5 2 3 3 2" xfId="651"/>
    <cellStyle name="Normal 5 2 3 3 2 2" xfId="1883"/>
    <cellStyle name="Normal 5 2 3 3 2 2 2" xfId="4525"/>
    <cellStyle name="Normal 5 2 3 3 2 2 2 2" xfId="9806"/>
    <cellStyle name="Normal 5 2 3 3 2 2 2 2 2" xfId="27945"/>
    <cellStyle name="Normal 5 2 3 3 2 2 2 3" xfId="17559"/>
    <cellStyle name="Normal 5 2 3 3 2 2 2 4" xfId="22665"/>
    <cellStyle name="Normal 5 2 3 3 2 2 3" xfId="7165"/>
    <cellStyle name="Normal 5 2 3 3 2 2 3 2" xfId="25305"/>
    <cellStyle name="Normal 5 2 3 3 2 2 4" xfId="12455"/>
    <cellStyle name="Normal 5 2 3 3 2 2 5" xfId="15095"/>
    <cellStyle name="Normal 5 2 3 3 2 2 6" xfId="20025"/>
    <cellStyle name="Normal 5 2 3 3 2 3" xfId="3293"/>
    <cellStyle name="Normal 5 2 3 3 2 3 2" xfId="8574"/>
    <cellStyle name="Normal 5 2 3 3 2 3 2 2" xfId="26713"/>
    <cellStyle name="Normal 5 2 3 3 2 3 3" xfId="16327"/>
    <cellStyle name="Normal 5 2 3 3 2 3 4" xfId="21433"/>
    <cellStyle name="Normal 5 2 3 3 2 4" xfId="5933"/>
    <cellStyle name="Normal 5 2 3 3 2 4 2" xfId="24073"/>
    <cellStyle name="Normal 5 2 3 3 2 5" xfId="11223"/>
    <cellStyle name="Normal 5 2 3 3 2 6" xfId="13863"/>
    <cellStyle name="Normal 5 2 3 3 2 7" xfId="18793"/>
    <cellStyle name="Normal 5 2 3 3 3" xfId="1003"/>
    <cellStyle name="Normal 5 2 3 3 3 2" xfId="2235"/>
    <cellStyle name="Normal 5 2 3 3 3 2 2" xfId="4877"/>
    <cellStyle name="Normal 5 2 3 3 3 2 2 2" xfId="10158"/>
    <cellStyle name="Normal 5 2 3 3 3 2 2 2 2" xfId="28297"/>
    <cellStyle name="Normal 5 2 3 3 3 2 2 3" xfId="17911"/>
    <cellStyle name="Normal 5 2 3 3 3 2 2 4" xfId="23017"/>
    <cellStyle name="Normal 5 2 3 3 3 2 3" xfId="7517"/>
    <cellStyle name="Normal 5 2 3 3 3 2 3 2" xfId="25657"/>
    <cellStyle name="Normal 5 2 3 3 3 2 4" xfId="12807"/>
    <cellStyle name="Normal 5 2 3 3 3 2 5" xfId="15447"/>
    <cellStyle name="Normal 5 2 3 3 3 2 6" xfId="20377"/>
    <cellStyle name="Normal 5 2 3 3 3 3" xfId="3645"/>
    <cellStyle name="Normal 5 2 3 3 3 3 2" xfId="8926"/>
    <cellStyle name="Normal 5 2 3 3 3 3 2 2" xfId="27065"/>
    <cellStyle name="Normal 5 2 3 3 3 3 3" xfId="16679"/>
    <cellStyle name="Normal 5 2 3 3 3 3 4" xfId="21785"/>
    <cellStyle name="Normal 5 2 3 3 3 4" xfId="6285"/>
    <cellStyle name="Normal 5 2 3 3 3 4 2" xfId="24425"/>
    <cellStyle name="Normal 5 2 3 3 3 5" xfId="11575"/>
    <cellStyle name="Normal 5 2 3 3 3 6" xfId="14215"/>
    <cellStyle name="Normal 5 2 3 3 3 7" xfId="19145"/>
    <cellStyle name="Normal 5 2 3 3 4" xfId="1531"/>
    <cellStyle name="Normal 5 2 3 3 4 2" xfId="4173"/>
    <cellStyle name="Normal 5 2 3 3 4 2 2" xfId="9454"/>
    <cellStyle name="Normal 5 2 3 3 4 2 2 2" xfId="27593"/>
    <cellStyle name="Normal 5 2 3 3 4 2 3" xfId="17207"/>
    <cellStyle name="Normal 5 2 3 3 4 2 4" xfId="22313"/>
    <cellStyle name="Normal 5 2 3 3 4 3" xfId="6813"/>
    <cellStyle name="Normal 5 2 3 3 4 3 2" xfId="24953"/>
    <cellStyle name="Normal 5 2 3 3 4 4" xfId="12103"/>
    <cellStyle name="Normal 5 2 3 3 4 5" xfId="14743"/>
    <cellStyle name="Normal 5 2 3 3 4 6" xfId="19673"/>
    <cellStyle name="Normal 5 2 3 3 5" xfId="2940"/>
    <cellStyle name="Normal 5 2 3 3 5 2" xfId="8222"/>
    <cellStyle name="Normal 5 2 3 3 5 2 2" xfId="26361"/>
    <cellStyle name="Normal 5 2 3 3 5 3" xfId="15975"/>
    <cellStyle name="Normal 5 2 3 3 5 4" xfId="21081"/>
    <cellStyle name="Normal 5 2 3 3 6" xfId="5581"/>
    <cellStyle name="Normal 5 2 3 3 6 2" xfId="23721"/>
    <cellStyle name="Normal 5 2 3 3 7" xfId="10879"/>
    <cellStyle name="Normal 5 2 3 3 8" xfId="13511"/>
    <cellStyle name="Normal 5 2 3 3 9" xfId="18441"/>
    <cellStyle name="Normal 5 2 3 4" xfId="480"/>
    <cellStyle name="Normal 5 2 3 4 2" xfId="1181"/>
    <cellStyle name="Normal 5 2 3 4 2 2" xfId="2413"/>
    <cellStyle name="Normal 5 2 3 4 2 2 2" xfId="5055"/>
    <cellStyle name="Normal 5 2 3 4 2 2 2 2" xfId="10336"/>
    <cellStyle name="Normal 5 2 3 4 2 2 2 2 2" xfId="28475"/>
    <cellStyle name="Normal 5 2 3 4 2 2 2 3" xfId="18089"/>
    <cellStyle name="Normal 5 2 3 4 2 2 2 4" xfId="23195"/>
    <cellStyle name="Normal 5 2 3 4 2 2 3" xfId="7695"/>
    <cellStyle name="Normal 5 2 3 4 2 2 3 2" xfId="25835"/>
    <cellStyle name="Normal 5 2 3 4 2 2 4" xfId="12985"/>
    <cellStyle name="Normal 5 2 3 4 2 2 5" xfId="15625"/>
    <cellStyle name="Normal 5 2 3 4 2 2 6" xfId="20555"/>
    <cellStyle name="Normal 5 2 3 4 2 3" xfId="3823"/>
    <cellStyle name="Normal 5 2 3 4 2 3 2" xfId="9104"/>
    <cellStyle name="Normal 5 2 3 4 2 3 2 2" xfId="27243"/>
    <cellStyle name="Normal 5 2 3 4 2 3 3" xfId="16857"/>
    <cellStyle name="Normal 5 2 3 4 2 3 4" xfId="21963"/>
    <cellStyle name="Normal 5 2 3 4 2 4" xfId="6463"/>
    <cellStyle name="Normal 5 2 3 4 2 4 2" xfId="24603"/>
    <cellStyle name="Normal 5 2 3 4 2 5" xfId="11753"/>
    <cellStyle name="Normal 5 2 3 4 2 6" xfId="14393"/>
    <cellStyle name="Normal 5 2 3 4 2 7" xfId="19323"/>
    <cellStyle name="Normal 5 2 3 4 3" xfId="1709"/>
    <cellStyle name="Normal 5 2 3 4 3 2" xfId="4351"/>
    <cellStyle name="Normal 5 2 3 4 3 2 2" xfId="9632"/>
    <cellStyle name="Normal 5 2 3 4 3 2 2 2" xfId="27771"/>
    <cellStyle name="Normal 5 2 3 4 3 2 3" xfId="17385"/>
    <cellStyle name="Normal 5 2 3 4 3 2 4" xfId="22491"/>
    <cellStyle name="Normal 5 2 3 4 3 3" xfId="6991"/>
    <cellStyle name="Normal 5 2 3 4 3 3 2" xfId="25131"/>
    <cellStyle name="Normal 5 2 3 4 3 4" xfId="12281"/>
    <cellStyle name="Normal 5 2 3 4 3 5" xfId="14921"/>
    <cellStyle name="Normal 5 2 3 4 3 6" xfId="19851"/>
    <cellStyle name="Normal 5 2 3 4 4" xfId="3118"/>
    <cellStyle name="Normal 5 2 3 4 4 2" xfId="8400"/>
    <cellStyle name="Normal 5 2 3 4 4 2 2" xfId="26539"/>
    <cellStyle name="Normal 5 2 3 4 4 3" xfId="16153"/>
    <cellStyle name="Normal 5 2 3 4 4 4" xfId="21259"/>
    <cellStyle name="Normal 5 2 3 4 5" xfId="5759"/>
    <cellStyle name="Normal 5 2 3 4 5 2" xfId="23899"/>
    <cellStyle name="Normal 5 2 3 4 6" xfId="11053"/>
    <cellStyle name="Normal 5 2 3 4 7" xfId="13689"/>
    <cellStyle name="Normal 5 2 3 4 8" xfId="18619"/>
    <cellStyle name="Normal 5 2 3 5" xfId="829"/>
    <cellStyle name="Normal 5 2 3 5 2" xfId="2061"/>
    <cellStyle name="Normal 5 2 3 5 2 2" xfId="4703"/>
    <cellStyle name="Normal 5 2 3 5 2 2 2" xfId="9984"/>
    <cellStyle name="Normal 5 2 3 5 2 2 2 2" xfId="28123"/>
    <cellStyle name="Normal 5 2 3 5 2 2 3" xfId="17737"/>
    <cellStyle name="Normal 5 2 3 5 2 2 4" xfId="22843"/>
    <cellStyle name="Normal 5 2 3 5 2 3" xfId="7343"/>
    <cellStyle name="Normal 5 2 3 5 2 3 2" xfId="25483"/>
    <cellStyle name="Normal 5 2 3 5 2 4" xfId="12633"/>
    <cellStyle name="Normal 5 2 3 5 2 5" xfId="15273"/>
    <cellStyle name="Normal 5 2 3 5 2 6" xfId="20203"/>
    <cellStyle name="Normal 5 2 3 5 3" xfId="3471"/>
    <cellStyle name="Normal 5 2 3 5 3 2" xfId="8752"/>
    <cellStyle name="Normal 5 2 3 5 3 2 2" xfId="26891"/>
    <cellStyle name="Normal 5 2 3 5 3 3" xfId="16505"/>
    <cellStyle name="Normal 5 2 3 5 3 4" xfId="21611"/>
    <cellStyle name="Normal 5 2 3 5 4" xfId="6111"/>
    <cellStyle name="Normal 5 2 3 5 4 2" xfId="24251"/>
    <cellStyle name="Normal 5 2 3 5 5" xfId="11401"/>
    <cellStyle name="Normal 5 2 3 5 6" xfId="14041"/>
    <cellStyle name="Normal 5 2 3 5 7" xfId="18971"/>
    <cellStyle name="Normal 5 2 3 6" xfId="1355"/>
    <cellStyle name="Normal 5 2 3 6 2" xfId="3997"/>
    <cellStyle name="Normal 5 2 3 6 2 2" xfId="9278"/>
    <cellStyle name="Normal 5 2 3 6 2 2 2" xfId="27417"/>
    <cellStyle name="Normal 5 2 3 6 2 3" xfId="17031"/>
    <cellStyle name="Normal 5 2 3 6 2 4" xfId="22137"/>
    <cellStyle name="Normal 5 2 3 6 3" xfId="6637"/>
    <cellStyle name="Normal 5 2 3 6 3 2" xfId="24777"/>
    <cellStyle name="Normal 5 2 3 6 4" xfId="11927"/>
    <cellStyle name="Normal 5 2 3 6 5" xfId="14567"/>
    <cellStyle name="Normal 5 2 3 6 6" xfId="19497"/>
    <cellStyle name="Normal 5 2 3 7" xfId="2587"/>
    <cellStyle name="Normal 5 2 3 7 2" xfId="5229"/>
    <cellStyle name="Normal 5 2 3 7 2 2" xfId="10510"/>
    <cellStyle name="Normal 5 2 3 7 2 2 2" xfId="28649"/>
    <cellStyle name="Normal 5 2 3 7 2 3" xfId="23369"/>
    <cellStyle name="Normal 5 2 3 7 3" xfId="7869"/>
    <cellStyle name="Normal 5 2 3 7 3 2" xfId="26009"/>
    <cellStyle name="Normal 5 2 3 7 4" xfId="13159"/>
    <cellStyle name="Normal 5 2 3 7 5" xfId="15799"/>
    <cellStyle name="Normal 5 2 3 7 6" xfId="20729"/>
    <cellStyle name="Normal 5 2 3 8" xfId="2766"/>
    <cellStyle name="Normal 5 2 3 8 2" xfId="8048"/>
    <cellStyle name="Normal 5 2 3 8 2 2" xfId="26187"/>
    <cellStyle name="Normal 5 2 3 8 3" xfId="20907"/>
    <cellStyle name="Normal 5 2 3 9" xfId="5407"/>
    <cellStyle name="Normal 5 2 3 9 2" xfId="23547"/>
    <cellStyle name="Normal 5 2 4" xfId="92"/>
    <cellStyle name="Normal 5 2 4 10" xfId="10732"/>
    <cellStyle name="Normal 5 2 4 11" xfId="13351"/>
    <cellStyle name="Normal 5 2 4 12" xfId="18280"/>
    <cellStyle name="Normal 5 2 4 2" xfId="213"/>
    <cellStyle name="Normal 5 2 4 2 10" xfId="13438"/>
    <cellStyle name="Normal 5 2 4 2 11" xfId="18368"/>
    <cellStyle name="Normal 5 2 4 2 2" xfId="405"/>
    <cellStyle name="Normal 5 2 4 2 2 2" xfId="754"/>
    <cellStyle name="Normal 5 2 4 2 2 2 2" xfId="1986"/>
    <cellStyle name="Normal 5 2 4 2 2 2 2 2" xfId="4628"/>
    <cellStyle name="Normal 5 2 4 2 2 2 2 2 2" xfId="9909"/>
    <cellStyle name="Normal 5 2 4 2 2 2 2 2 2 2" xfId="28048"/>
    <cellStyle name="Normal 5 2 4 2 2 2 2 2 3" xfId="17662"/>
    <cellStyle name="Normal 5 2 4 2 2 2 2 2 4" xfId="22768"/>
    <cellStyle name="Normal 5 2 4 2 2 2 2 3" xfId="7268"/>
    <cellStyle name="Normal 5 2 4 2 2 2 2 3 2" xfId="25408"/>
    <cellStyle name="Normal 5 2 4 2 2 2 2 4" xfId="12558"/>
    <cellStyle name="Normal 5 2 4 2 2 2 2 5" xfId="15198"/>
    <cellStyle name="Normal 5 2 4 2 2 2 2 6" xfId="20128"/>
    <cellStyle name="Normal 5 2 4 2 2 2 3" xfId="3396"/>
    <cellStyle name="Normal 5 2 4 2 2 2 3 2" xfId="8677"/>
    <cellStyle name="Normal 5 2 4 2 2 2 3 2 2" xfId="26816"/>
    <cellStyle name="Normal 5 2 4 2 2 2 3 3" xfId="16430"/>
    <cellStyle name="Normal 5 2 4 2 2 2 3 4" xfId="21536"/>
    <cellStyle name="Normal 5 2 4 2 2 2 4" xfId="6036"/>
    <cellStyle name="Normal 5 2 4 2 2 2 4 2" xfId="24176"/>
    <cellStyle name="Normal 5 2 4 2 2 2 5" xfId="11326"/>
    <cellStyle name="Normal 5 2 4 2 2 2 6" xfId="13966"/>
    <cellStyle name="Normal 5 2 4 2 2 2 7" xfId="18896"/>
    <cellStyle name="Normal 5 2 4 2 2 3" xfId="1106"/>
    <cellStyle name="Normal 5 2 4 2 2 3 2" xfId="2338"/>
    <cellStyle name="Normal 5 2 4 2 2 3 2 2" xfId="4980"/>
    <cellStyle name="Normal 5 2 4 2 2 3 2 2 2" xfId="10261"/>
    <cellStyle name="Normal 5 2 4 2 2 3 2 2 2 2" xfId="28400"/>
    <cellStyle name="Normal 5 2 4 2 2 3 2 2 3" xfId="18014"/>
    <cellStyle name="Normal 5 2 4 2 2 3 2 2 4" xfId="23120"/>
    <cellStyle name="Normal 5 2 4 2 2 3 2 3" xfId="7620"/>
    <cellStyle name="Normal 5 2 4 2 2 3 2 3 2" xfId="25760"/>
    <cellStyle name="Normal 5 2 4 2 2 3 2 4" xfId="12910"/>
    <cellStyle name="Normal 5 2 4 2 2 3 2 5" xfId="15550"/>
    <cellStyle name="Normal 5 2 4 2 2 3 2 6" xfId="20480"/>
    <cellStyle name="Normal 5 2 4 2 2 3 3" xfId="3748"/>
    <cellStyle name="Normal 5 2 4 2 2 3 3 2" xfId="9029"/>
    <cellStyle name="Normal 5 2 4 2 2 3 3 2 2" xfId="27168"/>
    <cellStyle name="Normal 5 2 4 2 2 3 3 3" xfId="16782"/>
    <cellStyle name="Normal 5 2 4 2 2 3 3 4" xfId="21888"/>
    <cellStyle name="Normal 5 2 4 2 2 3 4" xfId="6388"/>
    <cellStyle name="Normal 5 2 4 2 2 3 4 2" xfId="24528"/>
    <cellStyle name="Normal 5 2 4 2 2 3 5" xfId="11678"/>
    <cellStyle name="Normal 5 2 4 2 2 3 6" xfId="14318"/>
    <cellStyle name="Normal 5 2 4 2 2 3 7" xfId="19248"/>
    <cellStyle name="Normal 5 2 4 2 2 4" xfId="1634"/>
    <cellStyle name="Normal 5 2 4 2 2 4 2" xfId="4276"/>
    <cellStyle name="Normal 5 2 4 2 2 4 2 2" xfId="9557"/>
    <cellStyle name="Normal 5 2 4 2 2 4 2 2 2" xfId="27696"/>
    <cellStyle name="Normal 5 2 4 2 2 4 2 3" xfId="17310"/>
    <cellStyle name="Normal 5 2 4 2 2 4 2 4" xfId="22416"/>
    <cellStyle name="Normal 5 2 4 2 2 4 3" xfId="6916"/>
    <cellStyle name="Normal 5 2 4 2 2 4 3 2" xfId="25056"/>
    <cellStyle name="Normal 5 2 4 2 2 4 4" xfId="12206"/>
    <cellStyle name="Normal 5 2 4 2 2 4 5" xfId="14846"/>
    <cellStyle name="Normal 5 2 4 2 2 4 6" xfId="19776"/>
    <cellStyle name="Normal 5 2 4 2 2 5" xfId="3043"/>
    <cellStyle name="Normal 5 2 4 2 2 5 2" xfId="8325"/>
    <cellStyle name="Normal 5 2 4 2 2 5 2 2" xfId="26464"/>
    <cellStyle name="Normal 5 2 4 2 2 5 3" xfId="16078"/>
    <cellStyle name="Normal 5 2 4 2 2 5 4" xfId="21184"/>
    <cellStyle name="Normal 5 2 4 2 2 6" xfId="5684"/>
    <cellStyle name="Normal 5 2 4 2 2 6 2" xfId="23824"/>
    <cellStyle name="Normal 5 2 4 2 2 7" xfId="10978"/>
    <cellStyle name="Normal 5 2 4 2 2 8" xfId="13614"/>
    <cellStyle name="Normal 5 2 4 2 2 9" xfId="18544"/>
    <cellStyle name="Normal 5 2 4 2 3" xfId="577"/>
    <cellStyle name="Normal 5 2 4 2 3 2" xfId="1282"/>
    <cellStyle name="Normal 5 2 4 2 3 2 2" xfId="2514"/>
    <cellStyle name="Normal 5 2 4 2 3 2 2 2" xfId="5156"/>
    <cellStyle name="Normal 5 2 4 2 3 2 2 2 2" xfId="10437"/>
    <cellStyle name="Normal 5 2 4 2 3 2 2 2 2 2" xfId="28576"/>
    <cellStyle name="Normal 5 2 4 2 3 2 2 2 3" xfId="18190"/>
    <cellStyle name="Normal 5 2 4 2 3 2 2 2 4" xfId="23296"/>
    <cellStyle name="Normal 5 2 4 2 3 2 2 3" xfId="7796"/>
    <cellStyle name="Normal 5 2 4 2 3 2 2 3 2" xfId="25936"/>
    <cellStyle name="Normal 5 2 4 2 3 2 2 4" xfId="13086"/>
    <cellStyle name="Normal 5 2 4 2 3 2 2 5" xfId="15726"/>
    <cellStyle name="Normal 5 2 4 2 3 2 2 6" xfId="20656"/>
    <cellStyle name="Normal 5 2 4 2 3 2 3" xfId="3924"/>
    <cellStyle name="Normal 5 2 4 2 3 2 3 2" xfId="9205"/>
    <cellStyle name="Normal 5 2 4 2 3 2 3 2 2" xfId="27344"/>
    <cellStyle name="Normal 5 2 4 2 3 2 3 3" xfId="16958"/>
    <cellStyle name="Normal 5 2 4 2 3 2 3 4" xfId="22064"/>
    <cellStyle name="Normal 5 2 4 2 3 2 4" xfId="6564"/>
    <cellStyle name="Normal 5 2 4 2 3 2 4 2" xfId="24704"/>
    <cellStyle name="Normal 5 2 4 2 3 2 5" xfId="11854"/>
    <cellStyle name="Normal 5 2 4 2 3 2 6" xfId="14494"/>
    <cellStyle name="Normal 5 2 4 2 3 2 7" xfId="19424"/>
    <cellStyle name="Normal 5 2 4 2 3 3" xfId="1810"/>
    <cellStyle name="Normal 5 2 4 2 3 3 2" xfId="4452"/>
    <cellStyle name="Normal 5 2 4 2 3 3 2 2" xfId="9733"/>
    <cellStyle name="Normal 5 2 4 2 3 3 2 2 2" xfId="27872"/>
    <cellStyle name="Normal 5 2 4 2 3 3 2 3" xfId="17486"/>
    <cellStyle name="Normal 5 2 4 2 3 3 2 4" xfId="22592"/>
    <cellStyle name="Normal 5 2 4 2 3 3 3" xfId="7092"/>
    <cellStyle name="Normal 5 2 4 2 3 3 3 2" xfId="25232"/>
    <cellStyle name="Normal 5 2 4 2 3 3 4" xfId="12382"/>
    <cellStyle name="Normal 5 2 4 2 3 3 5" xfId="15022"/>
    <cellStyle name="Normal 5 2 4 2 3 3 6" xfId="19952"/>
    <cellStyle name="Normal 5 2 4 2 3 4" xfId="3219"/>
    <cellStyle name="Normal 5 2 4 2 3 4 2" xfId="8501"/>
    <cellStyle name="Normal 5 2 4 2 3 4 2 2" xfId="26640"/>
    <cellStyle name="Normal 5 2 4 2 3 4 3" xfId="16254"/>
    <cellStyle name="Normal 5 2 4 2 3 4 4" xfId="21360"/>
    <cellStyle name="Normal 5 2 4 2 3 5" xfId="5860"/>
    <cellStyle name="Normal 5 2 4 2 3 5 2" xfId="24000"/>
    <cellStyle name="Normal 5 2 4 2 3 6" xfId="11150"/>
    <cellStyle name="Normal 5 2 4 2 3 7" xfId="13790"/>
    <cellStyle name="Normal 5 2 4 2 3 8" xfId="18720"/>
    <cellStyle name="Normal 5 2 4 2 4" xfId="930"/>
    <cellStyle name="Normal 5 2 4 2 4 2" xfId="2162"/>
    <cellStyle name="Normal 5 2 4 2 4 2 2" xfId="4804"/>
    <cellStyle name="Normal 5 2 4 2 4 2 2 2" xfId="10085"/>
    <cellStyle name="Normal 5 2 4 2 4 2 2 2 2" xfId="28224"/>
    <cellStyle name="Normal 5 2 4 2 4 2 2 3" xfId="17838"/>
    <cellStyle name="Normal 5 2 4 2 4 2 2 4" xfId="22944"/>
    <cellStyle name="Normal 5 2 4 2 4 2 3" xfId="7444"/>
    <cellStyle name="Normal 5 2 4 2 4 2 3 2" xfId="25584"/>
    <cellStyle name="Normal 5 2 4 2 4 2 4" xfId="12734"/>
    <cellStyle name="Normal 5 2 4 2 4 2 5" xfId="15374"/>
    <cellStyle name="Normal 5 2 4 2 4 2 6" xfId="20304"/>
    <cellStyle name="Normal 5 2 4 2 4 3" xfId="3572"/>
    <cellStyle name="Normal 5 2 4 2 4 3 2" xfId="8853"/>
    <cellStyle name="Normal 5 2 4 2 4 3 2 2" xfId="26992"/>
    <cellStyle name="Normal 5 2 4 2 4 3 3" xfId="16606"/>
    <cellStyle name="Normal 5 2 4 2 4 3 4" xfId="21712"/>
    <cellStyle name="Normal 5 2 4 2 4 4" xfId="6212"/>
    <cellStyle name="Normal 5 2 4 2 4 4 2" xfId="24352"/>
    <cellStyle name="Normal 5 2 4 2 4 5" xfId="11502"/>
    <cellStyle name="Normal 5 2 4 2 4 6" xfId="14142"/>
    <cellStyle name="Normal 5 2 4 2 4 7" xfId="19072"/>
    <cellStyle name="Normal 5 2 4 2 5" xfId="1458"/>
    <cellStyle name="Normal 5 2 4 2 5 2" xfId="4100"/>
    <cellStyle name="Normal 5 2 4 2 5 2 2" xfId="9381"/>
    <cellStyle name="Normal 5 2 4 2 5 2 2 2" xfId="27520"/>
    <cellStyle name="Normal 5 2 4 2 5 2 3" xfId="17134"/>
    <cellStyle name="Normal 5 2 4 2 5 2 4" xfId="22240"/>
    <cellStyle name="Normal 5 2 4 2 5 3" xfId="6740"/>
    <cellStyle name="Normal 5 2 4 2 5 3 2" xfId="24880"/>
    <cellStyle name="Normal 5 2 4 2 5 4" xfId="12030"/>
    <cellStyle name="Normal 5 2 4 2 5 5" xfId="14670"/>
    <cellStyle name="Normal 5 2 4 2 5 6" xfId="19600"/>
    <cellStyle name="Normal 5 2 4 2 6" xfId="2690"/>
    <cellStyle name="Normal 5 2 4 2 6 2" xfId="5332"/>
    <cellStyle name="Normal 5 2 4 2 6 2 2" xfId="10613"/>
    <cellStyle name="Normal 5 2 4 2 6 2 2 2" xfId="28752"/>
    <cellStyle name="Normal 5 2 4 2 6 2 3" xfId="23472"/>
    <cellStyle name="Normal 5 2 4 2 6 3" xfId="7972"/>
    <cellStyle name="Normal 5 2 4 2 6 3 2" xfId="26112"/>
    <cellStyle name="Normal 5 2 4 2 6 4" xfId="13262"/>
    <cellStyle name="Normal 5 2 4 2 6 5" xfId="15902"/>
    <cellStyle name="Normal 5 2 4 2 6 6" xfId="20832"/>
    <cellStyle name="Normal 5 2 4 2 7" xfId="2867"/>
    <cellStyle name="Normal 5 2 4 2 7 2" xfId="8149"/>
    <cellStyle name="Normal 5 2 4 2 7 2 2" xfId="26288"/>
    <cellStyle name="Normal 5 2 4 2 7 3" xfId="21008"/>
    <cellStyle name="Normal 5 2 4 2 8" xfId="5508"/>
    <cellStyle name="Normal 5 2 4 2 8 2" xfId="23648"/>
    <cellStyle name="Normal 5 2 4 2 9" xfId="10802"/>
    <cellStyle name="Normal 5 2 4 3" xfId="318"/>
    <cellStyle name="Normal 5 2 4 3 2" xfId="667"/>
    <cellStyle name="Normal 5 2 4 3 2 2" xfId="1899"/>
    <cellStyle name="Normal 5 2 4 3 2 2 2" xfId="4541"/>
    <cellStyle name="Normal 5 2 4 3 2 2 2 2" xfId="9822"/>
    <cellStyle name="Normal 5 2 4 3 2 2 2 2 2" xfId="27961"/>
    <cellStyle name="Normal 5 2 4 3 2 2 2 3" xfId="17575"/>
    <cellStyle name="Normal 5 2 4 3 2 2 2 4" xfId="22681"/>
    <cellStyle name="Normal 5 2 4 3 2 2 3" xfId="7181"/>
    <cellStyle name="Normal 5 2 4 3 2 2 3 2" xfId="25321"/>
    <cellStyle name="Normal 5 2 4 3 2 2 4" xfId="12471"/>
    <cellStyle name="Normal 5 2 4 3 2 2 5" xfId="15111"/>
    <cellStyle name="Normal 5 2 4 3 2 2 6" xfId="20041"/>
    <cellStyle name="Normal 5 2 4 3 2 3" xfId="3309"/>
    <cellStyle name="Normal 5 2 4 3 2 3 2" xfId="8590"/>
    <cellStyle name="Normal 5 2 4 3 2 3 2 2" xfId="26729"/>
    <cellStyle name="Normal 5 2 4 3 2 3 3" xfId="16343"/>
    <cellStyle name="Normal 5 2 4 3 2 3 4" xfId="21449"/>
    <cellStyle name="Normal 5 2 4 3 2 4" xfId="5949"/>
    <cellStyle name="Normal 5 2 4 3 2 4 2" xfId="24089"/>
    <cellStyle name="Normal 5 2 4 3 2 5" xfId="11239"/>
    <cellStyle name="Normal 5 2 4 3 2 6" xfId="13879"/>
    <cellStyle name="Normal 5 2 4 3 2 7" xfId="18809"/>
    <cellStyle name="Normal 5 2 4 3 3" xfId="1019"/>
    <cellStyle name="Normal 5 2 4 3 3 2" xfId="2251"/>
    <cellStyle name="Normal 5 2 4 3 3 2 2" xfId="4893"/>
    <cellStyle name="Normal 5 2 4 3 3 2 2 2" xfId="10174"/>
    <cellStyle name="Normal 5 2 4 3 3 2 2 2 2" xfId="28313"/>
    <cellStyle name="Normal 5 2 4 3 3 2 2 3" xfId="17927"/>
    <cellStyle name="Normal 5 2 4 3 3 2 2 4" xfId="23033"/>
    <cellStyle name="Normal 5 2 4 3 3 2 3" xfId="7533"/>
    <cellStyle name="Normal 5 2 4 3 3 2 3 2" xfId="25673"/>
    <cellStyle name="Normal 5 2 4 3 3 2 4" xfId="12823"/>
    <cellStyle name="Normal 5 2 4 3 3 2 5" xfId="15463"/>
    <cellStyle name="Normal 5 2 4 3 3 2 6" xfId="20393"/>
    <cellStyle name="Normal 5 2 4 3 3 3" xfId="3661"/>
    <cellStyle name="Normal 5 2 4 3 3 3 2" xfId="8942"/>
    <cellStyle name="Normal 5 2 4 3 3 3 2 2" xfId="27081"/>
    <cellStyle name="Normal 5 2 4 3 3 3 3" xfId="16695"/>
    <cellStyle name="Normal 5 2 4 3 3 3 4" xfId="21801"/>
    <cellStyle name="Normal 5 2 4 3 3 4" xfId="6301"/>
    <cellStyle name="Normal 5 2 4 3 3 4 2" xfId="24441"/>
    <cellStyle name="Normal 5 2 4 3 3 5" xfId="11591"/>
    <cellStyle name="Normal 5 2 4 3 3 6" xfId="14231"/>
    <cellStyle name="Normal 5 2 4 3 3 7" xfId="19161"/>
    <cellStyle name="Normal 5 2 4 3 4" xfId="1547"/>
    <cellStyle name="Normal 5 2 4 3 4 2" xfId="4189"/>
    <cellStyle name="Normal 5 2 4 3 4 2 2" xfId="9470"/>
    <cellStyle name="Normal 5 2 4 3 4 2 2 2" xfId="27609"/>
    <cellStyle name="Normal 5 2 4 3 4 2 3" xfId="17223"/>
    <cellStyle name="Normal 5 2 4 3 4 2 4" xfId="22329"/>
    <cellStyle name="Normal 5 2 4 3 4 3" xfId="6829"/>
    <cellStyle name="Normal 5 2 4 3 4 3 2" xfId="24969"/>
    <cellStyle name="Normal 5 2 4 3 4 4" xfId="12119"/>
    <cellStyle name="Normal 5 2 4 3 4 5" xfId="14759"/>
    <cellStyle name="Normal 5 2 4 3 4 6" xfId="19689"/>
    <cellStyle name="Normal 5 2 4 3 5" xfId="2956"/>
    <cellStyle name="Normal 5 2 4 3 5 2" xfId="8238"/>
    <cellStyle name="Normal 5 2 4 3 5 2 2" xfId="26377"/>
    <cellStyle name="Normal 5 2 4 3 5 3" xfId="15991"/>
    <cellStyle name="Normal 5 2 4 3 5 4" xfId="21097"/>
    <cellStyle name="Normal 5 2 4 3 6" xfId="5597"/>
    <cellStyle name="Normal 5 2 4 3 6 2" xfId="23737"/>
    <cellStyle name="Normal 5 2 4 3 7" xfId="10893"/>
    <cellStyle name="Normal 5 2 4 3 8" xfId="13527"/>
    <cellStyle name="Normal 5 2 4 3 9" xfId="18457"/>
    <cellStyle name="Normal 5 2 4 4" xfId="494"/>
    <cellStyle name="Normal 5 2 4 4 2" xfId="1197"/>
    <cellStyle name="Normal 5 2 4 4 2 2" xfId="2429"/>
    <cellStyle name="Normal 5 2 4 4 2 2 2" xfId="5071"/>
    <cellStyle name="Normal 5 2 4 4 2 2 2 2" xfId="10352"/>
    <cellStyle name="Normal 5 2 4 4 2 2 2 2 2" xfId="28491"/>
    <cellStyle name="Normal 5 2 4 4 2 2 2 3" xfId="18105"/>
    <cellStyle name="Normal 5 2 4 4 2 2 2 4" xfId="23211"/>
    <cellStyle name="Normal 5 2 4 4 2 2 3" xfId="7711"/>
    <cellStyle name="Normal 5 2 4 4 2 2 3 2" xfId="25851"/>
    <cellStyle name="Normal 5 2 4 4 2 2 4" xfId="13001"/>
    <cellStyle name="Normal 5 2 4 4 2 2 5" xfId="15641"/>
    <cellStyle name="Normal 5 2 4 4 2 2 6" xfId="20571"/>
    <cellStyle name="Normal 5 2 4 4 2 3" xfId="3839"/>
    <cellStyle name="Normal 5 2 4 4 2 3 2" xfId="9120"/>
    <cellStyle name="Normal 5 2 4 4 2 3 2 2" xfId="27259"/>
    <cellStyle name="Normal 5 2 4 4 2 3 3" xfId="16873"/>
    <cellStyle name="Normal 5 2 4 4 2 3 4" xfId="21979"/>
    <cellStyle name="Normal 5 2 4 4 2 4" xfId="6479"/>
    <cellStyle name="Normal 5 2 4 4 2 4 2" xfId="24619"/>
    <cellStyle name="Normal 5 2 4 4 2 5" xfId="11769"/>
    <cellStyle name="Normal 5 2 4 4 2 6" xfId="14409"/>
    <cellStyle name="Normal 5 2 4 4 2 7" xfId="19339"/>
    <cellStyle name="Normal 5 2 4 4 3" xfId="1725"/>
    <cellStyle name="Normal 5 2 4 4 3 2" xfId="4367"/>
    <cellStyle name="Normal 5 2 4 4 3 2 2" xfId="9648"/>
    <cellStyle name="Normal 5 2 4 4 3 2 2 2" xfId="27787"/>
    <cellStyle name="Normal 5 2 4 4 3 2 3" xfId="17401"/>
    <cellStyle name="Normal 5 2 4 4 3 2 4" xfId="22507"/>
    <cellStyle name="Normal 5 2 4 4 3 3" xfId="7007"/>
    <cellStyle name="Normal 5 2 4 4 3 3 2" xfId="25147"/>
    <cellStyle name="Normal 5 2 4 4 3 4" xfId="12297"/>
    <cellStyle name="Normal 5 2 4 4 3 5" xfId="14937"/>
    <cellStyle name="Normal 5 2 4 4 3 6" xfId="19867"/>
    <cellStyle name="Normal 5 2 4 4 4" xfId="3134"/>
    <cellStyle name="Normal 5 2 4 4 4 2" xfId="8416"/>
    <cellStyle name="Normal 5 2 4 4 4 2 2" xfId="26555"/>
    <cellStyle name="Normal 5 2 4 4 4 3" xfId="16169"/>
    <cellStyle name="Normal 5 2 4 4 4 4" xfId="21275"/>
    <cellStyle name="Normal 5 2 4 4 5" xfId="5775"/>
    <cellStyle name="Normal 5 2 4 4 5 2" xfId="23915"/>
    <cellStyle name="Normal 5 2 4 4 6" xfId="11067"/>
    <cellStyle name="Normal 5 2 4 4 7" xfId="13705"/>
    <cellStyle name="Normal 5 2 4 4 8" xfId="18635"/>
    <cellStyle name="Normal 5 2 4 5" xfId="845"/>
    <cellStyle name="Normal 5 2 4 5 2" xfId="2077"/>
    <cellStyle name="Normal 5 2 4 5 2 2" xfId="4719"/>
    <cellStyle name="Normal 5 2 4 5 2 2 2" xfId="10000"/>
    <cellStyle name="Normal 5 2 4 5 2 2 2 2" xfId="28139"/>
    <cellStyle name="Normal 5 2 4 5 2 2 3" xfId="17753"/>
    <cellStyle name="Normal 5 2 4 5 2 2 4" xfId="22859"/>
    <cellStyle name="Normal 5 2 4 5 2 3" xfId="7359"/>
    <cellStyle name="Normal 5 2 4 5 2 3 2" xfId="25499"/>
    <cellStyle name="Normal 5 2 4 5 2 4" xfId="12649"/>
    <cellStyle name="Normal 5 2 4 5 2 5" xfId="15289"/>
    <cellStyle name="Normal 5 2 4 5 2 6" xfId="20219"/>
    <cellStyle name="Normal 5 2 4 5 3" xfId="3487"/>
    <cellStyle name="Normal 5 2 4 5 3 2" xfId="8768"/>
    <cellStyle name="Normal 5 2 4 5 3 2 2" xfId="26907"/>
    <cellStyle name="Normal 5 2 4 5 3 3" xfId="16521"/>
    <cellStyle name="Normal 5 2 4 5 3 4" xfId="21627"/>
    <cellStyle name="Normal 5 2 4 5 4" xfId="6127"/>
    <cellStyle name="Normal 5 2 4 5 4 2" xfId="24267"/>
    <cellStyle name="Normal 5 2 4 5 5" xfId="11417"/>
    <cellStyle name="Normal 5 2 4 5 6" xfId="14057"/>
    <cellStyle name="Normal 5 2 4 5 7" xfId="18987"/>
    <cellStyle name="Normal 5 2 4 6" xfId="1371"/>
    <cellStyle name="Normal 5 2 4 6 2" xfId="4013"/>
    <cellStyle name="Normal 5 2 4 6 2 2" xfId="9294"/>
    <cellStyle name="Normal 5 2 4 6 2 2 2" xfId="27433"/>
    <cellStyle name="Normal 5 2 4 6 2 3" xfId="17047"/>
    <cellStyle name="Normal 5 2 4 6 2 4" xfId="22153"/>
    <cellStyle name="Normal 5 2 4 6 3" xfId="6653"/>
    <cellStyle name="Normal 5 2 4 6 3 2" xfId="24793"/>
    <cellStyle name="Normal 5 2 4 6 4" xfId="11943"/>
    <cellStyle name="Normal 5 2 4 6 5" xfId="14583"/>
    <cellStyle name="Normal 5 2 4 6 6" xfId="19513"/>
    <cellStyle name="Normal 5 2 4 7" xfId="2603"/>
    <cellStyle name="Normal 5 2 4 7 2" xfId="5245"/>
    <cellStyle name="Normal 5 2 4 7 2 2" xfId="10526"/>
    <cellStyle name="Normal 5 2 4 7 2 2 2" xfId="28665"/>
    <cellStyle name="Normal 5 2 4 7 2 3" xfId="23385"/>
    <cellStyle name="Normal 5 2 4 7 3" xfId="7885"/>
    <cellStyle name="Normal 5 2 4 7 3 2" xfId="26025"/>
    <cellStyle name="Normal 5 2 4 7 4" xfId="13175"/>
    <cellStyle name="Normal 5 2 4 7 5" xfId="15815"/>
    <cellStyle name="Normal 5 2 4 7 6" xfId="20745"/>
    <cellStyle name="Normal 5 2 4 8" xfId="2782"/>
    <cellStyle name="Normal 5 2 4 8 2" xfId="8064"/>
    <cellStyle name="Normal 5 2 4 8 2 2" xfId="26203"/>
    <cellStyle name="Normal 5 2 4 8 3" xfId="20923"/>
    <cellStyle name="Normal 5 2 4 9" xfId="5423"/>
    <cellStyle name="Normal 5 2 4 9 2" xfId="23563"/>
    <cellStyle name="Normal 5 2 5" xfId="111"/>
    <cellStyle name="Normal 5 2 5 10" xfId="10749"/>
    <cellStyle name="Normal 5 2 5 11" xfId="13369"/>
    <cellStyle name="Normal 5 2 5 12" xfId="18298"/>
    <cellStyle name="Normal 5 2 5 2" xfId="231"/>
    <cellStyle name="Normal 5 2 5 2 10" xfId="13456"/>
    <cellStyle name="Normal 5 2 5 2 11" xfId="18386"/>
    <cellStyle name="Normal 5 2 5 2 2" xfId="423"/>
    <cellStyle name="Normal 5 2 5 2 2 2" xfId="772"/>
    <cellStyle name="Normal 5 2 5 2 2 2 2" xfId="2004"/>
    <cellStyle name="Normal 5 2 5 2 2 2 2 2" xfId="4646"/>
    <cellStyle name="Normal 5 2 5 2 2 2 2 2 2" xfId="9927"/>
    <cellStyle name="Normal 5 2 5 2 2 2 2 2 2 2" xfId="28066"/>
    <cellStyle name="Normal 5 2 5 2 2 2 2 2 3" xfId="17680"/>
    <cellStyle name="Normal 5 2 5 2 2 2 2 2 4" xfId="22786"/>
    <cellStyle name="Normal 5 2 5 2 2 2 2 3" xfId="7286"/>
    <cellStyle name="Normal 5 2 5 2 2 2 2 3 2" xfId="25426"/>
    <cellStyle name="Normal 5 2 5 2 2 2 2 4" xfId="12576"/>
    <cellStyle name="Normal 5 2 5 2 2 2 2 5" xfId="15216"/>
    <cellStyle name="Normal 5 2 5 2 2 2 2 6" xfId="20146"/>
    <cellStyle name="Normal 5 2 5 2 2 2 3" xfId="3414"/>
    <cellStyle name="Normal 5 2 5 2 2 2 3 2" xfId="8695"/>
    <cellStyle name="Normal 5 2 5 2 2 2 3 2 2" xfId="26834"/>
    <cellStyle name="Normal 5 2 5 2 2 2 3 3" xfId="16448"/>
    <cellStyle name="Normal 5 2 5 2 2 2 3 4" xfId="21554"/>
    <cellStyle name="Normal 5 2 5 2 2 2 4" xfId="6054"/>
    <cellStyle name="Normal 5 2 5 2 2 2 4 2" xfId="24194"/>
    <cellStyle name="Normal 5 2 5 2 2 2 5" xfId="11344"/>
    <cellStyle name="Normal 5 2 5 2 2 2 6" xfId="13984"/>
    <cellStyle name="Normal 5 2 5 2 2 2 7" xfId="18914"/>
    <cellStyle name="Normal 5 2 5 2 2 3" xfId="1124"/>
    <cellStyle name="Normal 5 2 5 2 2 3 2" xfId="2356"/>
    <cellStyle name="Normal 5 2 5 2 2 3 2 2" xfId="4998"/>
    <cellStyle name="Normal 5 2 5 2 2 3 2 2 2" xfId="10279"/>
    <cellStyle name="Normal 5 2 5 2 2 3 2 2 2 2" xfId="28418"/>
    <cellStyle name="Normal 5 2 5 2 2 3 2 2 3" xfId="18032"/>
    <cellStyle name="Normal 5 2 5 2 2 3 2 2 4" xfId="23138"/>
    <cellStyle name="Normal 5 2 5 2 2 3 2 3" xfId="7638"/>
    <cellStyle name="Normal 5 2 5 2 2 3 2 3 2" xfId="25778"/>
    <cellStyle name="Normal 5 2 5 2 2 3 2 4" xfId="12928"/>
    <cellStyle name="Normal 5 2 5 2 2 3 2 5" xfId="15568"/>
    <cellStyle name="Normal 5 2 5 2 2 3 2 6" xfId="20498"/>
    <cellStyle name="Normal 5 2 5 2 2 3 3" xfId="3766"/>
    <cellStyle name="Normal 5 2 5 2 2 3 3 2" xfId="9047"/>
    <cellStyle name="Normal 5 2 5 2 2 3 3 2 2" xfId="27186"/>
    <cellStyle name="Normal 5 2 5 2 2 3 3 3" xfId="16800"/>
    <cellStyle name="Normal 5 2 5 2 2 3 3 4" xfId="21906"/>
    <cellStyle name="Normal 5 2 5 2 2 3 4" xfId="6406"/>
    <cellStyle name="Normal 5 2 5 2 2 3 4 2" xfId="24546"/>
    <cellStyle name="Normal 5 2 5 2 2 3 5" xfId="11696"/>
    <cellStyle name="Normal 5 2 5 2 2 3 6" xfId="14336"/>
    <cellStyle name="Normal 5 2 5 2 2 3 7" xfId="19266"/>
    <cellStyle name="Normal 5 2 5 2 2 4" xfId="1652"/>
    <cellStyle name="Normal 5 2 5 2 2 4 2" xfId="4294"/>
    <cellStyle name="Normal 5 2 5 2 2 4 2 2" xfId="9575"/>
    <cellStyle name="Normal 5 2 5 2 2 4 2 2 2" xfId="27714"/>
    <cellStyle name="Normal 5 2 5 2 2 4 2 3" xfId="17328"/>
    <cellStyle name="Normal 5 2 5 2 2 4 2 4" xfId="22434"/>
    <cellStyle name="Normal 5 2 5 2 2 4 3" xfId="6934"/>
    <cellStyle name="Normal 5 2 5 2 2 4 3 2" xfId="25074"/>
    <cellStyle name="Normal 5 2 5 2 2 4 4" xfId="12224"/>
    <cellStyle name="Normal 5 2 5 2 2 4 5" xfId="14864"/>
    <cellStyle name="Normal 5 2 5 2 2 4 6" xfId="19794"/>
    <cellStyle name="Normal 5 2 5 2 2 5" xfId="3061"/>
    <cellStyle name="Normal 5 2 5 2 2 5 2" xfId="8343"/>
    <cellStyle name="Normal 5 2 5 2 2 5 2 2" xfId="26482"/>
    <cellStyle name="Normal 5 2 5 2 2 5 3" xfId="16096"/>
    <cellStyle name="Normal 5 2 5 2 2 5 4" xfId="21202"/>
    <cellStyle name="Normal 5 2 5 2 2 6" xfId="5702"/>
    <cellStyle name="Normal 5 2 5 2 2 6 2" xfId="23842"/>
    <cellStyle name="Normal 5 2 5 2 2 7" xfId="10996"/>
    <cellStyle name="Normal 5 2 5 2 2 8" xfId="13632"/>
    <cellStyle name="Normal 5 2 5 2 2 9" xfId="18562"/>
    <cellStyle name="Normal 5 2 5 2 3" xfId="595"/>
    <cellStyle name="Normal 5 2 5 2 3 2" xfId="1300"/>
    <cellStyle name="Normal 5 2 5 2 3 2 2" xfId="2532"/>
    <cellStyle name="Normal 5 2 5 2 3 2 2 2" xfId="5174"/>
    <cellStyle name="Normal 5 2 5 2 3 2 2 2 2" xfId="10455"/>
    <cellStyle name="Normal 5 2 5 2 3 2 2 2 2 2" xfId="28594"/>
    <cellStyle name="Normal 5 2 5 2 3 2 2 2 3" xfId="18208"/>
    <cellStyle name="Normal 5 2 5 2 3 2 2 2 4" xfId="23314"/>
    <cellStyle name="Normal 5 2 5 2 3 2 2 3" xfId="7814"/>
    <cellStyle name="Normal 5 2 5 2 3 2 2 3 2" xfId="25954"/>
    <cellStyle name="Normal 5 2 5 2 3 2 2 4" xfId="13104"/>
    <cellStyle name="Normal 5 2 5 2 3 2 2 5" xfId="15744"/>
    <cellStyle name="Normal 5 2 5 2 3 2 2 6" xfId="20674"/>
    <cellStyle name="Normal 5 2 5 2 3 2 3" xfId="3942"/>
    <cellStyle name="Normal 5 2 5 2 3 2 3 2" xfId="9223"/>
    <cellStyle name="Normal 5 2 5 2 3 2 3 2 2" xfId="27362"/>
    <cellStyle name="Normal 5 2 5 2 3 2 3 3" xfId="16976"/>
    <cellStyle name="Normal 5 2 5 2 3 2 3 4" xfId="22082"/>
    <cellStyle name="Normal 5 2 5 2 3 2 4" xfId="6582"/>
    <cellStyle name="Normal 5 2 5 2 3 2 4 2" xfId="24722"/>
    <cellStyle name="Normal 5 2 5 2 3 2 5" xfId="11872"/>
    <cellStyle name="Normal 5 2 5 2 3 2 6" xfId="14512"/>
    <cellStyle name="Normal 5 2 5 2 3 2 7" xfId="19442"/>
    <cellStyle name="Normal 5 2 5 2 3 3" xfId="1828"/>
    <cellStyle name="Normal 5 2 5 2 3 3 2" xfId="4470"/>
    <cellStyle name="Normal 5 2 5 2 3 3 2 2" xfId="9751"/>
    <cellStyle name="Normal 5 2 5 2 3 3 2 2 2" xfId="27890"/>
    <cellStyle name="Normal 5 2 5 2 3 3 2 3" xfId="17504"/>
    <cellStyle name="Normal 5 2 5 2 3 3 2 4" xfId="22610"/>
    <cellStyle name="Normal 5 2 5 2 3 3 3" xfId="7110"/>
    <cellStyle name="Normal 5 2 5 2 3 3 3 2" xfId="25250"/>
    <cellStyle name="Normal 5 2 5 2 3 3 4" xfId="12400"/>
    <cellStyle name="Normal 5 2 5 2 3 3 5" xfId="15040"/>
    <cellStyle name="Normal 5 2 5 2 3 3 6" xfId="19970"/>
    <cellStyle name="Normal 5 2 5 2 3 4" xfId="3237"/>
    <cellStyle name="Normal 5 2 5 2 3 4 2" xfId="8519"/>
    <cellStyle name="Normal 5 2 5 2 3 4 2 2" xfId="26658"/>
    <cellStyle name="Normal 5 2 5 2 3 4 3" xfId="16272"/>
    <cellStyle name="Normal 5 2 5 2 3 4 4" xfId="21378"/>
    <cellStyle name="Normal 5 2 5 2 3 5" xfId="5878"/>
    <cellStyle name="Normal 5 2 5 2 3 5 2" xfId="24018"/>
    <cellStyle name="Normal 5 2 5 2 3 6" xfId="11168"/>
    <cellStyle name="Normal 5 2 5 2 3 7" xfId="13808"/>
    <cellStyle name="Normal 5 2 5 2 3 8" xfId="18738"/>
    <cellStyle name="Normal 5 2 5 2 4" xfId="948"/>
    <cellStyle name="Normal 5 2 5 2 4 2" xfId="2180"/>
    <cellStyle name="Normal 5 2 5 2 4 2 2" xfId="4822"/>
    <cellStyle name="Normal 5 2 5 2 4 2 2 2" xfId="10103"/>
    <cellStyle name="Normal 5 2 5 2 4 2 2 2 2" xfId="28242"/>
    <cellStyle name="Normal 5 2 5 2 4 2 2 3" xfId="17856"/>
    <cellStyle name="Normal 5 2 5 2 4 2 2 4" xfId="22962"/>
    <cellStyle name="Normal 5 2 5 2 4 2 3" xfId="7462"/>
    <cellStyle name="Normal 5 2 5 2 4 2 3 2" xfId="25602"/>
    <cellStyle name="Normal 5 2 5 2 4 2 4" xfId="12752"/>
    <cellStyle name="Normal 5 2 5 2 4 2 5" xfId="15392"/>
    <cellStyle name="Normal 5 2 5 2 4 2 6" xfId="20322"/>
    <cellStyle name="Normal 5 2 5 2 4 3" xfId="3590"/>
    <cellStyle name="Normal 5 2 5 2 4 3 2" xfId="8871"/>
    <cellStyle name="Normal 5 2 5 2 4 3 2 2" xfId="27010"/>
    <cellStyle name="Normal 5 2 5 2 4 3 3" xfId="16624"/>
    <cellStyle name="Normal 5 2 5 2 4 3 4" xfId="21730"/>
    <cellStyle name="Normal 5 2 5 2 4 4" xfId="6230"/>
    <cellStyle name="Normal 5 2 5 2 4 4 2" xfId="24370"/>
    <cellStyle name="Normal 5 2 5 2 4 5" xfId="11520"/>
    <cellStyle name="Normal 5 2 5 2 4 6" xfId="14160"/>
    <cellStyle name="Normal 5 2 5 2 4 7" xfId="19090"/>
    <cellStyle name="Normal 5 2 5 2 5" xfId="1476"/>
    <cellStyle name="Normal 5 2 5 2 5 2" xfId="4118"/>
    <cellStyle name="Normal 5 2 5 2 5 2 2" xfId="9399"/>
    <cellStyle name="Normal 5 2 5 2 5 2 2 2" xfId="27538"/>
    <cellStyle name="Normal 5 2 5 2 5 2 3" xfId="17152"/>
    <cellStyle name="Normal 5 2 5 2 5 2 4" xfId="22258"/>
    <cellStyle name="Normal 5 2 5 2 5 3" xfId="6758"/>
    <cellStyle name="Normal 5 2 5 2 5 3 2" xfId="24898"/>
    <cellStyle name="Normal 5 2 5 2 5 4" xfId="12048"/>
    <cellStyle name="Normal 5 2 5 2 5 5" xfId="14688"/>
    <cellStyle name="Normal 5 2 5 2 5 6" xfId="19618"/>
    <cellStyle name="Normal 5 2 5 2 6" xfId="2708"/>
    <cellStyle name="Normal 5 2 5 2 6 2" xfId="5350"/>
    <cellStyle name="Normal 5 2 5 2 6 2 2" xfId="10631"/>
    <cellStyle name="Normal 5 2 5 2 6 2 2 2" xfId="28770"/>
    <cellStyle name="Normal 5 2 5 2 6 2 3" xfId="23490"/>
    <cellStyle name="Normal 5 2 5 2 6 3" xfId="7990"/>
    <cellStyle name="Normal 5 2 5 2 6 3 2" xfId="26130"/>
    <cellStyle name="Normal 5 2 5 2 6 4" xfId="13280"/>
    <cellStyle name="Normal 5 2 5 2 6 5" xfId="15920"/>
    <cellStyle name="Normal 5 2 5 2 6 6" xfId="20850"/>
    <cellStyle name="Normal 5 2 5 2 7" xfId="2885"/>
    <cellStyle name="Normal 5 2 5 2 7 2" xfId="8167"/>
    <cellStyle name="Normal 5 2 5 2 7 2 2" xfId="26306"/>
    <cellStyle name="Normal 5 2 5 2 7 3" xfId="21026"/>
    <cellStyle name="Normal 5 2 5 2 8" xfId="5526"/>
    <cellStyle name="Normal 5 2 5 2 8 2" xfId="23666"/>
    <cellStyle name="Normal 5 2 5 2 9" xfId="10820"/>
    <cellStyle name="Normal 5 2 5 3" xfId="336"/>
    <cellStyle name="Normal 5 2 5 3 2" xfId="685"/>
    <cellStyle name="Normal 5 2 5 3 2 2" xfId="1917"/>
    <cellStyle name="Normal 5 2 5 3 2 2 2" xfId="4559"/>
    <cellStyle name="Normal 5 2 5 3 2 2 2 2" xfId="9840"/>
    <cellStyle name="Normal 5 2 5 3 2 2 2 2 2" xfId="27979"/>
    <cellStyle name="Normal 5 2 5 3 2 2 2 3" xfId="17593"/>
    <cellStyle name="Normal 5 2 5 3 2 2 2 4" xfId="22699"/>
    <cellStyle name="Normal 5 2 5 3 2 2 3" xfId="7199"/>
    <cellStyle name="Normal 5 2 5 3 2 2 3 2" xfId="25339"/>
    <cellStyle name="Normal 5 2 5 3 2 2 4" xfId="12489"/>
    <cellStyle name="Normal 5 2 5 3 2 2 5" xfId="15129"/>
    <cellStyle name="Normal 5 2 5 3 2 2 6" xfId="20059"/>
    <cellStyle name="Normal 5 2 5 3 2 3" xfId="3327"/>
    <cellStyle name="Normal 5 2 5 3 2 3 2" xfId="8608"/>
    <cellStyle name="Normal 5 2 5 3 2 3 2 2" xfId="26747"/>
    <cellStyle name="Normal 5 2 5 3 2 3 3" xfId="16361"/>
    <cellStyle name="Normal 5 2 5 3 2 3 4" xfId="21467"/>
    <cellStyle name="Normal 5 2 5 3 2 4" xfId="5967"/>
    <cellStyle name="Normal 5 2 5 3 2 4 2" xfId="24107"/>
    <cellStyle name="Normal 5 2 5 3 2 5" xfId="11257"/>
    <cellStyle name="Normal 5 2 5 3 2 6" xfId="13897"/>
    <cellStyle name="Normal 5 2 5 3 2 7" xfId="18827"/>
    <cellStyle name="Normal 5 2 5 3 3" xfId="1037"/>
    <cellStyle name="Normal 5 2 5 3 3 2" xfId="2269"/>
    <cellStyle name="Normal 5 2 5 3 3 2 2" xfId="4911"/>
    <cellStyle name="Normal 5 2 5 3 3 2 2 2" xfId="10192"/>
    <cellStyle name="Normal 5 2 5 3 3 2 2 2 2" xfId="28331"/>
    <cellStyle name="Normal 5 2 5 3 3 2 2 3" xfId="17945"/>
    <cellStyle name="Normal 5 2 5 3 3 2 2 4" xfId="23051"/>
    <cellStyle name="Normal 5 2 5 3 3 2 3" xfId="7551"/>
    <cellStyle name="Normal 5 2 5 3 3 2 3 2" xfId="25691"/>
    <cellStyle name="Normal 5 2 5 3 3 2 4" xfId="12841"/>
    <cellStyle name="Normal 5 2 5 3 3 2 5" xfId="15481"/>
    <cellStyle name="Normal 5 2 5 3 3 2 6" xfId="20411"/>
    <cellStyle name="Normal 5 2 5 3 3 3" xfId="3679"/>
    <cellStyle name="Normal 5 2 5 3 3 3 2" xfId="8960"/>
    <cellStyle name="Normal 5 2 5 3 3 3 2 2" xfId="27099"/>
    <cellStyle name="Normal 5 2 5 3 3 3 3" xfId="16713"/>
    <cellStyle name="Normal 5 2 5 3 3 3 4" xfId="21819"/>
    <cellStyle name="Normal 5 2 5 3 3 4" xfId="6319"/>
    <cellStyle name="Normal 5 2 5 3 3 4 2" xfId="24459"/>
    <cellStyle name="Normal 5 2 5 3 3 5" xfId="11609"/>
    <cellStyle name="Normal 5 2 5 3 3 6" xfId="14249"/>
    <cellStyle name="Normal 5 2 5 3 3 7" xfId="19179"/>
    <cellStyle name="Normal 5 2 5 3 4" xfId="1565"/>
    <cellStyle name="Normal 5 2 5 3 4 2" xfId="4207"/>
    <cellStyle name="Normal 5 2 5 3 4 2 2" xfId="9488"/>
    <cellStyle name="Normal 5 2 5 3 4 2 2 2" xfId="27627"/>
    <cellStyle name="Normal 5 2 5 3 4 2 3" xfId="17241"/>
    <cellStyle name="Normal 5 2 5 3 4 2 4" xfId="22347"/>
    <cellStyle name="Normal 5 2 5 3 4 3" xfId="6847"/>
    <cellStyle name="Normal 5 2 5 3 4 3 2" xfId="24987"/>
    <cellStyle name="Normal 5 2 5 3 4 4" xfId="12137"/>
    <cellStyle name="Normal 5 2 5 3 4 5" xfId="14777"/>
    <cellStyle name="Normal 5 2 5 3 4 6" xfId="19707"/>
    <cellStyle name="Normal 5 2 5 3 5" xfId="2974"/>
    <cellStyle name="Normal 5 2 5 3 5 2" xfId="8256"/>
    <cellStyle name="Normal 5 2 5 3 5 2 2" xfId="26395"/>
    <cellStyle name="Normal 5 2 5 3 5 3" xfId="16009"/>
    <cellStyle name="Normal 5 2 5 3 5 4" xfId="21115"/>
    <cellStyle name="Normal 5 2 5 3 6" xfId="5615"/>
    <cellStyle name="Normal 5 2 5 3 6 2" xfId="23755"/>
    <cellStyle name="Normal 5 2 5 3 7" xfId="10911"/>
    <cellStyle name="Normal 5 2 5 3 8" xfId="13545"/>
    <cellStyle name="Normal 5 2 5 3 9" xfId="18475"/>
    <cellStyle name="Normal 5 2 5 4" xfId="510"/>
    <cellStyle name="Normal 5 2 5 4 2" xfId="1213"/>
    <cellStyle name="Normal 5 2 5 4 2 2" xfId="2445"/>
    <cellStyle name="Normal 5 2 5 4 2 2 2" xfId="5087"/>
    <cellStyle name="Normal 5 2 5 4 2 2 2 2" xfId="10368"/>
    <cellStyle name="Normal 5 2 5 4 2 2 2 2 2" xfId="28507"/>
    <cellStyle name="Normal 5 2 5 4 2 2 2 3" xfId="18121"/>
    <cellStyle name="Normal 5 2 5 4 2 2 2 4" xfId="23227"/>
    <cellStyle name="Normal 5 2 5 4 2 2 3" xfId="7727"/>
    <cellStyle name="Normal 5 2 5 4 2 2 3 2" xfId="25867"/>
    <cellStyle name="Normal 5 2 5 4 2 2 4" xfId="13017"/>
    <cellStyle name="Normal 5 2 5 4 2 2 5" xfId="15657"/>
    <cellStyle name="Normal 5 2 5 4 2 2 6" xfId="20587"/>
    <cellStyle name="Normal 5 2 5 4 2 3" xfId="3855"/>
    <cellStyle name="Normal 5 2 5 4 2 3 2" xfId="9136"/>
    <cellStyle name="Normal 5 2 5 4 2 3 2 2" xfId="27275"/>
    <cellStyle name="Normal 5 2 5 4 2 3 3" xfId="16889"/>
    <cellStyle name="Normal 5 2 5 4 2 3 4" xfId="21995"/>
    <cellStyle name="Normal 5 2 5 4 2 4" xfId="6495"/>
    <cellStyle name="Normal 5 2 5 4 2 4 2" xfId="24635"/>
    <cellStyle name="Normal 5 2 5 4 2 5" xfId="11785"/>
    <cellStyle name="Normal 5 2 5 4 2 6" xfId="14425"/>
    <cellStyle name="Normal 5 2 5 4 2 7" xfId="19355"/>
    <cellStyle name="Normal 5 2 5 4 3" xfId="1741"/>
    <cellStyle name="Normal 5 2 5 4 3 2" xfId="4383"/>
    <cellStyle name="Normal 5 2 5 4 3 2 2" xfId="9664"/>
    <cellStyle name="Normal 5 2 5 4 3 2 2 2" xfId="27803"/>
    <cellStyle name="Normal 5 2 5 4 3 2 3" xfId="17417"/>
    <cellStyle name="Normal 5 2 5 4 3 2 4" xfId="22523"/>
    <cellStyle name="Normal 5 2 5 4 3 3" xfId="7023"/>
    <cellStyle name="Normal 5 2 5 4 3 3 2" xfId="25163"/>
    <cellStyle name="Normal 5 2 5 4 3 4" xfId="12313"/>
    <cellStyle name="Normal 5 2 5 4 3 5" xfId="14953"/>
    <cellStyle name="Normal 5 2 5 4 3 6" xfId="19883"/>
    <cellStyle name="Normal 5 2 5 4 4" xfId="3150"/>
    <cellStyle name="Normal 5 2 5 4 4 2" xfId="8432"/>
    <cellStyle name="Normal 5 2 5 4 4 2 2" xfId="26571"/>
    <cellStyle name="Normal 5 2 5 4 4 3" xfId="16185"/>
    <cellStyle name="Normal 5 2 5 4 4 4" xfId="21291"/>
    <cellStyle name="Normal 5 2 5 4 5" xfId="5791"/>
    <cellStyle name="Normal 5 2 5 4 5 2" xfId="23931"/>
    <cellStyle name="Normal 5 2 5 4 6" xfId="11083"/>
    <cellStyle name="Normal 5 2 5 4 7" xfId="13721"/>
    <cellStyle name="Normal 5 2 5 4 8" xfId="18651"/>
    <cellStyle name="Normal 5 2 5 5" xfId="861"/>
    <cellStyle name="Normal 5 2 5 5 2" xfId="2093"/>
    <cellStyle name="Normal 5 2 5 5 2 2" xfId="4735"/>
    <cellStyle name="Normal 5 2 5 5 2 2 2" xfId="10016"/>
    <cellStyle name="Normal 5 2 5 5 2 2 2 2" xfId="28155"/>
    <cellStyle name="Normal 5 2 5 5 2 2 3" xfId="17769"/>
    <cellStyle name="Normal 5 2 5 5 2 2 4" xfId="22875"/>
    <cellStyle name="Normal 5 2 5 5 2 3" xfId="7375"/>
    <cellStyle name="Normal 5 2 5 5 2 3 2" xfId="25515"/>
    <cellStyle name="Normal 5 2 5 5 2 4" xfId="12665"/>
    <cellStyle name="Normal 5 2 5 5 2 5" xfId="15305"/>
    <cellStyle name="Normal 5 2 5 5 2 6" xfId="20235"/>
    <cellStyle name="Normal 5 2 5 5 3" xfId="3503"/>
    <cellStyle name="Normal 5 2 5 5 3 2" xfId="8784"/>
    <cellStyle name="Normal 5 2 5 5 3 2 2" xfId="26923"/>
    <cellStyle name="Normal 5 2 5 5 3 3" xfId="16537"/>
    <cellStyle name="Normal 5 2 5 5 3 4" xfId="21643"/>
    <cellStyle name="Normal 5 2 5 5 4" xfId="6143"/>
    <cellStyle name="Normal 5 2 5 5 4 2" xfId="24283"/>
    <cellStyle name="Normal 5 2 5 5 5" xfId="11433"/>
    <cellStyle name="Normal 5 2 5 5 6" xfId="14073"/>
    <cellStyle name="Normal 5 2 5 5 7" xfId="19003"/>
    <cellStyle name="Normal 5 2 5 6" xfId="1389"/>
    <cellStyle name="Normal 5 2 5 6 2" xfId="4031"/>
    <cellStyle name="Normal 5 2 5 6 2 2" xfId="9312"/>
    <cellStyle name="Normal 5 2 5 6 2 2 2" xfId="27451"/>
    <cellStyle name="Normal 5 2 5 6 2 3" xfId="17065"/>
    <cellStyle name="Normal 5 2 5 6 2 4" xfId="22171"/>
    <cellStyle name="Normal 5 2 5 6 3" xfId="6671"/>
    <cellStyle name="Normal 5 2 5 6 3 2" xfId="24811"/>
    <cellStyle name="Normal 5 2 5 6 4" xfId="11961"/>
    <cellStyle name="Normal 5 2 5 6 5" xfId="14601"/>
    <cellStyle name="Normal 5 2 5 6 6" xfId="19531"/>
    <cellStyle name="Normal 5 2 5 7" xfId="2621"/>
    <cellStyle name="Normal 5 2 5 7 2" xfId="5263"/>
    <cellStyle name="Normal 5 2 5 7 2 2" xfId="10544"/>
    <cellStyle name="Normal 5 2 5 7 2 2 2" xfId="28683"/>
    <cellStyle name="Normal 5 2 5 7 2 3" xfId="23403"/>
    <cellStyle name="Normal 5 2 5 7 3" xfId="7903"/>
    <cellStyle name="Normal 5 2 5 7 3 2" xfId="26043"/>
    <cellStyle name="Normal 5 2 5 7 4" xfId="13193"/>
    <cellStyle name="Normal 5 2 5 7 5" xfId="15833"/>
    <cellStyle name="Normal 5 2 5 7 6" xfId="20763"/>
    <cellStyle name="Normal 5 2 5 8" xfId="2798"/>
    <cellStyle name="Normal 5 2 5 8 2" xfId="8080"/>
    <cellStyle name="Normal 5 2 5 8 2 2" xfId="26219"/>
    <cellStyle name="Normal 5 2 5 8 3" xfId="20939"/>
    <cellStyle name="Normal 5 2 5 9" xfId="5439"/>
    <cellStyle name="Normal 5 2 5 9 2" xfId="23579"/>
    <cellStyle name="Normal 5 2 6" xfId="182"/>
    <cellStyle name="Normal 5 2 6 10" xfId="13408"/>
    <cellStyle name="Normal 5 2 6 11" xfId="18338"/>
    <cellStyle name="Normal 5 2 6 2" xfId="375"/>
    <cellStyle name="Normal 5 2 6 2 2" xfId="724"/>
    <cellStyle name="Normal 5 2 6 2 2 2" xfId="1956"/>
    <cellStyle name="Normal 5 2 6 2 2 2 2" xfId="4598"/>
    <cellStyle name="Normal 5 2 6 2 2 2 2 2" xfId="9879"/>
    <cellStyle name="Normal 5 2 6 2 2 2 2 2 2" xfId="28018"/>
    <cellStyle name="Normal 5 2 6 2 2 2 2 3" xfId="17632"/>
    <cellStyle name="Normal 5 2 6 2 2 2 2 4" xfId="22738"/>
    <cellStyle name="Normal 5 2 6 2 2 2 3" xfId="7238"/>
    <cellStyle name="Normal 5 2 6 2 2 2 3 2" xfId="25378"/>
    <cellStyle name="Normal 5 2 6 2 2 2 4" xfId="12528"/>
    <cellStyle name="Normal 5 2 6 2 2 2 5" xfId="15168"/>
    <cellStyle name="Normal 5 2 6 2 2 2 6" xfId="20098"/>
    <cellStyle name="Normal 5 2 6 2 2 3" xfId="3366"/>
    <cellStyle name="Normal 5 2 6 2 2 3 2" xfId="8647"/>
    <cellStyle name="Normal 5 2 6 2 2 3 2 2" xfId="26786"/>
    <cellStyle name="Normal 5 2 6 2 2 3 3" xfId="16400"/>
    <cellStyle name="Normal 5 2 6 2 2 3 4" xfId="21506"/>
    <cellStyle name="Normal 5 2 6 2 2 4" xfId="6006"/>
    <cellStyle name="Normal 5 2 6 2 2 4 2" xfId="24146"/>
    <cellStyle name="Normal 5 2 6 2 2 5" xfId="11296"/>
    <cellStyle name="Normal 5 2 6 2 2 6" xfId="13936"/>
    <cellStyle name="Normal 5 2 6 2 2 7" xfId="18866"/>
    <cellStyle name="Normal 5 2 6 2 3" xfId="1076"/>
    <cellStyle name="Normal 5 2 6 2 3 2" xfId="2308"/>
    <cellStyle name="Normal 5 2 6 2 3 2 2" xfId="4950"/>
    <cellStyle name="Normal 5 2 6 2 3 2 2 2" xfId="10231"/>
    <cellStyle name="Normal 5 2 6 2 3 2 2 2 2" xfId="28370"/>
    <cellStyle name="Normal 5 2 6 2 3 2 2 3" xfId="17984"/>
    <cellStyle name="Normal 5 2 6 2 3 2 2 4" xfId="23090"/>
    <cellStyle name="Normal 5 2 6 2 3 2 3" xfId="7590"/>
    <cellStyle name="Normal 5 2 6 2 3 2 3 2" xfId="25730"/>
    <cellStyle name="Normal 5 2 6 2 3 2 4" xfId="12880"/>
    <cellStyle name="Normal 5 2 6 2 3 2 5" xfId="15520"/>
    <cellStyle name="Normal 5 2 6 2 3 2 6" xfId="20450"/>
    <cellStyle name="Normal 5 2 6 2 3 3" xfId="3718"/>
    <cellStyle name="Normal 5 2 6 2 3 3 2" xfId="8999"/>
    <cellStyle name="Normal 5 2 6 2 3 3 2 2" xfId="27138"/>
    <cellStyle name="Normal 5 2 6 2 3 3 3" xfId="16752"/>
    <cellStyle name="Normal 5 2 6 2 3 3 4" xfId="21858"/>
    <cellStyle name="Normal 5 2 6 2 3 4" xfId="6358"/>
    <cellStyle name="Normal 5 2 6 2 3 4 2" xfId="24498"/>
    <cellStyle name="Normal 5 2 6 2 3 5" xfId="11648"/>
    <cellStyle name="Normal 5 2 6 2 3 6" xfId="14288"/>
    <cellStyle name="Normal 5 2 6 2 3 7" xfId="19218"/>
    <cellStyle name="Normal 5 2 6 2 4" xfId="1604"/>
    <cellStyle name="Normal 5 2 6 2 4 2" xfId="4246"/>
    <cellStyle name="Normal 5 2 6 2 4 2 2" xfId="9527"/>
    <cellStyle name="Normal 5 2 6 2 4 2 2 2" xfId="27666"/>
    <cellStyle name="Normal 5 2 6 2 4 2 3" xfId="17280"/>
    <cellStyle name="Normal 5 2 6 2 4 2 4" xfId="22386"/>
    <cellStyle name="Normal 5 2 6 2 4 3" xfId="6886"/>
    <cellStyle name="Normal 5 2 6 2 4 3 2" xfId="25026"/>
    <cellStyle name="Normal 5 2 6 2 4 4" xfId="12176"/>
    <cellStyle name="Normal 5 2 6 2 4 5" xfId="14816"/>
    <cellStyle name="Normal 5 2 6 2 4 6" xfId="19746"/>
    <cellStyle name="Normal 5 2 6 2 5" xfId="3013"/>
    <cellStyle name="Normal 5 2 6 2 5 2" xfId="8295"/>
    <cellStyle name="Normal 5 2 6 2 5 2 2" xfId="26434"/>
    <cellStyle name="Normal 5 2 6 2 5 3" xfId="16048"/>
    <cellStyle name="Normal 5 2 6 2 5 4" xfId="21154"/>
    <cellStyle name="Normal 5 2 6 2 6" xfId="5654"/>
    <cellStyle name="Normal 5 2 6 2 6 2" xfId="23794"/>
    <cellStyle name="Normal 5 2 6 2 7" xfId="10950"/>
    <cellStyle name="Normal 5 2 6 2 8" xfId="13584"/>
    <cellStyle name="Normal 5 2 6 2 9" xfId="18514"/>
    <cellStyle name="Normal 5 2 6 3" xfId="549"/>
    <cellStyle name="Normal 5 2 6 3 2" xfId="1252"/>
    <cellStyle name="Normal 5 2 6 3 2 2" xfId="2484"/>
    <cellStyle name="Normal 5 2 6 3 2 2 2" xfId="5126"/>
    <cellStyle name="Normal 5 2 6 3 2 2 2 2" xfId="10407"/>
    <cellStyle name="Normal 5 2 6 3 2 2 2 2 2" xfId="28546"/>
    <cellStyle name="Normal 5 2 6 3 2 2 2 3" xfId="18160"/>
    <cellStyle name="Normal 5 2 6 3 2 2 2 4" xfId="23266"/>
    <cellStyle name="Normal 5 2 6 3 2 2 3" xfId="7766"/>
    <cellStyle name="Normal 5 2 6 3 2 2 3 2" xfId="25906"/>
    <cellStyle name="Normal 5 2 6 3 2 2 4" xfId="13056"/>
    <cellStyle name="Normal 5 2 6 3 2 2 5" xfId="15696"/>
    <cellStyle name="Normal 5 2 6 3 2 2 6" xfId="20626"/>
    <cellStyle name="Normal 5 2 6 3 2 3" xfId="3894"/>
    <cellStyle name="Normal 5 2 6 3 2 3 2" xfId="9175"/>
    <cellStyle name="Normal 5 2 6 3 2 3 2 2" xfId="27314"/>
    <cellStyle name="Normal 5 2 6 3 2 3 3" xfId="16928"/>
    <cellStyle name="Normal 5 2 6 3 2 3 4" xfId="22034"/>
    <cellStyle name="Normal 5 2 6 3 2 4" xfId="6534"/>
    <cellStyle name="Normal 5 2 6 3 2 4 2" xfId="24674"/>
    <cellStyle name="Normal 5 2 6 3 2 5" xfId="11824"/>
    <cellStyle name="Normal 5 2 6 3 2 6" xfId="14464"/>
    <cellStyle name="Normal 5 2 6 3 2 7" xfId="19394"/>
    <cellStyle name="Normal 5 2 6 3 3" xfId="1780"/>
    <cellStyle name="Normal 5 2 6 3 3 2" xfId="4422"/>
    <cellStyle name="Normal 5 2 6 3 3 2 2" xfId="9703"/>
    <cellStyle name="Normal 5 2 6 3 3 2 2 2" xfId="27842"/>
    <cellStyle name="Normal 5 2 6 3 3 2 3" xfId="17456"/>
    <cellStyle name="Normal 5 2 6 3 3 2 4" xfId="22562"/>
    <cellStyle name="Normal 5 2 6 3 3 3" xfId="7062"/>
    <cellStyle name="Normal 5 2 6 3 3 3 2" xfId="25202"/>
    <cellStyle name="Normal 5 2 6 3 3 4" xfId="12352"/>
    <cellStyle name="Normal 5 2 6 3 3 5" xfId="14992"/>
    <cellStyle name="Normal 5 2 6 3 3 6" xfId="19922"/>
    <cellStyle name="Normal 5 2 6 3 4" xfId="3189"/>
    <cellStyle name="Normal 5 2 6 3 4 2" xfId="8471"/>
    <cellStyle name="Normal 5 2 6 3 4 2 2" xfId="26610"/>
    <cellStyle name="Normal 5 2 6 3 4 3" xfId="16224"/>
    <cellStyle name="Normal 5 2 6 3 4 4" xfId="21330"/>
    <cellStyle name="Normal 5 2 6 3 5" xfId="5830"/>
    <cellStyle name="Normal 5 2 6 3 5 2" xfId="23970"/>
    <cellStyle name="Normal 5 2 6 3 6" xfId="11122"/>
    <cellStyle name="Normal 5 2 6 3 7" xfId="13760"/>
    <cellStyle name="Normal 5 2 6 3 8" xfId="18690"/>
    <cellStyle name="Normal 5 2 6 4" xfId="900"/>
    <cellStyle name="Normal 5 2 6 4 2" xfId="2132"/>
    <cellStyle name="Normal 5 2 6 4 2 2" xfId="4774"/>
    <cellStyle name="Normal 5 2 6 4 2 2 2" xfId="10055"/>
    <cellStyle name="Normal 5 2 6 4 2 2 2 2" xfId="28194"/>
    <cellStyle name="Normal 5 2 6 4 2 2 3" xfId="17808"/>
    <cellStyle name="Normal 5 2 6 4 2 2 4" xfId="22914"/>
    <cellStyle name="Normal 5 2 6 4 2 3" xfId="7414"/>
    <cellStyle name="Normal 5 2 6 4 2 3 2" xfId="25554"/>
    <cellStyle name="Normal 5 2 6 4 2 4" xfId="12704"/>
    <cellStyle name="Normal 5 2 6 4 2 5" xfId="15344"/>
    <cellStyle name="Normal 5 2 6 4 2 6" xfId="20274"/>
    <cellStyle name="Normal 5 2 6 4 3" xfId="3542"/>
    <cellStyle name="Normal 5 2 6 4 3 2" xfId="8823"/>
    <cellStyle name="Normal 5 2 6 4 3 2 2" xfId="26962"/>
    <cellStyle name="Normal 5 2 6 4 3 3" xfId="16576"/>
    <cellStyle name="Normal 5 2 6 4 3 4" xfId="21682"/>
    <cellStyle name="Normal 5 2 6 4 4" xfId="6182"/>
    <cellStyle name="Normal 5 2 6 4 4 2" xfId="24322"/>
    <cellStyle name="Normal 5 2 6 4 5" xfId="11472"/>
    <cellStyle name="Normal 5 2 6 4 6" xfId="14112"/>
    <cellStyle name="Normal 5 2 6 4 7" xfId="19042"/>
    <cellStyle name="Normal 5 2 6 5" xfId="1428"/>
    <cellStyle name="Normal 5 2 6 5 2" xfId="4070"/>
    <cellStyle name="Normal 5 2 6 5 2 2" xfId="9351"/>
    <cellStyle name="Normal 5 2 6 5 2 2 2" xfId="27490"/>
    <cellStyle name="Normal 5 2 6 5 2 3" xfId="17104"/>
    <cellStyle name="Normal 5 2 6 5 2 4" xfId="22210"/>
    <cellStyle name="Normal 5 2 6 5 3" xfId="6710"/>
    <cellStyle name="Normal 5 2 6 5 3 2" xfId="24850"/>
    <cellStyle name="Normal 5 2 6 5 4" xfId="12000"/>
    <cellStyle name="Normal 5 2 6 5 5" xfId="14640"/>
    <cellStyle name="Normal 5 2 6 5 6" xfId="19570"/>
    <cellStyle name="Normal 5 2 6 6" xfId="2660"/>
    <cellStyle name="Normal 5 2 6 6 2" xfId="5302"/>
    <cellStyle name="Normal 5 2 6 6 2 2" xfId="10583"/>
    <cellStyle name="Normal 5 2 6 6 2 2 2" xfId="28722"/>
    <cellStyle name="Normal 5 2 6 6 2 3" xfId="23442"/>
    <cellStyle name="Normal 5 2 6 6 3" xfId="7942"/>
    <cellStyle name="Normal 5 2 6 6 3 2" xfId="26082"/>
    <cellStyle name="Normal 5 2 6 6 4" xfId="13232"/>
    <cellStyle name="Normal 5 2 6 6 5" xfId="15872"/>
    <cellStyle name="Normal 5 2 6 6 6" xfId="20802"/>
    <cellStyle name="Normal 5 2 6 7" xfId="2837"/>
    <cellStyle name="Normal 5 2 6 7 2" xfId="8119"/>
    <cellStyle name="Normal 5 2 6 7 2 2" xfId="26258"/>
    <cellStyle name="Normal 5 2 6 7 3" xfId="20978"/>
    <cellStyle name="Normal 5 2 6 8" xfId="5478"/>
    <cellStyle name="Normal 5 2 6 8 2" xfId="23618"/>
    <cellStyle name="Normal 5 2 6 9" xfId="10772"/>
    <cellStyle name="Normal 5 2 7" xfId="287"/>
    <cellStyle name="Normal 5 2 7 2" xfId="635"/>
    <cellStyle name="Normal 5 2 7 2 2" xfId="1867"/>
    <cellStyle name="Normal 5 2 7 2 2 2" xfId="4509"/>
    <cellStyle name="Normal 5 2 7 2 2 2 2" xfId="9790"/>
    <cellStyle name="Normal 5 2 7 2 2 2 2 2" xfId="27929"/>
    <cellStyle name="Normal 5 2 7 2 2 2 3" xfId="17543"/>
    <cellStyle name="Normal 5 2 7 2 2 2 4" xfId="22649"/>
    <cellStyle name="Normal 5 2 7 2 2 3" xfId="7149"/>
    <cellStyle name="Normal 5 2 7 2 2 3 2" xfId="25289"/>
    <cellStyle name="Normal 5 2 7 2 2 4" xfId="12439"/>
    <cellStyle name="Normal 5 2 7 2 2 5" xfId="15079"/>
    <cellStyle name="Normal 5 2 7 2 2 6" xfId="20009"/>
    <cellStyle name="Normal 5 2 7 2 3" xfId="3277"/>
    <cellStyle name="Normal 5 2 7 2 3 2" xfId="8558"/>
    <cellStyle name="Normal 5 2 7 2 3 2 2" xfId="26697"/>
    <cellStyle name="Normal 5 2 7 2 3 3" xfId="16311"/>
    <cellStyle name="Normal 5 2 7 2 3 4" xfId="21417"/>
    <cellStyle name="Normal 5 2 7 2 4" xfId="5917"/>
    <cellStyle name="Normal 5 2 7 2 4 2" xfId="24057"/>
    <cellStyle name="Normal 5 2 7 2 5" xfId="11207"/>
    <cellStyle name="Normal 5 2 7 2 6" xfId="13847"/>
    <cellStyle name="Normal 5 2 7 2 7" xfId="18777"/>
    <cellStyle name="Normal 5 2 7 3" xfId="987"/>
    <cellStyle name="Normal 5 2 7 3 2" xfId="2219"/>
    <cellStyle name="Normal 5 2 7 3 2 2" xfId="4861"/>
    <cellStyle name="Normal 5 2 7 3 2 2 2" xfId="10142"/>
    <cellStyle name="Normal 5 2 7 3 2 2 2 2" xfId="28281"/>
    <cellStyle name="Normal 5 2 7 3 2 2 3" xfId="17895"/>
    <cellStyle name="Normal 5 2 7 3 2 2 4" xfId="23001"/>
    <cellStyle name="Normal 5 2 7 3 2 3" xfId="7501"/>
    <cellStyle name="Normal 5 2 7 3 2 3 2" xfId="25641"/>
    <cellStyle name="Normal 5 2 7 3 2 4" xfId="12791"/>
    <cellStyle name="Normal 5 2 7 3 2 5" xfId="15431"/>
    <cellStyle name="Normal 5 2 7 3 2 6" xfId="20361"/>
    <cellStyle name="Normal 5 2 7 3 3" xfId="3629"/>
    <cellStyle name="Normal 5 2 7 3 3 2" xfId="8910"/>
    <cellStyle name="Normal 5 2 7 3 3 2 2" xfId="27049"/>
    <cellStyle name="Normal 5 2 7 3 3 3" xfId="16663"/>
    <cellStyle name="Normal 5 2 7 3 3 4" xfId="21769"/>
    <cellStyle name="Normal 5 2 7 3 4" xfId="6269"/>
    <cellStyle name="Normal 5 2 7 3 4 2" xfId="24409"/>
    <cellStyle name="Normal 5 2 7 3 5" xfId="11559"/>
    <cellStyle name="Normal 5 2 7 3 6" xfId="14199"/>
    <cellStyle name="Normal 5 2 7 3 7" xfId="19129"/>
    <cellStyle name="Normal 5 2 7 4" xfId="1515"/>
    <cellStyle name="Normal 5 2 7 4 2" xfId="4157"/>
    <cellStyle name="Normal 5 2 7 4 2 2" xfId="9438"/>
    <cellStyle name="Normal 5 2 7 4 2 2 2" xfId="27577"/>
    <cellStyle name="Normal 5 2 7 4 2 3" xfId="17191"/>
    <cellStyle name="Normal 5 2 7 4 2 4" xfId="22297"/>
    <cellStyle name="Normal 5 2 7 4 3" xfId="6797"/>
    <cellStyle name="Normal 5 2 7 4 3 2" xfId="24937"/>
    <cellStyle name="Normal 5 2 7 4 4" xfId="12087"/>
    <cellStyle name="Normal 5 2 7 4 5" xfId="14727"/>
    <cellStyle name="Normal 5 2 7 4 6" xfId="19657"/>
    <cellStyle name="Normal 5 2 7 5" xfId="2924"/>
    <cellStyle name="Normal 5 2 7 5 2" xfId="8206"/>
    <cellStyle name="Normal 5 2 7 5 2 2" xfId="26345"/>
    <cellStyle name="Normal 5 2 7 5 3" xfId="15959"/>
    <cellStyle name="Normal 5 2 7 5 4" xfId="21065"/>
    <cellStyle name="Normal 5 2 7 6" xfId="5565"/>
    <cellStyle name="Normal 5 2 7 6 2" xfId="23705"/>
    <cellStyle name="Normal 5 2 7 7" xfId="10864"/>
    <cellStyle name="Normal 5 2 7 8" xfId="13495"/>
    <cellStyle name="Normal 5 2 7 9" xfId="18426"/>
    <cellStyle name="Normal 5 2 8" xfId="462"/>
    <cellStyle name="Normal 5 2 8 2" xfId="1163"/>
    <cellStyle name="Normal 5 2 8 2 2" xfId="2395"/>
    <cellStyle name="Normal 5 2 8 2 2 2" xfId="5037"/>
    <cellStyle name="Normal 5 2 8 2 2 2 2" xfId="10318"/>
    <cellStyle name="Normal 5 2 8 2 2 2 2 2" xfId="28457"/>
    <cellStyle name="Normal 5 2 8 2 2 2 3" xfId="18071"/>
    <cellStyle name="Normal 5 2 8 2 2 2 4" xfId="23177"/>
    <cellStyle name="Normal 5 2 8 2 2 3" xfId="7677"/>
    <cellStyle name="Normal 5 2 8 2 2 3 2" xfId="25817"/>
    <cellStyle name="Normal 5 2 8 2 2 4" xfId="12967"/>
    <cellStyle name="Normal 5 2 8 2 2 5" xfId="15607"/>
    <cellStyle name="Normal 5 2 8 2 2 6" xfId="20537"/>
    <cellStyle name="Normal 5 2 8 2 3" xfId="3805"/>
    <cellStyle name="Normal 5 2 8 2 3 2" xfId="9086"/>
    <cellStyle name="Normal 5 2 8 2 3 2 2" xfId="27225"/>
    <cellStyle name="Normal 5 2 8 2 3 3" xfId="16839"/>
    <cellStyle name="Normal 5 2 8 2 3 4" xfId="21945"/>
    <cellStyle name="Normal 5 2 8 2 4" xfId="6445"/>
    <cellStyle name="Normal 5 2 8 2 4 2" xfId="24585"/>
    <cellStyle name="Normal 5 2 8 2 5" xfId="11735"/>
    <cellStyle name="Normal 5 2 8 2 6" xfId="14375"/>
    <cellStyle name="Normal 5 2 8 2 7" xfId="19305"/>
    <cellStyle name="Normal 5 2 8 3" xfId="1691"/>
    <cellStyle name="Normal 5 2 8 3 2" xfId="4333"/>
    <cellStyle name="Normal 5 2 8 3 2 2" xfId="9614"/>
    <cellStyle name="Normal 5 2 8 3 2 2 2" xfId="27753"/>
    <cellStyle name="Normal 5 2 8 3 2 3" xfId="17367"/>
    <cellStyle name="Normal 5 2 8 3 2 4" xfId="22473"/>
    <cellStyle name="Normal 5 2 8 3 3" xfId="6973"/>
    <cellStyle name="Normal 5 2 8 3 3 2" xfId="25113"/>
    <cellStyle name="Normal 5 2 8 3 4" xfId="12263"/>
    <cellStyle name="Normal 5 2 8 3 5" xfId="14903"/>
    <cellStyle name="Normal 5 2 8 3 6" xfId="19833"/>
    <cellStyle name="Normal 5 2 8 4" xfId="3100"/>
    <cellStyle name="Normal 5 2 8 4 2" xfId="8382"/>
    <cellStyle name="Normal 5 2 8 4 2 2" xfId="26521"/>
    <cellStyle name="Normal 5 2 8 4 3" xfId="16135"/>
    <cellStyle name="Normal 5 2 8 4 4" xfId="21241"/>
    <cellStyle name="Normal 5 2 8 5" xfId="5741"/>
    <cellStyle name="Normal 5 2 8 5 2" xfId="23881"/>
    <cellStyle name="Normal 5 2 8 6" xfId="11035"/>
    <cellStyle name="Normal 5 2 8 7" xfId="13671"/>
    <cellStyle name="Normal 5 2 8 8" xfId="18601"/>
    <cellStyle name="Normal 5 2 9" xfId="811"/>
    <cellStyle name="Normal 5 2 9 2" xfId="2043"/>
    <cellStyle name="Normal 5 2 9 2 2" xfId="4685"/>
    <cellStyle name="Normal 5 2 9 2 2 2" xfId="9966"/>
    <cellStyle name="Normal 5 2 9 2 2 2 2" xfId="28105"/>
    <cellStyle name="Normal 5 2 9 2 2 3" xfId="17719"/>
    <cellStyle name="Normal 5 2 9 2 2 4" xfId="22825"/>
    <cellStyle name="Normal 5 2 9 2 3" xfId="7325"/>
    <cellStyle name="Normal 5 2 9 2 3 2" xfId="25465"/>
    <cellStyle name="Normal 5 2 9 2 4" xfId="12615"/>
    <cellStyle name="Normal 5 2 9 2 5" xfId="15255"/>
    <cellStyle name="Normal 5 2 9 2 6" xfId="20185"/>
    <cellStyle name="Normal 5 2 9 3" xfId="3453"/>
    <cellStyle name="Normal 5 2 9 3 2" xfId="8734"/>
    <cellStyle name="Normal 5 2 9 3 2 2" xfId="26873"/>
    <cellStyle name="Normal 5 2 9 3 3" xfId="16487"/>
    <cellStyle name="Normal 5 2 9 3 4" xfId="21593"/>
    <cellStyle name="Normal 5 2 9 4" xfId="6093"/>
    <cellStyle name="Normal 5 2 9 4 2" xfId="24233"/>
    <cellStyle name="Normal 5 2 9 5" xfId="11383"/>
    <cellStyle name="Normal 5 2 9 6" xfId="14023"/>
    <cellStyle name="Normal 5 2 9 7" xfId="18953"/>
    <cellStyle name="Normal 5 3" xfId="56"/>
    <cellStyle name="Normal 5 3 10" xfId="2751"/>
    <cellStyle name="Normal 5 3 10 2" xfId="8033"/>
    <cellStyle name="Normal 5 3 10 2 2" xfId="26173"/>
    <cellStyle name="Normal 5 3 10 3" xfId="20893"/>
    <cellStyle name="Normal 5 3 11" xfId="5393"/>
    <cellStyle name="Normal 5 3 11 2" xfId="23533"/>
    <cellStyle name="Normal 5 3 12" xfId="10706"/>
    <cellStyle name="Normal 5 3 13" xfId="13323"/>
    <cellStyle name="Normal 5 3 14" xfId="18252"/>
    <cellStyle name="Normal 5 3 2" xfId="80"/>
    <cellStyle name="Normal 5 3 2 10" xfId="10720"/>
    <cellStyle name="Normal 5 3 2 11" xfId="13339"/>
    <cellStyle name="Normal 5 3 2 12" xfId="18268"/>
    <cellStyle name="Normal 5 3 2 2" xfId="202"/>
    <cellStyle name="Normal 5 3 2 2 10" xfId="13427"/>
    <cellStyle name="Normal 5 3 2 2 11" xfId="18357"/>
    <cellStyle name="Normal 5 3 2 2 2" xfId="394"/>
    <cellStyle name="Normal 5 3 2 2 2 2" xfId="743"/>
    <cellStyle name="Normal 5 3 2 2 2 2 2" xfId="1975"/>
    <cellStyle name="Normal 5 3 2 2 2 2 2 2" xfId="4617"/>
    <cellStyle name="Normal 5 3 2 2 2 2 2 2 2" xfId="9898"/>
    <cellStyle name="Normal 5 3 2 2 2 2 2 2 2 2" xfId="28037"/>
    <cellStyle name="Normal 5 3 2 2 2 2 2 2 3" xfId="17651"/>
    <cellStyle name="Normal 5 3 2 2 2 2 2 2 4" xfId="22757"/>
    <cellStyle name="Normal 5 3 2 2 2 2 2 3" xfId="7257"/>
    <cellStyle name="Normal 5 3 2 2 2 2 2 3 2" xfId="25397"/>
    <cellStyle name="Normal 5 3 2 2 2 2 2 4" xfId="12547"/>
    <cellStyle name="Normal 5 3 2 2 2 2 2 5" xfId="15187"/>
    <cellStyle name="Normal 5 3 2 2 2 2 2 6" xfId="20117"/>
    <cellStyle name="Normal 5 3 2 2 2 2 3" xfId="3385"/>
    <cellStyle name="Normal 5 3 2 2 2 2 3 2" xfId="8666"/>
    <cellStyle name="Normal 5 3 2 2 2 2 3 2 2" xfId="26805"/>
    <cellStyle name="Normal 5 3 2 2 2 2 3 3" xfId="16419"/>
    <cellStyle name="Normal 5 3 2 2 2 2 3 4" xfId="21525"/>
    <cellStyle name="Normal 5 3 2 2 2 2 4" xfId="6025"/>
    <cellStyle name="Normal 5 3 2 2 2 2 4 2" xfId="24165"/>
    <cellStyle name="Normal 5 3 2 2 2 2 5" xfId="11315"/>
    <cellStyle name="Normal 5 3 2 2 2 2 6" xfId="13955"/>
    <cellStyle name="Normal 5 3 2 2 2 2 7" xfId="18885"/>
    <cellStyle name="Normal 5 3 2 2 2 3" xfId="1095"/>
    <cellStyle name="Normal 5 3 2 2 2 3 2" xfId="2327"/>
    <cellStyle name="Normal 5 3 2 2 2 3 2 2" xfId="4969"/>
    <cellStyle name="Normal 5 3 2 2 2 3 2 2 2" xfId="10250"/>
    <cellStyle name="Normal 5 3 2 2 2 3 2 2 2 2" xfId="28389"/>
    <cellStyle name="Normal 5 3 2 2 2 3 2 2 3" xfId="18003"/>
    <cellStyle name="Normal 5 3 2 2 2 3 2 2 4" xfId="23109"/>
    <cellStyle name="Normal 5 3 2 2 2 3 2 3" xfId="7609"/>
    <cellStyle name="Normal 5 3 2 2 2 3 2 3 2" xfId="25749"/>
    <cellStyle name="Normal 5 3 2 2 2 3 2 4" xfId="12899"/>
    <cellStyle name="Normal 5 3 2 2 2 3 2 5" xfId="15539"/>
    <cellStyle name="Normal 5 3 2 2 2 3 2 6" xfId="20469"/>
    <cellStyle name="Normal 5 3 2 2 2 3 3" xfId="3737"/>
    <cellStyle name="Normal 5 3 2 2 2 3 3 2" xfId="9018"/>
    <cellStyle name="Normal 5 3 2 2 2 3 3 2 2" xfId="27157"/>
    <cellStyle name="Normal 5 3 2 2 2 3 3 3" xfId="16771"/>
    <cellStyle name="Normal 5 3 2 2 2 3 3 4" xfId="21877"/>
    <cellStyle name="Normal 5 3 2 2 2 3 4" xfId="6377"/>
    <cellStyle name="Normal 5 3 2 2 2 3 4 2" xfId="24517"/>
    <cellStyle name="Normal 5 3 2 2 2 3 5" xfId="11667"/>
    <cellStyle name="Normal 5 3 2 2 2 3 6" xfId="14307"/>
    <cellStyle name="Normal 5 3 2 2 2 3 7" xfId="19237"/>
    <cellStyle name="Normal 5 3 2 2 2 4" xfId="1623"/>
    <cellStyle name="Normal 5 3 2 2 2 4 2" xfId="4265"/>
    <cellStyle name="Normal 5 3 2 2 2 4 2 2" xfId="9546"/>
    <cellStyle name="Normal 5 3 2 2 2 4 2 2 2" xfId="27685"/>
    <cellStyle name="Normal 5 3 2 2 2 4 2 3" xfId="17299"/>
    <cellStyle name="Normal 5 3 2 2 2 4 2 4" xfId="22405"/>
    <cellStyle name="Normal 5 3 2 2 2 4 3" xfId="6905"/>
    <cellStyle name="Normal 5 3 2 2 2 4 3 2" xfId="25045"/>
    <cellStyle name="Normal 5 3 2 2 2 4 4" xfId="12195"/>
    <cellStyle name="Normal 5 3 2 2 2 4 5" xfId="14835"/>
    <cellStyle name="Normal 5 3 2 2 2 4 6" xfId="19765"/>
    <cellStyle name="Normal 5 3 2 2 2 5" xfId="3032"/>
    <cellStyle name="Normal 5 3 2 2 2 5 2" xfId="8314"/>
    <cellStyle name="Normal 5 3 2 2 2 5 2 2" xfId="26453"/>
    <cellStyle name="Normal 5 3 2 2 2 5 3" xfId="16067"/>
    <cellStyle name="Normal 5 3 2 2 2 5 4" xfId="21173"/>
    <cellStyle name="Normal 5 3 2 2 2 6" xfId="5673"/>
    <cellStyle name="Normal 5 3 2 2 2 6 2" xfId="23813"/>
    <cellStyle name="Normal 5 3 2 2 2 7" xfId="10967"/>
    <cellStyle name="Normal 5 3 2 2 2 8" xfId="13603"/>
    <cellStyle name="Normal 5 3 2 2 2 9" xfId="18533"/>
    <cellStyle name="Normal 5 3 2 2 3" xfId="566"/>
    <cellStyle name="Normal 5 3 2 2 3 2" xfId="1271"/>
    <cellStyle name="Normal 5 3 2 2 3 2 2" xfId="2503"/>
    <cellStyle name="Normal 5 3 2 2 3 2 2 2" xfId="5145"/>
    <cellStyle name="Normal 5 3 2 2 3 2 2 2 2" xfId="10426"/>
    <cellStyle name="Normal 5 3 2 2 3 2 2 2 2 2" xfId="28565"/>
    <cellStyle name="Normal 5 3 2 2 3 2 2 2 3" xfId="18179"/>
    <cellStyle name="Normal 5 3 2 2 3 2 2 2 4" xfId="23285"/>
    <cellStyle name="Normal 5 3 2 2 3 2 2 3" xfId="7785"/>
    <cellStyle name="Normal 5 3 2 2 3 2 2 3 2" xfId="25925"/>
    <cellStyle name="Normal 5 3 2 2 3 2 2 4" xfId="13075"/>
    <cellStyle name="Normal 5 3 2 2 3 2 2 5" xfId="15715"/>
    <cellStyle name="Normal 5 3 2 2 3 2 2 6" xfId="20645"/>
    <cellStyle name="Normal 5 3 2 2 3 2 3" xfId="3913"/>
    <cellStyle name="Normal 5 3 2 2 3 2 3 2" xfId="9194"/>
    <cellStyle name="Normal 5 3 2 2 3 2 3 2 2" xfId="27333"/>
    <cellStyle name="Normal 5 3 2 2 3 2 3 3" xfId="16947"/>
    <cellStyle name="Normal 5 3 2 2 3 2 3 4" xfId="22053"/>
    <cellStyle name="Normal 5 3 2 2 3 2 4" xfId="6553"/>
    <cellStyle name="Normal 5 3 2 2 3 2 4 2" xfId="24693"/>
    <cellStyle name="Normal 5 3 2 2 3 2 5" xfId="11843"/>
    <cellStyle name="Normal 5 3 2 2 3 2 6" xfId="14483"/>
    <cellStyle name="Normal 5 3 2 2 3 2 7" xfId="19413"/>
    <cellStyle name="Normal 5 3 2 2 3 3" xfId="1799"/>
    <cellStyle name="Normal 5 3 2 2 3 3 2" xfId="4441"/>
    <cellStyle name="Normal 5 3 2 2 3 3 2 2" xfId="9722"/>
    <cellStyle name="Normal 5 3 2 2 3 3 2 2 2" xfId="27861"/>
    <cellStyle name="Normal 5 3 2 2 3 3 2 3" xfId="17475"/>
    <cellStyle name="Normal 5 3 2 2 3 3 2 4" xfId="22581"/>
    <cellStyle name="Normal 5 3 2 2 3 3 3" xfId="7081"/>
    <cellStyle name="Normal 5 3 2 2 3 3 3 2" xfId="25221"/>
    <cellStyle name="Normal 5 3 2 2 3 3 4" xfId="12371"/>
    <cellStyle name="Normal 5 3 2 2 3 3 5" xfId="15011"/>
    <cellStyle name="Normal 5 3 2 2 3 3 6" xfId="19941"/>
    <cellStyle name="Normal 5 3 2 2 3 4" xfId="3208"/>
    <cellStyle name="Normal 5 3 2 2 3 4 2" xfId="8490"/>
    <cellStyle name="Normal 5 3 2 2 3 4 2 2" xfId="26629"/>
    <cellStyle name="Normal 5 3 2 2 3 4 3" xfId="16243"/>
    <cellStyle name="Normal 5 3 2 2 3 4 4" xfId="21349"/>
    <cellStyle name="Normal 5 3 2 2 3 5" xfId="5849"/>
    <cellStyle name="Normal 5 3 2 2 3 5 2" xfId="23989"/>
    <cellStyle name="Normal 5 3 2 2 3 6" xfId="11139"/>
    <cellStyle name="Normal 5 3 2 2 3 7" xfId="13779"/>
    <cellStyle name="Normal 5 3 2 2 3 8" xfId="18709"/>
    <cellStyle name="Normal 5 3 2 2 4" xfId="919"/>
    <cellStyle name="Normal 5 3 2 2 4 2" xfId="2151"/>
    <cellStyle name="Normal 5 3 2 2 4 2 2" xfId="4793"/>
    <cellStyle name="Normal 5 3 2 2 4 2 2 2" xfId="10074"/>
    <cellStyle name="Normal 5 3 2 2 4 2 2 2 2" xfId="28213"/>
    <cellStyle name="Normal 5 3 2 2 4 2 2 3" xfId="17827"/>
    <cellStyle name="Normal 5 3 2 2 4 2 2 4" xfId="22933"/>
    <cellStyle name="Normal 5 3 2 2 4 2 3" xfId="7433"/>
    <cellStyle name="Normal 5 3 2 2 4 2 3 2" xfId="25573"/>
    <cellStyle name="Normal 5 3 2 2 4 2 4" xfId="12723"/>
    <cellStyle name="Normal 5 3 2 2 4 2 5" xfId="15363"/>
    <cellStyle name="Normal 5 3 2 2 4 2 6" xfId="20293"/>
    <cellStyle name="Normal 5 3 2 2 4 3" xfId="3561"/>
    <cellStyle name="Normal 5 3 2 2 4 3 2" xfId="8842"/>
    <cellStyle name="Normal 5 3 2 2 4 3 2 2" xfId="26981"/>
    <cellStyle name="Normal 5 3 2 2 4 3 3" xfId="16595"/>
    <cellStyle name="Normal 5 3 2 2 4 3 4" xfId="21701"/>
    <cellStyle name="Normal 5 3 2 2 4 4" xfId="6201"/>
    <cellStyle name="Normal 5 3 2 2 4 4 2" xfId="24341"/>
    <cellStyle name="Normal 5 3 2 2 4 5" xfId="11491"/>
    <cellStyle name="Normal 5 3 2 2 4 6" xfId="14131"/>
    <cellStyle name="Normal 5 3 2 2 4 7" xfId="19061"/>
    <cellStyle name="Normal 5 3 2 2 5" xfId="1447"/>
    <cellStyle name="Normal 5 3 2 2 5 2" xfId="4089"/>
    <cellStyle name="Normal 5 3 2 2 5 2 2" xfId="9370"/>
    <cellStyle name="Normal 5 3 2 2 5 2 2 2" xfId="27509"/>
    <cellStyle name="Normal 5 3 2 2 5 2 3" xfId="17123"/>
    <cellStyle name="Normal 5 3 2 2 5 2 4" xfId="22229"/>
    <cellStyle name="Normal 5 3 2 2 5 3" xfId="6729"/>
    <cellStyle name="Normal 5 3 2 2 5 3 2" xfId="24869"/>
    <cellStyle name="Normal 5 3 2 2 5 4" xfId="12019"/>
    <cellStyle name="Normal 5 3 2 2 5 5" xfId="14659"/>
    <cellStyle name="Normal 5 3 2 2 5 6" xfId="19589"/>
    <cellStyle name="Normal 5 3 2 2 6" xfId="2679"/>
    <cellStyle name="Normal 5 3 2 2 6 2" xfId="5321"/>
    <cellStyle name="Normal 5 3 2 2 6 2 2" xfId="10602"/>
    <cellStyle name="Normal 5 3 2 2 6 2 2 2" xfId="28741"/>
    <cellStyle name="Normal 5 3 2 2 6 2 3" xfId="23461"/>
    <cellStyle name="Normal 5 3 2 2 6 3" xfId="7961"/>
    <cellStyle name="Normal 5 3 2 2 6 3 2" xfId="26101"/>
    <cellStyle name="Normal 5 3 2 2 6 4" xfId="13251"/>
    <cellStyle name="Normal 5 3 2 2 6 5" xfId="15891"/>
    <cellStyle name="Normal 5 3 2 2 6 6" xfId="20821"/>
    <cellStyle name="Normal 5 3 2 2 7" xfId="2856"/>
    <cellStyle name="Normal 5 3 2 2 7 2" xfId="8138"/>
    <cellStyle name="Normal 5 3 2 2 7 2 2" xfId="26277"/>
    <cellStyle name="Normal 5 3 2 2 7 3" xfId="20997"/>
    <cellStyle name="Normal 5 3 2 2 8" xfId="5497"/>
    <cellStyle name="Normal 5 3 2 2 8 2" xfId="23637"/>
    <cellStyle name="Normal 5 3 2 2 9" xfId="10791"/>
    <cellStyle name="Normal 5 3 2 3" xfId="306"/>
    <cellStyle name="Normal 5 3 2 3 2" xfId="655"/>
    <cellStyle name="Normal 5 3 2 3 2 2" xfId="1887"/>
    <cellStyle name="Normal 5 3 2 3 2 2 2" xfId="4529"/>
    <cellStyle name="Normal 5 3 2 3 2 2 2 2" xfId="9810"/>
    <cellStyle name="Normal 5 3 2 3 2 2 2 2 2" xfId="27949"/>
    <cellStyle name="Normal 5 3 2 3 2 2 2 3" xfId="17563"/>
    <cellStyle name="Normal 5 3 2 3 2 2 2 4" xfId="22669"/>
    <cellStyle name="Normal 5 3 2 3 2 2 3" xfId="7169"/>
    <cellStyle name="Normal 5 3 2 3 2 2 3 2" xfId="25309"/>
    <cellStyle name="Normal 5 3 2 3 2 2 4" xfId="12459"/>
    <cellStyle name="Normal 5 3 2 3 2 2 5" xfId="15099"/>
    <cellStyle name="Normal 5 3 2 3 2 2 6" xfId="20029"/>
    <cellStyle name="Normal 5 3 2 3 2 3" xfId="3297"/>
    <cellStyle name="Normal 5 3 2 3 2 3 2" xfId="8578"/>
    <cellStyle name="Normal 5 3 2 3 2 3 2 2" xfId="26717"/>
    <cellStyle name="Normal 5 3 2 3 2 3 3" xfId="16331"/>
    <cellStyle name="Normal 5 3 2 3 2 3 4" xfId="21437"/>
    <cellStyle name="Normal 5 3 2 3 2 4" xfId="5937"/>
    <cellStyle name="Normal 5 3 2 3 2 4 2" xfId="24077"/>
    <cellStyle name="Normal 5 3 2 3 2 5" xfId="11227"/>
    <cellStyle name="Normal 5 3 2 3 2 6" xfId="13867"/>
    <cellStyle name="Normal 5 3 2 3 2 7" xfId="18797"/>
    <cellStyle name="Normal 5 3 2 3 3" xfId="1007"/>
    <cellStyle name="Normal 5 3 2 3 3 2" xfId="2239"/>
    <cellStyle name="Normal 5 3 2 3 3 2 2" xfId="4881"/>
    <cellStyle name="Normal 5 3 2 3 3 2 2 2" xfId="10162"/>
    <cellStyle name="Normal 5 3 2 3 3 2 2 2 2" xfId="28301"/>
    <cellStyle name="Normal 5 3 2 3 3 2 2 3" xfId="17915"/>
    <cellStyle name="Normal 5 3 2 3 3 2 2 4" xfId="23021"/>
    <cellStyle name="Normal 5 3 2 3 3 2 3" xfId="7521"/>
    <cellStyle name="Normal 5 3 2 3 3 2 3 2" xfId="25661"/>
    <cellStyle name="Normal 5 3 2 3 3 2 4" xfId="12811"/>
    <cellStyle name="Normal 5 3 2 3 3 2 5" xfId="15451"/>
    <cellStyle name="Normal 5 3 2 3 3 2 6" xfId="20381"/>
    <cellStyle name="Normal 5 3 2 3 3 3" xfId="3649"/>
    <cellStyle name="Normal 5 3 2 3 3 3 2" xfId="8930"/>
    <cellStyle name="Normal 5 3 2 3 3 3 2 2" xfId="27069"/>
    <cellStyle name="Normal 5 3 2 3 3 3 3" xfId="16683"/>
    <cellStyle name="Normal 5 3 2 3 3 3 4" xfId="21789"/>
    <cellStyle name="Normal 5 3 2 3 3 4" xfId="6289"/>
    <cellStyle name="Normal 5 3 2 3 3 4 2" xfId="24429"/>
    <cellStyle name="Normal 5 3 2 3 3 5" xfId="11579"/>
    <cellStyle name="Normal 5 3 2 3 3 6" xfId="14219"/>
    <cellStyle name="Normal 5 3 2 3 3 7" xfId="19149"/>
    <cellStyle name="Normal 5 3 2 3 4" xfId="1535"/>
    <cellStyle name="Normal 5 3 2 3 4 2" xfId="4177"/>
    <cellStyle name="Normal 5 3 2 3 4 2 2" xfId="9458"/>
    <cellStyle name="Normal 5 3 2 3 4 2 2 2" xfId="27597"/>
    <cellStyle name="Normal 5 3 2 3 4 2 3" xfId="17211"/>
    <cellStyle name="Normal 5 3 2 3 4 2 4" xfId="22317"/>
    <cellStyle name="Normal 5 3 2 3 4 3" xfId="6817"/>
    <cellStyle name="Normal 5 3 2 3 4 3 2" xfId="24957"/>
    <cellStyle name="Normal 5 3 2 3 4 4" xfId="12107"/>
    <cellStyle name="Normal 5 3 2 3 4 5" xfId="14747"/>
    <cellStyle name="Normal 5 3 2 3 4 6" xfId="19677"/>
    <cellStyle name="Normal 5 3 2 3 5" xfId="2944"/>
    <cellStyle name="Normal 5 3 2 3 5 2" xfId="8226"/>
    <cellStyle name="Normal 5 3 2 3 5 2 2" xfId="26365"/>
    <cellStyle name="Normal 5 3 2 3 5 3" xfId="15979"/>
    <cellStyle name="Normal 5 3 2 3 5 4" xfId="21085"/>
    <cellStyle name="Normal 5 3 2 3 6" xfId="5585"/>
    <cellStyle name="Normal 5 3 2 3 6 2" xfId="23725"/>
    <cellStyle name="Normal 5 3 2 3 7" xfId="10882"/>
    <cellStyle name="Normal 5 3 2 3 8" xfId="13515"/>
    <cellStyle name="Normal 5 3 2 3 9" xfId="18445"/>
    <cellStyle name="Normal 5 3 2 4" xfId="483"/>
    <cellStyle name="Normal 5 3 2 4 2" xfId="1185"/>
    <cellStyle name="Normal 5 3 2 4 2 2" xfId="2417"/>
    <cellStyle name="Normal 5 3 2 4 2 2 2" xfId="5059"/>
    <cellStyle name="Normal 5 3 2 4 2 2 2 2" xfId="10340"/>
    <cellStyle name="Normal 5 3 2 4 2 2 2 2 2" xfId="28479"/>
    <cellStyle name="Normal 5 3 2 4 2 2 2 3" xfId="18093"/>
    <cellStyle name="Normal 5 3 2 4 2 2 2 4" xfId="23199"/>
    <cellStyle name="Normal 5 3 2 4 2 2 3" xfId="7699"/>
    <cellStyle name="Normal 5 3 2 4 2 2 3 2" xfId="25839"/>
    <cellStyle name="Normal 5 3 2 4 2 2 4" xfId="12989"/>
    <cellStyle name="Normal 5 3 2 4 2 2 5" xfId="15629"/>
    <cellStyle name="Normal 5 3 2 4 2 2 6" xfId="20559"/>
    <cellStyle name="Normal 5 3 2 4 2 3" xfId="3827"/>
    <cellStyle name="Normal 5 3 2 4 2 3 2" xfId="9108"/>
    <cellStyle name="Normal 5 3 2 4 2 3 2 2" xfId="27247"/>
    <cellStyle name="Normal 5 3 2 4 2 3 3" xfId="16861"/>
    <cellStyle name="Normal 5 3 2 4 2 3 4" xfId="21967"/>
    <cellStyle name="Normal 5 3 2 4 2 4" xfId="6467"/>
    <cellStyle name="Normal 5 3 2 4 2 4 2" xfId="24607"/>
    <cellStyle name="Normal 5 3 2 4 2 5" xfId="11757"/>
    <cellStyle name="Normal 5 3 2 4 2 6" xfId="14397"/>
    <cellStyle name="Normal 5 3 2 4 2 7" xfId="19327"/>
    <cellStyle name="Normal 5 3 2 4 3" xfId="1713"/>
    <cellStyle name="Normal 5 3 2 4 3 2" xfId="4355"/>
    <cellStyle name="Normal 5 3 2 4 3 2 2" xfId="9636"/>
    <cellStyle name="Normal 5 3 2 4 3 2 2 2" xfId="27775"/>
    <cellStyle name="Normal 5 3 2 4 3 2 3" xfId="17389"/>
    <cellStyle name="Normal 5 3 2 4 3 2 4" xfId="22495"/>
    <cellStyle name="Normal 5 3 2 4 3 3" xfId="6995"/>
    <cellStyle name="Normal 5 3 2 4 3 3 2" xfId="25135"/>
    <cellStyle name="Normal 5 3 2 4 3 4" xfId="12285"/>
    <cellStyle name="Normal 5 3 2 4 3 5" xfId="14925"/>
    <cellStyle name="Normal 5 3 2 4 3 6" xfId="19855"/>
    <cellStyle name="Normal 5 3 2 4 4" xfId="3122"/>
    <cellStyle name="Normal 5 3 2 4 4 2" xfId="8404"/>
    <cellStyle name="Normal 5 3 2 4 4 2 2" xfId="26543"/>
    <cellStyle name="Normal 5 3 2 4 4 3" xfId="16157"/>
    <cellStyle name="Normal 5 3 2 4 4 4" xfId="21263"/>
    <cellStyle name="Normal 5 3 2 4 5" xfId="5763"/>
    <cellStyle name="Normal 5 3 2 4 5 2" xfId="23903"/>
    <cellStyle name="Normal 5 3 2 4 6" xfId="11056"/>
    <cellStyle name="Normal 5 3 2 4 7" xfId="13693"/>
    <cellStyle name="Normal 5 3 2 4 8" xfId="18623"/>
    <cellStyle name="Normal 5 3 2 5" xfId="833"/>
    <cellStyle name="Normal 5 3 2 5 2" xfId="2065"/>
    <cellStyle name="Normal 5 3 2 5 2 2" xfId="4707"/>
    <cellStyle name="Normal 5 3 2 5 2 2 2" xfId="9988"/>
    <cellStyle name="Normal 5 3 2 5 2 2 2 2" xfId="28127"/>
    <cellStyle name="Normal 5 3 2 5 2 2 3" xfId="17741"/>
    <cellStyle name="Normal 5 3 2 5 2 2 4" xfId="22847"/>
    <cellStyle name="Normal 5 3 2 5 2 3" xfId="7347"/>
    <cellStyle name="Normal 5 3 2 5 2 3 2" xfId="25487"/>
    <cellStyle name="Normal 5 3 2 5 2 4" xfId="12637"/>
    <cellStyle name="Normal 5 3 2 5 2 5" xfId="15277"/>
    <cellStyle name="Normal 5 3 2 5 2 6" xfId="20207"/>
    <cellStyle name="Normal 5 3 2 5 3" xfId="3475"/>
    <cellStyle name="Normal 5 3 2 5 3 2" xfId="8756"/>
    <cellStyle name="Normal 5 3 2 5 3 2 2" xfId="26895"/>
    <cellStyle name="Normal 5 3 2 5 3 3" xfId="16509"/>
    <cellStyle name="Normal 5 3 2 5 3 4" xfId="21615"/>
    <cellStyle name="Normal 5 3 2 5 4" xfId="6115"/>
    <cellStyle name="Normal 5 3 2 5 4 2" xfId="24255"/>
    <cellStyle name="Normal 5 3 2 5 5" xfId="11405"/>
    <cellStyle name="Normal 5 3 2 5 6" xfId="14045"/>
    <cellStyle name="Normal 5 3 2 5 7" xfId="18975"/>
    <cellStyle name="Normal 5 3 2 6" xfId="1359"/>
    <cellStyle name="Normal 5 3 2 6 2" xfId="4001"/>
    <cellStyle name="Normal 5 3 2 6 2 2" xfId="9282"/>
    <cellStyle name="Normal 5 3 2 6 2 2 2" xfId="27421"/>
    <cellStyle name="Normal 5 3 2 6 2 3" xfId="17035"/>
    <cellStyle name="Normal 5 3 2 6 2 4" xfId="22141"/>
    <cellStyle name="Normal 5 3 2 6 3" xfId="6641"/>
    <cellStyle name="Normal 5 3 2 6 3 2" xfId="24781"/>
    <cellStyle name="Normal 5 3 2 6 4" xfId="11931"/>
    <cellStyle name="Normal 5 3 2 6 5" xfId="14571"/>
    <cellStyle name="Normal 5 3 2 6 6" xfId="19501"/>
    <cellStyle name="Normal 5 3 2 7" xfId="2591"/>
    <cellStyle name="Normal 5 3 2 7 2" xfId="5233"/>
    <cellStyle name="Normal 5 3 2 7 2 2" xfId="10514"/>
    <cellStyle name="Normal 5 3 2 7 2 2 2" xfId="28653"/>
    <cellStyle name="Normal 5 3 2 7 2 3" xfId="23373"/>
    <cellStyle name="Normal 5 3 2 7 3" xfId="7873"/>
    <cellStyle name="Normal 5 3 2 7 3 2" xfId="26013"/>
    <cellStyle name="Normal 5 3 2 7 4" xfId="13163"/>
    <cellStyle name="Normal 5 3 2 7 5" xfId="15803"/>
    <cellStyle name="Normal 5 3 2 7 6" xfId="20733"/>
    <cellStyle name="Normal 5 3 2 8" xfId="2770"/>
    <cellStyle name="Normal 5 3 2 8 2" xfId="8052"/>
    <cellStyle name="Normal 5 3 2 8 2 2" xfId="26191"/>
    <cellStyle name="Normal 5 3 2 8 3" xfId="20911"/>
    <cellStyle name="Normal 5 3 2 9" xfId="5411"/>
    <cellStyle name="Normal 5 3 2 9 2" xfId="23551"/>
    <cellStyle name="Normal 5 3 3" xfId="96"/>
    <cellStyle name="Normal 5 3 3 10" xfId="10736"/>
    <cellStyle name="Normal 5 3 3 11" xfId="13355"/>
    <cellStyle name="Normal 5 3 3 12" xfId="18284"/>
    <cellStyle name="Normal 5 3 3 2" xfId="217"/>
    <cellStyle name="Normal 5 3 3 2 10" xfId="13442"/>
    <cellStyle name="Normal 5 3 3 2 11" xfId="18372"/>
    <cellStyle name="Normal 5 3 3 2 2" xfId="409"/>
    <cellStyle name="Normal 5 3 3 2 2 2" xfId="758"/>
    <cellStyle name="Normal 5 3 3 2 2 2 2" xfId="1990"/>
    <cellStyle name="Normal 5 3 3 2 2 2 2 2" xfId="4632"/>
    <cellStyle name="Normal 5 3 3 2 2 2 2 2 2" xfId="9913"/>
    <cellStyle name="Normal 5 3 3 2 2 2 2 2 2 2" xfId="28052"/>
    <cellStyle name="Normal 5 3 3 2 2 2 2 2 3" xfId="17666"/>
    <cellStyle name="Normal 5 3 3 2 2 2 2 2 4" xfId="22772"/>
    <cellStyle name="Normal 5 3 3 2 2 2 2 3" xfId="7272"/>
    <cellStyle name="Normal 5 3 3 2 2 2 2 3 2" xfId="25412"/>
    <cellStyle name="Normal 5 3 3 2 2 2 2 4" xfId="12562"/>
    <cellStyle name="Normal 5 3 3 2 2 2 2 5" xfId="15202"/>
    <cellStyle name="Normal 5 3 3 2 2 2 2 6" xfId="20132"/>
    <cellStyle name="Normal 5 3 3 2 2 2 3" xfId="3400"/>
    <cellStyle name="Normal 5 3 3 2 2 2 3 2" xfId="8681"/>
    <cellStyle name="Normal 5 3 3 2 2 2 3 2 2" xfId="26820"/>
    <cellStyle name="Normal 5 3 3 2 2 2 3 3" xfId="16434"/>
    <cellStyle name="Normal 5 3 3 2 2 2 3 4" xfId="21540"/>
    <cellStyle name="Normal 5 3 3 2 2 2 4" xfId="6040"/>
    <cellStyle name="Normal 5 3 3 2 2 2 4 2" xfId="24180"/>
    <cellStyle name="Normal 5 3 3 2 2 2 5" xfId="11330"/>
    <cellStyle name="Normal 5 3 3 2 2 2 6" xfId="13970"/>
    <cellStyle name="Normal 5 3 3 2 2 2 7" xfId="18900"/>
    <cellStyle name="Normal 5 3 3 2 2 3" xfId="1110"/>
    <cellStyle name="Normal 5 3 3 2 2 3 2" xfId="2342"/>
    <cellStyle name="Normal 5 3 3 2 2 3 2 2" xfId="4984"/>
    <cellStyle name="Normal 5 3 3 2 2 3 2 2 2" xfId="10265"/>
    <cellStyle name="Normal 5 3 3 2 2 3 2 2 2 2" xfId="28404"/>
    <cellStyle name="Normal 5 3 3 2 2 3 2 2 3" xfId="18018"/>
    <cellStyle name="Normal 5 3 3 2 2 3 2 2 4" xfId="23124"/>
    <cellStyle name="Normal 5 3 3 2 2 3 2 3" xfId="7624"/>
    <cellStyle name="Normal 5 3 3 2 2 3 2 3 2" xfId="25764"/>
    <cellStyle name="Normal 5 3 3 2 2 3 2 4" xfId="12914"/>
    <cellStyle name="Normal 5 3 3 2 2 3 2 5" xfId="15554"/>
    <cellStyle name="Normal 5 3 3 2 2 3 2 6" xfId="20484"/>
    <cellStyle name="Normal 5 3 3 2 2 3 3" xfId="3752"/>
    <cellStyle name="Normal 5 3 3 2 2 3 3 2" xfId="9033"/>
    <cellStyle name="Normal 5 3 3 2 2 3 3 2 2" xfId="27172"/>
    <cellStyle name="Normal 5 3 3 2 2 3 3 3" xfId="16786"/>
    <cellStyle name="Normal 5 3 3 2 2 3 3 4" xfId="21892"/>
    <cellStyle name="Normal 5 3 3 2 2 3 4" xfId="6392"/>
    <cellStyle name="Normal 5 3 3 2 2 3 4 2" xfId="24532"/>
    <cellStyle name="Normal 5 3 3 2 2 3 5" xfId="11682"/>
    <cellStyle name="Normal 5 3 3 2 2 3 6" xfId="14322"/>
    <cellStyle name="Normal 5 3 3 2 2 3 7" xfId="19252"/>
    <cellStyle name="Normal 5 3 3 2 2 4" xfId="1638"/>
    <cellStyle name="Normal 5 3 3 2 2 4 2" xfId="4280"/>
    <cellStyle name="Normal 5 3 3 2 2 4 2 2" xfId="9561"/>
    <cellStyle name="Normal 5 3 3 2 2 4 2 2 2" xfId="27700"/>
    <cellStyle name="Normal 5 3 3 2 2 4 2 3" xfId="17314"/>
    <cellStyle name="Normal 5 3 3 2 2 4 2 4" xfId="22420"/>
    <cellStyle name="Normal 5 3 3 2 2 4 3" xfId="6920"/>
    <cellStyle name="Normal 5 3 3 2 2 4 3 2" xfId="25060"/>
    <cellStyle name="Normal 5 3 3 2 2 4 4" xfId="12210"/>
    <cellStyle name="Normal 5 3 3 2 2 4 5" xfId="14850"/>
    <cellStyle name="Normal 5 3 3 2 2 4 6" xfId="19780"/>
    <cellStyle name="Normal 5 3 3 2 2 5" xfId="3047"/>
    <cellStyle name="Normal 5 3 3 2 2 5 2" xfId="8329"/>
    <cellStyle name="Normal 5 3 3 2 2 5 2 2" xfId="26468"/>
    <cellStyle name="Normal 5 3 3 2 2 5 3" xfId="16082"/>
    <cellStyle name="Normal 5 3 3 2 2 5 4" xfId="21188"/>
    <cellStyle name="Normal 5 3 3 2 2 6" xfId="5688"/>
    <cellStyle name="Normal 5 3 3 2 2 6 2" xfId="23828"/>
    <cellStyle name="Normal 5 3 3 2 2 7" xfId="10982"/>
    <cellStyle name="Normal 5 3 3 2 2 8" xfId="13618"/>
    <cellStyle name="Normal 5 3 3 2 2 9" xfId="18548"/>
    <cellStyle name="Normal 5 3 3 2 3" xfId="581"/>
    <cellStyle name="Normal 5 3 3 2 3 2" xfId="1286"/>
    <cellStyle name="Normal 5 3 3 2 3 2 2" xfId="2518"/>
    <cellStyle name="Normal 5 3 3 2 3 2 2 2" xfId="5160"/>
    <cellStyle name="Normal 5 3 3 2 3 2 2 2 2" xfId="10441"/>
    <cellStyle name="Normal 5 3 3 2 3 2 2 2 2 2" xfId="28580"/>
    <cellStyle name="Normal 5 3 3 2 3 2 2 2 3" xfId="18194"/>
    <cellStyle name="Normal 5 3 3 2 3 2 2 2 4" xfId="23300"/>
    <cellStyle name="Normal 5 3 3 2 3 2 2 3" xfId="7800"/>
    <cellStyle name="Normal 5 3 3 2 3 2 2 3 2" xfId="25940"/>
    <cellStyle name="Normal 5 3 3 2 3 2 2 4" xfId="13090"/>
    <cellStyle name="Normal 5 3 3 2 3 2 2 5" xfId="15730"/>
    <cellStyle name="Normal 5 3 3 2 3 2 2 6" xfId="20660"/>
    <cellStyle name="Normal 5 3 3 2 3 2 3" xfId="3928"/>
    <cellStyle name="Normal 5 3 3 2 3 2 3 2" xfId="9209"/>
    <cellStyle name="Normal 5 3 3 2 3 2 3 2 2" xfId="27348"/>
    <cellStyle name="Normal 5 3 3 2 3 2 3 3" xfId="16962"/>
    <cellStyle name="Normal 5 3 3 2 3 2 3 4" xfId="22068"/>
    <cellStyle name="Normal 5 3 3 2 3 2 4" xfId="6568"/>
    <cellStyle name="Normal 5 3 3 2 3 2 4 2" xfId="24708"/>
    <cellStyle name="Normal 5 3 3 2 3 2 5" xfId="11858"/>
    <cellStyle name="Normal 5 3 3 2 3 2 6" xfId="14498"/>
    <cellStyle name="Normal 5 3 3 2 3 2 7" xfId="19428"/>
    <cellStyle name="Normal 5 3 3 2 3 3" xfId="1814"/>
    <cellStyle name="Normal 5 3 3 2 3 3 2" xfId="4456"/>
    <cellStyle name="Normal 5 3 3 2 3 3 2 2" xfId="9737"/>
    <cellStyle name="Normal 5 3 3 2 3 3 2 2 2" xfId="27876"/>
    <cellStyle name="Normal 5 3 3 2 3 3 2 3" xfId="17490"/>
    <cellStyle name="Normal 5 3 3 2 3 3 2 4" xfId="22596"/>
    <cellStyle name="Normal 5 3 3 2 3 3 3" xfId="7096"/>
    <cellStyle name="Normal 5 3 3 2 3 3 3 2" xfId="25236"/>
    <cellStyle name="Normal 5 3 3 2 3 3 4" xfId="12386"/>
    <cellStyle name="Normal 5 3 3 2 3 3 5" xfId="15026"/>
    <cellStyle name="Normal 5 3 3 2 3 3 6" xfId="19956"/>
    <cellStyle name="Normal 5 3 3 2 3 4" xfId="3223"/>
    <cellStyle name="Normal 5 3 3 2 3 4 2" xfId="8505"/>
    <cellStyle name="Normal 5 3 3 2 3 4 2 2" xfId="26644"/>
    <cellStyle name="Normal 5 3 3 2 3 4 3" xfId="16258"/>
    <cellStyle name="Normal 5 3 3 2 3 4 4" xfId="21364"/>
    <cellStyle name="Normal 5 3 3 2 3 5" xfId="5864"/>
    <cellStyle name="Normal 5 3 3 2 3 5 2" xfId="24004"/>
    <cellStyle name="Normal 5 3 3 2 3 6" xfId="11154"/>
    <cellStyle name="Normal 5 3 3 2 3 7" xfId="13794"/>
    <cellStyle name="Normal 5 3 3 2 3 8" xfId="18724"/>
    <cellStyle name="Normal 5 3 3 2 4" xfId="934"/>
    <cellStyle name="Normal 5 3 3 2 4 2" xfId="2166"/>
    <cellStyle name="Normal 5 3 3 2 4 2 2" xfId="4808"/>
    <cellStyle name="Normal 5 3 3 2 4 2 2 2" xfId="10089"/>
    <cellStyle name="Normal 5 3 3 2 4 2 2 2 2" xfId="28228"/>
    <cellStyle name="Normal 5 3 3 2 4 2 2 3" xfId="17842"/>
    <cellStyle name="Normal 5 3 3 2 4 2 2 4" xfId="22948"/>
    <cellStyle name="Normal 5 3 3 2 4 2 3" xfId="7448"/>
    <cellStyle name="Normal 5 3 3 2 4 2 3 2" xfId="25588"/>
    <cellStyle name="Normal 5 3 3 2 4 2 4" xfId="12738"/>
    <cellStyle name="Normal 5 3 3 2 4 2 5" xfId="15378"/>
    <cellStyle name="Normal 5 3 3 2 4 2 6" xfId="20308"/>
    <cellStyle name="Normal 5 3 3 2 4 3" xfId="3576"/>
    <cellStyle name="Normal 5 3 3 2 4 3 2" xfId="8857"/>
    <cellStyle name="Normal 5 3 3 2 4 3 2 2" xfId="26996"/>
    <cellStyle name="Normal 5 3 3 2 4 3 3" xfId="16610"/>
    <cellStyle name="Normal 5 3 3 2 4 3 4" xfId="21716"/>
    <cellStyle name="Normal 5 3 3 2 4 4" xfId="6216"/>
    <cellStyle name="Normal 5 3 3 2 4 4 2" xfId="24356"/>
    <cellStyle name="Normal 5 3 3 2 4 5" xfId="11506"/>
    <cellStyle name="Normal 5 3 3 2 4 6" xfId="14146"/>
    <cellStyle name="Normal 5 3 3 2 4 7" xfId="19076"/>
    <cellStyle name="Normal 5 3 3 2 5" xfId="1462"/>
    <cellStyle name="Normal 5 3 3 2 5 2" xfId="4104"/>
    <cellStyle name="Normal 5 3 3 2 5 2 2" xfId="9385"/>
    <cellStyle name="Normal 5 3 3 2 5 2 2 2" xfId="27524"/>
    <cellStyle name="Normal 5 3 3 2 5 2 3" xfId="17138"/>
    <cellStyle name="Normal 5 3 3 2 5 2 4" xfId="22244"/>
    <cellStyle name="Normal 5 3 3 2 5 3" xfId="6744"/>
    <cellStyle name="Normal 5 3 3 2 5 3 2" xfId="24884"/>
    <cellStyle name="Normal 5 3 3 2 5 4" xfId="12034"/>
    <cellStyle name="Normal 5 3 3 2 5 5" xfId="14674"/>
    <cellStyle name="Normal 5 3 3 2 5 6" xfId="19604"/>
    <cellStyle name="Normal 5 3 3 2 6" xfId="2694"/>
    <cellStyle name="Normal 5 3 3 2 6 2" xfId="5336"/>
    <cellStyle name="Normal 5 3 3 2 6 2 2" xfId="10617"/>
    <cellStyle name="Normal 5 3 3 2 6 2 2 2" xfId="28756"/>
    <cellStyle name="Normal 5 3 3 2 6 2 3" xfId="23476"/>
    <cellStyle name="Normal 5 3 3 2 6 3" xfId="7976"/>
    <cellStyle name="Normal 5 3 3 2 6 3 2" xfId="26116"/>
    <cellStyle name="Normal 5 3 3 2 6 4" xfId="13266"/>
    <cellStyle name="Normal 5 3 3 2 6 5" xfId="15906"/>
    <cellStyle name="Normal 5 3 3 2 6 6" xfId="20836"/>
    <cellStyle name="Normal 5 3 3 2 7" xfId="2871"/>
    <cellStyle name="Normal 5 3 3 2 7 2" xfId="8153"/>
    <cellStyle name="Normal 5 3 3 2 7 2 2" xfId="26292"/>
    <cellStyle name="Normal 5 3 3 2 7 3" xfId="21012"/>
    <cellStyle name="Normal 5 3 3 2 8" xfId="5512"/>
    <cellStyle name="Normal 5 3 3 2 8 2" xfId="23652"/>
    <cellStyle name="Normal 5 3 3 2 9" xfId="10806"/>
    <cellStyle name="Normal 5 3 3 3" xfId="322"/>
    <cellStyle name="Normal 5 3 3 3 2" xfId="671"/>
    <cellStyle name="Normal 5 3 3 3 2 2" xfId="1903"/>
    <cellStyle name="Normal 5 3 3 3 2 2 2" xfId="4545"/>
    <cellStyle name="Normal 5 3 3 3 2 2 2 2" xfId="9826"/>
    <cellStyle name="Normal 5 3 3 3 2 2 2 2 2" xfId="27965"/>
    <cellStyle name="Normal 5 3 3 3 2 2 2 3" xfId="17579"/>
    <cellStyle name="Normal 5 3 3 3 2 2 2 4" xfId="22685"/>
    <cellStyle name="Normal 5 3 3 3 2 2 3" xfId="7185"/>
    <cellStyle name="Normal 5 3 3 3 2 2 3 2" xfId="25325"/>
    <cellStyle name="Normal 5 3 3 3 2 2 4" xfId="12475"/>
    <cellStyle name="Normal 5 3 3 3 2 2 5" xfId="15115"/>
    <cellStyle name="Normal 5 3 3 3 2 2 6" xfId="20045"/>
    <cellStyle name="Normal 5 3 3 3 2 3" xfId="3313"/>
    <cellStyle name="Normal 5 3 3 3 2 3 2" xfId="8594"/>
    <cellStyle name="Normal 5 3 3 3 2 3 2 2" xfId="26733"/>
    <cellStyle name="Normal 5 3 3 3 2 3 3" xfId="16347"/>
    <cellStyle name="Normal 5 3 3 3 2 3 4" xfId="21453"/>
    <cellStyle name="Normal 5 3 3 3 2 4" xfId="5953"/>
    <cellStyle name="Normal 5 3 3 3 2 4 2" xfId="24093"/>
    <cellStyle name="Normal 5 3 3 3 2 5" xfId="11243"/>
    <cellStyle name="Normal 5 3 3 3 2 6" xfId="13883"/>
    <cellStyle name="Normal 5 3 3 3 2 7" xfId="18813"/>
    <cellStyle name="Normal 5 3 3 3 3" xfId="1023"/>
    <cellStyle name="Normal 5 3 3 3 3 2" xfId="2255"/>
    <cellStyle name="Normal 5 3 3 3 3 2 2" xfId="4897"/>
    <cellStyle name="Normal 5 3 3 3 3 2 2 2" xfId="10178"/>
    <cellStyle name="Normal 5 3 3 3 3 2 2 2 2" xfId="28317"/>
    <cellStyle name="Normal 5 3 3 3 3 2 2 3" xfId="17931"/>
    <cellStyle name="Normal 5 3 3 3 3 2 2 4" xfId="23037"/>
    <cellStyle name="Normal 5 3 3 3 3 2 3" xfId="7537"/>
    <cellStyle name="Normal 5 3 3 3 3 2 3 2" xfId="25677"/>
    <cellStyle name="Normal 5 3 3 3 3 2 4" xfId="12827"/>
    <cellStyle name="Normal 5 3 3 3 3 2 5" xfId="15467"/>
    <cellStyle name="Normal 5 3 3 3 3 2 6" xfId="20397"/>
    <cellStyle name="Normal 5 3 3 3 3 3" xfId="3665"/>
    <cellStyle name="Normal 5 3 3 3 3 3 2" xfId="8946"/>
    <cellStyle name="Normal 5 3 3 3 3 3 2 2" xfId="27085"/>
    <cellStyle name="Normal 5 3 3 3 3 3 3" xfId="16699"/>
    <cellStyle name="Normal 5 3 3 3 3 3 4" xfId="21805"/>
    <cellStyle name="Normal 5 3 3 3 3 4" xfId="6305"/>
    <cellStyle name="Normal 5 3 3 3 3 4 2" xfId="24445"/>
    <cellStyle name="Normal 5 3 3 3 3 5" xfId="11595"/>
    <cellStyle name="Normal 5 3 3 3 3 6" xfId="14235"/>
    <cellStyle name="Normal 5 3 3 3 3 7" xfId="19165"/>
    <cellStyle name="Normal 5 3 3 3 4" xfId="1551"/>
    <cellStyle name="Normal 5 3 3 3 4 2" xfId="4193"/>
    <cellStyle name="Normal 5 3 3 3 4 2 2" xfId="9474"/>
    <cellStyle name="Normal 5 3 3 3 4 2 2 2" xfId="27613"/>
    <cellStyle name="Normal 5 3 3 3 4 2 3" xfId="17227"/>
    <cellStyle name="Normal 5 3 3 3 4 2 4" xfId="22333"/>
    <cellStyle name="Normal 5 3 3 3 4 3" xfId="6833"/>
    <cellStyle name="Normal 5 3 3 3 4 3 2" xfId="24973"/>
    <cellStyle name="Normal 5 3 3 3 4 4" xfId="12123"/>
    <cellStyle name="Normal 5 3 3 3 4 5" xfId="14763"/>
    <cellStyle name="Normal 5 3 3 3 4 6" xfId="19693"/>
    <cellStyle name="Normal 5 3 3 3 5" xfId="2960"/>
    <cellStyle name="Normal 5 3 3 3 5 2" xfId="8242"/>
    <cellStyle name="Normal 5 3 3 3 5 2 2" xfId="26381"/>
    <cellStyle name="Normal 5 3 3 3 5 3" xfId="15995"/>
    <cellStyle name="Normal 5 3 3 3 5 4" xfId="21101"/>
    <cellStyle name="Normal 5 3 3 3 6" xfId="5601"/>
    <cellStyle name="Normal 5 3 3 3 6 2" xfId="23741"/>
    <cellStyle name="Normal 5 3 3 3 7" xfId="10897"/>
    <cellStyle name="Normal 5 3 3 3 8" xfId="13531"/>
    <cellStyle name="Normal 5 3 3 3 9" xfId="18461"/>
    <cellStyle name="Normal 5 3 3 4" xfId="497"/>
    <cellStyle name="Normal 5 3 3 4 2" xfId="1200"/>
    <cellStyle name="Normal 5 3 3 4 2 2" xfId="2432"/>
    <cellStyle name="Normal 5 3 3 4 2 2 2" xfId="5074"/>
    <cellStyle name="Normal 5 3 3 4 2 2 2 2" xfId="10355"/>
    <cellStyle name="Normal 5 3 3 4 2 2 2 2 2" xfId="28494"/>
    <cellStyle name="Normal 5 3 3 4 2 2 2 3" xfId="18108"/>
    <cellStyle name="Normal 5 3 3 4 2 2 2 4" xfId="23214"/>
    <cellStyle name="Normal 5 3 3 4 2 2 3" xfId="7714"/>
    <cellStyle name="Normal 5 3 3 4 2 2 3 2" xfId="25854"/>
    <cellStyle name="Normal 5 3 3 4 2 2 4" xfId="13004"/>
    <cellStyle name="Normal 5 3 3 4 2 2 5" xfId="15644"/>
    <cellStyle name="Normal 5 3 3 4 2 2 6" xfId="20574"/>
    <cellStyle name="Normal 5 3 3 4 2 3" xfId="3842"/>
    <cellStyle name="Normal 5 3 3 4 2 3 2" xfId="9123"/>
    <cellStyle name="Normal 5 3 3 4 2 3 2 2" xfId="27262"/>
    <cellStyle name="Normal 5 3 3 4 2 3 3" xfId="16876"/>
    <cellStyle name="Normal 5 3 3 4 2 3 4" xfId="21982"/>
    <cellStyle name="Normal 5 3 3 4 2 4" xfId="6482"/>
    <cellStyle name="Normal 5 3 3 4 2 4 2" xfId="24622"/>
    <cellStyle name="Normal 5 3 3 4 2 5" xfId="11772"/>
    <cellStyle name="Normal 5 3 3 4 2 6" xfId="14412"/>
    <cellStyle name="Normal 5 3 3 4 2 7" xfId="19342"/>
    <cellStyle name="Normal 5 3 3 4 3" xfId="1728"/>
    <cellStyle name="Normal 5 3 3 4 3 2" xfId="4370"/>
    <cellStyle name="Normal 5 3 3 4 3 2 2" xfId="9651"/>
    <cellStyle name="Normal 5 3 3 4 3 2 2 2" xfId="27790"/>
    <cellStyle name="Normal 5 3 3 4 3 2 3" xfId="17404"/>
    <cellStyle name="Normal 5 3 3 4 3 2 4" xfId="22510"/>
    <cellStyle name="Normal 5 3 3 4 3 3" xfId="7010"/>
    <cellStyle name="Normal 5 3 3 4 3 3 2" xfId="25150"/>
    <cellStyle name="Normal 5 3 3 4 3 4" xfId="12300"/>
    <cellStyle name="Normal 5 3 3 4 3 5" xfId="14940"/>
    <cellStyle name="Normal 5 3 3 4 3 6" xfId="19870"/>
    <cellStyle name="Normal 5 3 3 4 4" xfId="3137"/>
    <cellStyle name="Normal 5 3 3 4 4 2" xfId="8419"/>
    <cellStyle name="Normal 5 3 3 4 4 2 2" xfId="26558"/>
    <cellStyle name="Normal 5 3 3 4 4 3" xfId="16172"/>
    <cellStyle name="Normal 5 3 3 4 4 4" xfId="21278"/>
    <cellStyle name="Normal 5 3 3 4 5" xfId="5778"/>
    <cellStyle name="Normal 5 3 3 4 5 2" xfId="23918"/>
    <cellStyle name="Normal 5 3 3 4 6" xfId="11070"/>
    <cellStyle name="Normal 5 3 3 4 7" xfId="13708"/>
    <cellStyle name="Normal 5 3 3 4 8" xfId="18638"/>
    <cellStyle name="Normal 5 3 3 5" xfId="848"/>
    <cellStyle name="Normal 5 3 3 5 2" xfId="2080"/>
    <cellStyle name="Normal 5 3 3 5 2 2" xfId="4722"/>
    <cellStyle name="Normal 5 3 3 5 2 2 2" xfId="10003"/>
    <cellStyle name="Normal 5 3 3 5 2 2 2 2" xfId="28142"/>
    <cellStyle name="Normal 5 3 3 5 2 2 3" xfId="17756"/>
    <cellStyle name="Normal 5 3 3 5 2 2 4" xfId="22862"/>
    <cellStyle name="Normal 5 3 3 5 2 3" xfId="7362"/>
    <cellStyle name="Normal 5 3 3 5 2 3 2" xfId="25502"/>
    <cellStyle name="Normal 5 3 3 5 2 4" xfId="12652"/>
    <cellStyle name="Normal 5 3 3 5 2 5" xfId="15292"/>
    <cellStyle name="Normal 5 3 3 5 2 6" xfId="20222"/>
    <cellStyle name="Normal 5 3 3 5 3" xfId="3490"/>
    <cellStyle name="Normal 5 3 3 5 3 2" xfId="8771"/>
    <cellStyle name="Normal 5 3 3 5 3 2 2" xfId="26910"/>
    <cellStyle name="Normal 5 3 3 5 3 3" xfId="16524"/>
    <cellStyle name="Normal 5 3 3 5 3 4" xfId="21630"/>
    <cellStyle name="Normal 5 3 3 5 4" xfId="6130"/>
    <cellStyle name="Normal 5 3 3 5 4 2" xfId="24270"/>
    <cellStyle name="Normal 5 3 3 5 5" xfId="11420"/>
    <cellStyle name="Normal 5 3 3 5 6" xfId="14060"/>
    <cellStyle name="Normal 5 3 3 5 7" xfId="18990"/>
    <cellStyle name="Normal 5 3 3 6" xfId="1375"/>
    <cellStyle name="Normal 5 3 3 6 2" xfId="4017"/>
    <cellStyle name="Normal 5 3 3 6 2 2" xfId="9298"/>
    <cellStyle name="Normal 5 3 3 6 2 2 2" xfId="27437"/>
    <cellStyle name="Normal 5 3 3 6 2 3" xfId="17051"/>
    <cellStyle name="Normal 5 3 3 6 2 4" xfId="22157"/>
    <cellStyle name="Normal 5 3 3 6 3" xfId="6657"/>
    <cellStyle name="Normal 5 3 3 6 3 2" xfId="24797"/>
    <cellStyle name="Normal 5 3 3 6 4" xfId="11947"/>
    <cellStyle name="Normal 5 3 3 6 5" xfId="14587"/>
    <cellStyle name="Normal 5 3 3 6 6" xfId="19517"/>
    <cellStyle name="Normal 5 3 3 7" xfId="2607"/>
    <cellStyle name="Normal 5 3 3 7 2" xfId="5249"/>
    <cellStyle name="Normal 5 3 3 7 2 2" xfId="10530"/>
    <cellStyle name="Normal 5 3 3 7 2 2 2" xfId="28669"/>
    <cellStyle name="Normal 5 3 3 7 2 3" xfId="23389"/>
    <cellStyle name="Normal 5 3 3 7 3" xfId="7889"/>
    <cellStyle name="Normal 5 3 3 7 3 2" xfId="26029"/>
    <cellStyle name="Normal 5 3 3 7 4" xfId="13179"/>
    <cellStyle name="Normal 5 3 3 7 5" xfId="15819"/>
    <cellStyle name="Normal 5 3 3 7 6" xfId="20749"/>
    <cellStyle name="Normal 5 3 3 8" xfId="2785"/>
    <cellStyle name="Normal 5 3 3 8 2" xfId="8067"/>
    <cellStyle name="Normal 5 3 3 8 2 2" xfId="26206"/>
    <cellStyle name="Normal 5 3 3 8 3" xfId="20926"/>
    <cellStyle name="Normal 5 3 3 9" xfId="5426"/>
    <cellStyle name="Normal 5 3 3 9 2" xfId="23566"/>
    <cellStyle name="Normal 5 3 4" xfId="186"/>
    <cellStyle name="Normal 5 3 4 10" xfId="13412"/>
    <cellStyle name="Normal 5 3 4 11" xfId="18342"/>
    <cellStyle name="Normal 5 3 4 2" xfId="379"/>
    <cellStyle name="Normal 5 3 4 2 2" xfId="728"/>
    <cellStyle name="Normal 5 3 4 2 2 2" xfId="1960"/>
    <cellStyle name="Normal 5 3 4 2 2 2 2" xfId="4602"/>
    <cellStyle name="Normal 5 3 4 2 2 2 2 2" xfId="9883"/>
    <cellStyle name="Normal 5 3 4 2 2 2 2 2 2" xfId="28022"/>
    <cellStyle name="Normal 5 3 4 2 2 2 2 3" xfId="17636"/>
    <cellStyle name="Normal 5 3 4 2 2 2 2 4" xfId="22742"/>
    <cellStyle name="Normal 5 3 4 2 2 2 3" xfId="7242"/>
    <cellStyle name="Normal 5 3 4 2 2 2 3 2" xfId="25382"/>
    <cellStyle name="Normal 5 3 4 2 2 2 4" xfId="12532"/>
    <cellStyle name="Normal 5 3 4 2 2 2 5" xfId="15172"/>
    <cellStyle name="Normal 5 3 4 2 2 2 6" xfId="20102"/>
    <cellStyle name="Normal 5 3 4 2 2 3" xfId="3370"/>
    <cellStyle name="Normal 5 3 4 2 2 3 2" xfId="8651"/>
    <cellStyle name="Normal 5 3 4 2 2 3 2 2" xfId="26790"/>
    <cellStyle name="Normal 5 3 4 2 2 3 3" xfId="16404"/>
    <cellStyle name="Normal 5 3 4 2 2 3 4" xfId="21510"/>
    <cellStyle name="Normal 5 3 4 2 2 4" xfId="6010"/>
    <cellStyle name="Normal 5 3 4 2 2 4 2" xfId="24150"/>
    <cellStyle name="Normal 5 3 4 2 2 5" xfId="11300"/>
    <cellStyle name="Normal 5 3 4 2 2 6" xfId="13940"/>
    <cellStyle name="Normal 5 3 4 2 2 7" xfId="18870"/>
    <cellStyle name="Normal 5 3 4 2 3" xfId="1080"/>
    <cellStyle name="Normal 5 3 4 2 3 2" xfId="2312"/>
    <cellStyle name="Normal 5 3 4 2 3 2 2" xfId="4954"/>
    <cellStyle name="Normal 5 3 4 2 3 2 2 2" xfId="10235"/>
    <cellStyle name="Normal 5 3 4 2 3 2 2 2 2" xfId="28374"/>
    <cellStyle name="Normal 5 3 4 2 3 2 2 3" xfId="17988"/>
    <cellStyle name="Normal 5 3 4 2 3 2 2 4" xfId="23094"/>
    <cellStyle name="Normal 5 3 4 2 3 2 3" xfId="7594"/>
    <cellStyle name="Normal 5 3 4 2 3 2 3 2" xfId="25734"/>
    <cellStyle name="Normal 5 3 4 2 3 2 4" xfId="12884"/>
    <cellStyle name="Normal 5 3 4 2 3 2 5" xfId="15524"/>
    <cellStyle name="Normal 5 3 4 2 3 2 6" xfId="20454"/>
    <cellStyle name="Normal 5 3 4 2 3 3" xfId="3722"/>
    <cellStyle name="Normal 5 3 4 2 3 3 2" xfId="9003"/>
    <cellStyle name="Normal 5 3 4 2 3 3 2 2" xfId="27142"/>
    <cellStyle name="Normal 5 3 4 2 3 3 3" xfId="16756"/>
    <cellStyle name="Normal 5 3 4 2 3 3 4" xfId="21862"/>
    <cellStyle name="Normal 5 3 4 2 3 4" xfId="6362"/>
    <cellStyle name="Normal 5 3 4 2 3 4 2" xfId="24502"/>
    <cellStyle name="Normal 5 3 4 2 3 5" xfId="11652"/>
    <cellStyle name="Normal 5 3 4 2 3 6" xfId="14292"/>
    <cellStyle name="Normal 5 3 4 2 3 7" xfId="19222"/>
    <cellStyle name="Normal 5 3 4 2 4" xfId="1608"/>
    <cellStyle name="Normal 5 3 4 2 4 2" xfId="4250"/>
    <cellStyle name="Normal 5 3 4 2 4 2 2" xfId="9531"/>
    <cellStyle name="Normal 5 3 4 2 4 2 2 2" xfId="27670"/>
    <cellStyle name="Normal 5 3 4 2 4 2 3" xfId="17284"/>
    <cellStyle name="Normal 5 3 4 2 4 2 4" xfId="22390"/>
    <cellStyle name="Normal 5 3 4 2 4 3" xfId="6890"/>
    <cellStyle name="Normal 5 3 4 2 4 3 2" xfId="25030"/>
    <cellStyle name="Normal 5 3 4 2 4 4" xfId="12180"/>
    <cellStyle name="Normal 5 3 4 2 4 5" xfId="14820"/>
    <cellStyle name="Normal 5 3 4 2 4 6" xfId="19750"/>
    <cellStyle name="Normal 5 3 4 2 5" xfId="3017"/>
    <cellStyle name="Normal 5 3 4 2 5 2" xfId="8299"/>
    <cellStyle name="Normal 5 3 4 2 5 2 2" xfId="26438"/>
    <cellStyle name="Normal 5 3 4 2 5 3" xfId="16052"/>
    <cellStyle name="Normal 5 3 4 2 5 4" xfId="21158"/>
    <cellStyle name="Normal 5 3 4 2 6" xfId="5658"/>
    <cellStyle name="Normal 5 3 4 2 6 2" xfId="23798"/>
    <cellStyle name="Normal 5 3 4 2 7" xfId="10953"/>
    <cellStyle name="Normal 5 3 4 2 8" xfId="13588"/>
    <cellStyle name="Normal 5 3 4 2 9" xfId="18518"/>
    <cellStyle name="Normal 5 3 4 3" xfId="552"/>
    <cellStyle name="Normal 5 3 4 3 2" xfId="1256"/>
    <cellStyle name="Normal 5 3 4 3 2 2" xfId="2488"/>
    <cellStyle name="Normal 5 3 4 3 2 2 2" xfId="5130"/>
    <cellStyle name="Normal 5 3 4 3 2 2 2 2" xfId="10411"/>
    <cellStyle name="Normal 5 3 4 3 2 2 2 2 2" xfId="28550"/>
    <cellStyle name="Normal 5 3 4 3 2 2 2 3" xfId="18164"/>
    <cellStyle name="Normal 5 3 4 3 2 2 2 4" xfId="23270"/>
    <cellStyle name="Normal 5 3 4 3 2 2 3" xfId="7770"/>
    <cellStyle name="Normal 5 3 4 3 2 2 3 2" xfId="25910"/>
    <cellStyle name="Normal 5 3 4 3 2 2 4" xfId="13060"/>
    <cellStyle name="Normal 5 3 4 3 2 2 5" xfId="15700"/>
    <cellStyle name="Normal 5 3 4 3 2 2 6" xfId="20630"/>
    <cellStyle name="Normal 5 3 4 3 2 3" xfId="3898"/>
    <cellStyle name="Normal 5 3 4 3 2 3 2" xfId="9179"/>
    <cellStyle name="Normal 5 3 4 3 2 3 2 2" xfId="27318"/>
    <cellStyle name="Normal 5 3 4 3 2 3 3" xfId="16932"/>
    <cellStyle name="Normal 5 3 4 3 2 3 4" xfId="22038"/>
    <cellStyle name="Normal 5 3 4 3 2 4" xfId="6538"/>
    <cellStyle name="Normal 5 3 4 3 2 4 2" xfId="24678"/>
    <cellStyle name="Normal 5 3 4 3 2 5" xfId="11828"/>
    <cellStyle name="Normal 5 3 4 3 2 6" xfId="14468"/>
    <cellStyle name="Normal 5 3 4 3 2 7" xfId="19398"/>
    <cellStyle name="Normal 5 3 4 3 3" xfId="1784"/>
    <cellStyle name="Normal 5 3 4 3 3 2" xfId="4426"/>
    <cellStyle name="Normal 5 3 4 3 3 2 2" xfId="9707"/>
    <cellStyle name="Normal 5 3 4 3 3 2 2 2" xfId="27846"/>
    <cellStyle name="Normal 5 3 4 3 3 2 3" xfId="17460"/>
    <cellStyle name="Normal 5 3 4 3 3 2 4" xfId="22566"/>
    <cellStyle name="Normal 5 3 4 3 3 3" xfId="7066"/>
    <cellStyle name="Normal 5 3 4 3 3 3 2" xfId="25206"/>
    <cellStyle name="Normal 5 3 4 3 3 4" xfId="12356"/>
    <cellStyle name="Normal 5 3 4 3 3 5" xfId="14996"/>
    <cellStyle name="Normal 5 3 4 3 3 6" xfId="19926"/>
    <cellStyle name="Normal 5 3 4 3 4" xfId="3193"/>
    <cellStyle name="Normal 5 3 4 3 4 2" xfId="8475"/>
    <cellStyle name="Normal 5 3 4 3 4 2 2" xfId="26614"/>
    <cellStyle name="Normal 5 3 4 3 4 3" xfId="16228"/>
    <cellStyle name="Normal 5 3 4 3 4 4" xfId="21334"/>
    <cellStyle name="Normal 5 3 4 3 5" xfId="5834"/>
    <cellStyle name="Normal 5 3 4 3 5 2" xfId="23974"/>
    <cellStyle name="Normal 5 3 4 3 6" xfId="11125"/>
    <cellStyle name="Normal 5 3 4 3 7" xfId="13764"/>
    <cellStyle name="Normal 5 3 4 3 8" xfId="18694"/>
    <cellStyle name="Normal 5 3 4 4" xfId="904"/>
    <cellStyle name="Normal 5 3 4 4 2" xfId="2136"/>
    <cellStyle name="Normal 5 3 4 4 2 2" xfId="4778"/>
    <cellStyle name="Normal 5 3 4 4 2 2 2" xfId="10059"/>
    <cellStyle name="Normal 5 3 4 4 2 2 2 2" xfId="28198"/>
    <cellStyle name="Normal 5 3 4 4 2 2 3" xfId="17812"/>
    <cellStyle name="Normal 5 3 4 4 2 2 4" xfId="22918"/>
    <cellStyle name="Normal 5 3 4 4 2 3" xfId="7418"/>
    <cellStyle name="Normal 5 3 4 4 2 3 2" xfId="25558"/>
    <cellStyle name="Normal 5 3 4 4 2 4" xfId="12708"/>
    <cellStyle name="Normal 5 3 4 4 2 5" xfId="15348"/>
    <cellStyle name="Normal 5 3 4 4 2 6" xfId="20278"/>
    <cellStyle name="Normal 5 3 4 4 3" xfId="3546"/>
    <cellStyle name="Normal 5 3 4 4 3 2" xfId="8827"/>
    <cellStyle name="Normal 5 3 4 4 3 2 2" xfId="26966"/>
    <cellStyle name="Normal 5 3 4 4 3 3" xfId="16580"/>
    <cellStyle name="Normal 5 3 4 4 3 4" xfId="21686"/>
    <cellStyle name="Normal 5 3 4 4 4" xfId="6186"/>
    <cellStyle name="Normal 5 3 4 4 4 2" xfId="24326"/>
    <cellStyle name="Normal 5 3 4 4 5" xfId="11476"/>
    <cellStyle name="Normal 5 3 4 4 6" xfId="14116"/>
    <cellStyle name="Normal 5 3 4 4 7" xfId="19046"/>
    <cellStyle name="Normal 5 3 4 5" xfId="1432"/>
    <cellStyle name="Normal 5 3 4 5 2" xfId="4074"/>
    <cellStyle name="Normal 5 3 4 5 2 2" xfId="9355"/>
    <cellStyle name="Normal 5 3 4 5 2 2 2" xfId="27494"/>
    <cellStyle name="Normal 5 3 4 5 2 3" xfId="17108"/>
    <cellStyle name="Normal 5 3 4 5 2 4" xfId="22214"/>
    <cellStyle name="Normal 5 3 4 5 3" xfId="6714"/>
    <cellStyle name="Normal 5 3 4 5 3 2" xfId="24854"/>
    <cellStyle name="Normal 5 3 4 5 4" xfId="12004"/>
    <cellStyle name="Normal 5 3 4 5 5" xfId="14644"/>
    <cellStyle name="Normal 5 3 4 5 6" xfId="19574"/>
    <cellStyle name="Normal 5 3 4 6" xfId="2664"/>
    <cellStyle name="Normal 5 3 4 6 2" xfId="5306"/>
    <cellStyle name="Normal 5 3 4 6 2 2" xfId="10587"/>
    <cellStyle name="Normal 5 3 4 6 2 2 2" xfId="28726"/>
    <cellStyle name="Normal 5 3 4 6 2 3" xfId="23446"/>
    <cellStyle name="Normal 5 3 4 6 3" xfId="7946"/>
    <cellStyle name="Normal 5 3 4 6 3 2" xfId="26086"/>
    <cellStyle name="Normal 5 3 4 6 4" xfId="13236"/>
    <cellStyle name="Normal 5 3 4 6 5" xfId="15876"/>
    <cellStyle name="Normal 5 3 4 6 6" xfId="20806"/>
    <cellStyle name="Normal 5 3 4 7" xfId="2841"/>
    <cellStyle name="Normal 5 3 4 7 2" xfId="8123"/>
    <cellStyle name="Normal 5 3 4 7 2 2" xfId="26262"/>
    <cellStyle name="Normal 5 3 4 7 3" xfId="20982"/>
    <cellStyle name="Normal 5 3 4 8" xfId="5482"/>
    <cellStyle name="Normal 5 3 4 8 2" xfId="23622"/>
    <cellStyle name="Normal 5 3 4 9" xfId="10776"/>
    <cellStyle name="Normal 5 3 5" xfId="291"/>
    <cellStyle name="Normal 5 3 5 2" xfId="639"/>
    <cellStyle name="Normal 5 3 5 2 2" xfId="1871"/>
    <cellStyle name="Normal 5 3 5 2 2 2" xfId="4513"/>
    <cellStyle name="Normal 5 3 5 2 2 2 2" xfId="9794"/>
    <cellStyle name="Normal 5 3 5 2 2 2 2 2" xfId="27933"/>
    <cellStyle name="Normal 5 3 5 2 2 2 3" xfId="17547"/>
    <cellStyle name="Normal 5 3 5 2 2 2 4" xfId="22653"/>
    <cellStyle name="Normal 5 3 5 2 2 3" xfId="7153"/>
    <cellStyle name="Normal 5 3 5 2 2 3 2" xfId="25293"/>
    <cellStyle name="Normal 5 3 5 2 2 4" xfId="12443"/>
    <cellStyle name="Normal 5 3 5 2 2 5" xfId="15083"/>
    <cellStyle name="Normal 5 3 5 2 2 6" xfId="20013"/>
    <cellStyle name="Normal 5 3 5 2 3" xfId="3281"/>
    <cellStyle name="Normal 5 3 5 2 3 2" xfId="8562"/>
    <cellStyle name="Normal 5 3 5 2 3 2 2" xfId="26701"/>
    <cellStyle name="Normal 5 3 5 2 3 3" xfId="16315"/>
    <cellStyle name="Normal 5 3 5 2 3 4" xfId="21421"/>
    <cellStyle name="Normal 5 3 5 2 4" xfId="5921"/>
    <cellStyle name="Normal 5 3 5 2 4 2" xfId="24061"/>
    <cellStyle name="Normal 5 3 5 2 5" xfId="11211"/>
    <cellStyle name="Normal 5 3 5 2 6" xfId="13851"/>
    <cellStyle name="Normal 5 3 5 2 7" xfId="18781"/>
    <cellStyle name="Normal 5 3 5 3" xfId="991"/>
    <cellStyle name="Normal 5 3 5 3 2" xfId="2223"/>
    <cellStyle name="Normal 5 3 5 3 2 2" xfId="4865"/>
    <cellStyle name="Normal 5 3 5 3 2 2 2" xfId="10146"/>
    <cellStyle name="Normal 5 3 5 3 2 2 2 2" xfId="28285"/>
    <cellStyle name="Normal 5 3 5 3 2 2 3" xfId="17899"/>
    <cellStyle name="Normal 5 3 5 3 2 2 4" xfId="23005"/>
    <cellStyle name="Normal 5 3 5 3 2 3" xfId="7505"/>
    <cellStyle name="Normal 5 3 5 3 2 3 2" xfId="25645"/>
    <cellStyle name="Normal 5 3 5 3 2 4" xfId="12795"/>
    <cellStyle name="Normal 5 3 5 3 2 5" xfId="15435"/>
    <cellStyle name="Normal 5 3 5 3 2 6" xfId="20365"/>
    <cellStyle name="Normal 5 3 5 3 3" xfId="3633"/>
    <cellStyle name="Normal 5 3 5 3 3 2" xfId="8914"/>
    <cellStyle name="Normal 5 3 5 3 3 2 2" xfId="27053"/>
    <cellStyle name="Normal 5 3 5 3 3 3" xfId="16667"/>
    <cellStyle name="Normal 5 3 5 3 3 4" xfId="21773"/>
    <cellStyle name="Normal 5 3 5 3 4" xfId="6273"/>
    <cellStyle name="Normal 5 3 5 3 4 2" xfId="24413"/>
    <cellStyle name="Normal 5 3 5 3 5" xfId="11563"/>
    <cellStyle name="Normal 5 3 5 3 6" xfId="14203"/>
    <cellStyle name="Normal 5 3 5 3 7" xfId="19133"/>
    <cellStyle name="Normal 5 3 5 4" xfId="1519"/>
    <cellStyle name="Normal 5 3 5 4 2" xfId="4161"/>
    <cellStyle name="Normal 5 3 5 4 2 2" xfId="9442"/>
    <cellStyle name="Normal 5 3 5 4 2 2 2" xfId="27581"/>
    <cellStyle name="Normal 5 3 5 4 2 3" xfId="17195"/>
    <cellStyle name="Normal 5 3 5 4 2 4" xfId="22301"/>
    <cellStyle name="Normal 5 3 5 4 3" xfId="6801"/>
    <cellStyle name="Normal 5 3 5 4 3 2" xfId="24941"/>
    <cellStyle name="Normal 5 3 5 4 4" xfId="12091"/>
    <cellStyle name="Normal 5 3 5 4 5" xfId="14731"/>
    <cellStyle name="Normal 5 3 5 4 6" xfId="19661"/>
    <cellStyle name="Normal 5 3 5 5" xfId="2928"/>
    <cellStyle name="Normal 5 3 5 5 2" xfId="8210"/>
    <cellStyle name="Normal 5 3 5 5 2 2" xfId="26349"/>
    <cellStyle name="Normal 5 3 5 5 3" xfId="15963"/>
    <cellStyle name="Normal 5 3 5 5 4" xfId="21069"/>
    <cellStyle name="Normal 5 3 5 6" xfId="5569"/>
    <cellStyle name="Normal 5 3 5 6 2" xfId="23709"/>
    <cellStyle name="Normal 5 3 5 7" xfId="10868"/>
    <cellStyle name="Normal 5 3 5 8" xfId="13499"/>
    <cellStyle name="Normal 5 3 5 9" xfId="18430"/>
    <cellStyle name="Normal 5 3 6" xfId="466"/>
    <cellStyle name="Normal 5 3 6 2" xfId="1167"/>
    <cellStyle name="Normal 5 3 6 2 2" xfId="2399"/>
    <cellStyle name="Normal 5 3 6 2 2 2" xfId="5041"/>
    <cellStyle name="Normal 5 3 6 2 2 2 2" xfId="10322"/>
    <cellStyle name="Normal 5 3 6 2 2 2 2 2" xfId="28461"/>
    <cellStyle name="Normal 5 3 6 2 2 2 3" xfId="18075"/>
    <cellStyle name="Normal 5 3 6 2 2 2 4" xfId="23181"/>
    <cellStyle name="Normal 5 3 6 2 2 3" xfId="7681"/>
    <cellStyle name="Normal 5 3 6 2 2 3 2" xfId="25821"/>
    <cellStyle name="Normal 5 3 6 2 2 4" xfId="12971"/>
    <cellStyle name="Normal 5 3 6 2 2 5" xfId="15611"/>
    <cellStyle name="Normal 5 3 6 2 2 6" xfId="20541"/>
    <cellStyle name="Normal 5 3 6 2 3" xfId="3809"/>
    <cellStyle name="Normal 5 3 6 2 3 2" xfId="9090"/>
    <cellStyle name="Normal 5 3 6 2 3 2 2" xfId="27229"/>
    <cellStyle name="Normal 5 3 6 2 3 3" xfId="16843"/>
    <cellStyle name="Normal 5 3 6 2 3 4" xfId="21949"/>
    <cellStyle name="Normal 5 3 6 2 4" xfId="6449"/>
    <cellStyle name="Normal 5 3 6 2 4 2" xfId="24589"/>
    <cellStyle name="Normal 5 3 6 2 5" xfId="11739"/>
    <cellStyle name="Normal 5 3 6 2 6" xfId="14379"/>
    <cellStyle name="Normal 5 3 6 2 7" xfId="19309"/>
    <cellStyle name="Normal 5 3 6 3" xfId="1695"/>
    <cellStyle name="Normal 5 3 6 3 2" xfId="4337"/>
    <cellStyle name="Normal 5 3 6 3 2 2" xfId="9618"/>
    <cellStyle name="Normal 5 3 6 3 2 2 2" xfId="27757"/>
    <cellStyle name="Normal 5 3 6 3 2 3" xfId="17371"/>
    <cellStyle name="Normal 5 3 6 3 2 4" xfId="22477"/>
    <cellStyle name="Normal 5 3 6 3 3" xfId="6977"/>
    <cellStyle name="Normal 5 3 6 3 3 2" xfId="25117"/>
    <cellStyle name="Normal 5 3 6 3 4" xfId="12267"/>
    <cellStyle name="Normal 5 3 6 3 5" xfId="14907"/>
    <cellStyle name="Normal 5 3 6 3 6" xfId="19837"/>
    <cellStyle name="Normal 5 3 6 4" xfId="3104"/>
    <cellStyle name="Normal 5 3 6 4 2" xfId="8386"/>
    <cellStyle name="Normal 5 3 6 4 2 2" xfId="26525"/>
    <cellStyle name="Normal 5 3 6 4 3" xfId="16139"/>
    <cellStyle name="Normal 5 3 6 4 4" xfId="21245"/>
    <cellStyle name="Normal 5 3 6 5" xfId="5745"/>
    <cellStyle name="Normal 5 3 6 5 2" xfId="23885"/>
    <cellStyle name="Normal 5 3 6 6" xfId="11039"/>
    <cellStyle name="Normal 5 3 6 7" xfId="13675"/>
    <cellStyle name="Normal 5 3 6 8" xfId="18605"/>
    <cellStyle name="Normal 5 3 7" xfId="815"/>
    <cellStyle name="Normal 5 3 7 2" xfId="2047"/>
    <cellStyle name="Normal 5 3 7 2 2" xfId="4689"/>
    <cellStyle name="Normal 5 3 7 2 2 2" xfId="9970"/>
    <cellStyle name="Normal 5 3 7 2 2 2 2" xfId="28109"/>
    <cellStyle name="Normal 5 3 7 2 2 3" xfId="17723"/>
    <cellStyle name="Normal 5 3 7 2 2 4" xfId="22829"/>
    <cellStyle name="Normal 5 3 7 2 3" xfId="7329"/>
    <cellStyle name="Normal 5 3 7 2 3 2" xfId="25469"/>
    <cellStyle name="Normal 5 3 7 2 4" xfId="12619"/>
    <cellStyle name="Normal 5 3 7 2 5" xfId="15259"/>
    <cellStyle name="Normal 5 3 7 2 6" xfId="20189"/>
    <cellStyle name="Normal 5 3 7 3" xfId="3457"/>
    <cellStyle name="Normal 5 3 7 3 2" xfId="8738"/>
    <cellStyle name="Normal 5 3 7 3 2 2" xfId="26877"/>
    <cellStyle name="Normal 5 3 7 3 3" xfId="16491"/>
    <cellStyle name="Normal 5 3 7 3 4" xfId="21597"/>
    <cellStyle name="Normal 5 3 7 4" xfId="6097"/>
    <cellStyle name="Normal 5 3 7 4 2" xfId="24237"/>
    <cellStyle name="Normal 5 3 7 5" xfId="11387"/>
    <cellStyle name="Normal 5 3 7 6" xfId="14027"/>
    <cellStyle name="Normal 5 3 7 7" xfId="18957"/>
    <cellStyle name="Normal 5 3 8" xfId="1343"/>
    <cellStyle name="Normal 5 3 8 2" xfId="3985"/>
    <cellStyle name="Normal 5 3 8 2 2" xfId="9266"/>
    <cellStyle name="Normal 5 3 8 2 2 2" xfId="27405"/>
    <cellStyle name="Normal 5 3 8 2 3" xfId="17019"/>
    <cellStyle name="Normal 5 3 8 2 4" xfId="22125"/>
    <cellStyle name="Normal 5 3 8 3" xfId="6625"/>
    <cellStyle name="Normal 5 3 8 3 2" xfId="24765"/>
    <cellStyle name="Normal 5 3 8 4" xfId="11915"/>
    <cellStyle name="Normal 5 3 8 5" xfId="14555"/>
    <cellStyle name="Normal 5 3 8 6" xfId="19485"/>
    <cellStyle name="Normal 5 3 9" xfId="2575"/>
    <cellStyle name="Normal 5 3 9 2" xfId="5217"/>
    <cellStyle name="Normal 5 3 9 2 2" xfId="10498"/>
    <cellStyle name="Normal 5 3 9 2 2 2" xfId="28637"/>
    <cellStyle name="Normal 5 3 9 2 3" xfId="23357"/>
    <cellStyle name="Normal 5 3 9 3" xfId="7857"/>
    <cellStyle name="Normal 5 3 9 3 2" xfId="25997"/>
    <cellStyle name="Normal 5 3 9 4" xfId="13147"/>
    <cellStyle name="Normal 5 3 9 5" xfId="15787"/>
    <cellStyle name="Normal 5 3 9 6" xfId="20717"/>
    <cellStyle name="Normal 5 4" xfId="72"/>
    <cellStyle name="Normal 5 4 10" xfId="10713"/>
    <cellStyle name="Normal 5 4 11" xfId="13331"/>
    <cellStyle name="Normal 5 4 12" xfId="18260"/>
    <cellStyle name="Normal 5 4 2" xfId="195"/>
    <cellStyle name="Normal 5 4 2 10" xfId="13420"/>
    <cellStyle name="Normal 5 4 2 11" xfId="18350"/>
    <cellStyle name="Normal 5 4 2 2" xfId="387"/>
    <cellStyle name="Normal 5 4 2 2 2" xfId="736"/>
    <cellStyle name="Normal 5 4 2 2 2 2" xfId="1968"/>
    <cellStyle name="Normal 5 4 2 2 2 2 2" xfId="4610"/>
    <cellStyle name="Normal 5 4 2 2 2 2 2 2" xfId="9891"/>
    <cellStyle name="Normal 5 4 2 2 2 2 2 2 2" xfId="28030"/>
    <cellStyle name="Normal 5 4 2 2 2 2 2 3" xfId="17644"/>
    <cellStyle name="Normal 5 4 2 2 2 2 2 4" xfId="22750"/>
    <cellStyle name="Normal 5 4 2 2 2 2 3" xfId="7250"/>
    <cellStyle name="Normal 5 4 2 2 2 2 3 2" xfId="25390"/>
    <cellStyle name="Normal 5 4 2 2 2 2 4" xfId="12540"/>
    <cellStyle name="Normal 5 4 2 2 2 2 5" xfId="15180"/>
    <cellStyle name="Normal 5 4 2 2 2 2 6" xfId="20110"/>
    <cellStyle name="Normal 5 4 2 2 2 3" xfId="3378"/>
    <cellStyle name="Normal 5 4 2 2 2 3 2" xfId="8659"/>
    <cellStyle name="Normal 5 4 2 2 2 3 2 2" xfId="26798"/>
    <cellStyle name="Normal 5 4 2 2 2 3 3" xfId="16412"/>
    <cellStyle name="Normal 5 4 2 2 2 3 4" xfId="21518"/>
    <cellStyle name="Normal 5 4 2 2 2 4" xfId="6018"/>
    <cellStyle name="Normal 5 4 2 2 2 4 2" xfId="24158"/>
    <cellStyle name="Normal 5 4 2 2 2 5" xfId="11308"/>
    <cellStyle name="Normal 5 4 2 2 2 6" xfId="13948"/>
    <cellStyle name="Normal 5 4 2 2 2 7" xfId="18878"/>
    <cellStyle name="Normal 5 4 2 2 3" xfId="1088"/>
    <cellStyle name="Normal 5 4 2 2 3 2" xfId="2320"/>
    <cellStyle name="Normal 5 4 2 2 3 2 2" xfId="4962"/>
    <cellStyle name="Normal 5 4 2 2 3 2 2 2" xfId="10243"/>
    <cellStyle name="Normal 5 4 2 2 3 2 2 2 2" xfId="28382"/>
    <cellStyle name="Normal 5 4 2 2 3 2 2 3" xfId="17996"/>
    <cellStyle name="Normal 5 4 2 2 3 2 2 4" xfId="23102"/>
    <cellStyle name="Normal 5 4 2 2 3 2 3" xfId="7602"/>
    <cellStyle name="Normal 5 4 2 2 3 2 3 2" xfId="25742"/>
    <cellStyle name="Normal 5 4 2 2 3 2 4" xfId="12892"/>
    <cellStyle name="Normal 5 4 2 2 3 2 5" xfId="15532"/>
    <cellStyle name="Normal 5 4 2 2 3 2 6" xfId="20462"/>
    <cellStyle name="Normal 5 4 2 2 3 3" xfId="3730"/>
    <cellStyle name="Normal 5 4 2 2 3 3 2" xfId="9011"/>
    <cellStyle name="Normal 5 4 2 2 3 3 2 2" xfId="27150"/>
    <cellStyle name="Normal 5 4 2 2 3 3 3" xfId="16764"/>
    <cellStyle name="Normal 5 4 2 2 3 3 4" xfId="21870"/>
    <cellStyle name="Normal 5 4 2 2 3 4" xfId="6370"/>
    <cellStyle name="Normal 5 4 2 2 3 4 2" xfId="24510"/>
    <cellStyle name="Normal 5 4 2 2 3 5" xfId="11660"/>
    <cellStyle name="Normal 5 4 2 2 3 6" xfId="14300"/>
    <cellStyle name="Normal 5 4 2 2 3 7" xfId="19230"/>
    <cellStyle name="Normal 5 4 2 2 4" xfId="1616"/>
    <cellStyle name="Normal 5 4 2 2 4 2" xfId="4258"/>
    <cellStyle name="Normal 5 4 2 2 4 2 2" xfId="9539"/>
    <cellStyle name="Normal 5 4 2 2 4 2 2 2" xfId="27678"/>
    <cellStyle name="Normal 5 4 2 2 4 2 3" xfId="17292"/>
    <cellStyle name="Normal 5 4 2 2 4 2 4" xfId="22398"/>
    <cellStyle name="Normal 5 4 2 2 4 3" xfId="6898"/>
    <cellStyle name="Normal 5 4 2 2 4 3 2" xfId="25038"/>
    <cellStyle name="Normal 5 4 2 2 4 4" xfId="12188"/>
    <cellStyle name="Normal 5 4 2 2 4 5" xfId="14828"/>
    <cellStyle name="Normal 5 4 2 2 4 6" xfId="19758"/>
    <cellStyle name="Normal 5 4 2 2 5" xfId="3025"/>
    <cellStyle name="Normal 5 4 2 2 5 2" xfId="8307"/>
    <cellStyle name="Normal 5 4 2 2 5 2 2" xfId="26446"/>
    <cellStyle name="Normal 5 4 2 2 5 3" xfId="16060"/>
    <cellStyle name="Normal 5 4 2 2 5 4" xfId="21166"/>
    <cellStyle name="Normal 5 4 2 2 6" xfId="5666"/>
    <cellStyle name="Normal 5 4 2 2 6 2" xfId="23806"/>
    <cellStyle name="Normal 5 4 2 2 7" xfId="10961"/>
    <cellStyle name="Normal 5 4 2 2 8" xfId="13596"/>
    <cellStyle name="Normal 5 4 2 2 9" xfId="18526"/>
    <cellStyle name="Normal 5 4 2 3" xfId="560"/>
    <cellStyle name="Normal 5 4 2 3 2" xfId="1264"/>
    <cellStyle name="Normal 5 4 2 3 2 2" xfId="2496"/>
    <cellStyle name="Normal 5 4 2 3 2 2 2" xfId="5138"/>
    <cellStyle name="Normal 5 4 2 3 2 2 2 2" xfId="10419"/>
    <cellStyle name="Normal 5 4 2 3 2 2 2 2 2" xfId="28558"/>
    <cellStyle name="Normal 5 4 2 3 2 2 2 3" xfId="18172"/>
    <cellStyle name="Normal 5 4 2 3 2 2 2 4" xfId="23278"/>
    <cellStyle name="Normal 5 4 2 3 2 2 3" xfId="7778"/>
    <cellStyle name="Normal 5 4 2 3 2 2 3 2" xfId="25918"/>
    <cellStyle name="Normal 5 4 2 3 2 2 4" xfId="13068"/>
    <cellStyle name="Normal 5 4 2 3 2 2 5" xfId="15708"/>
    <cellStyle name="Normal 5 4 2 3 2 2 6" xfId="20638"/>
    <cellStyle name="Normal 5 4 2 3 2 3" xfId="3906"/>
    <cellStyle name="Normal 5 4 2 3 2 3 2" xfId="9187"/>
    <cellStyle name="Normal 5 4 2 3 2 3 2 2" xfId="27326"/>
    <cellStyle name="Normal 5 4 2 3 2 3 3" xfId="16940"/>
    <cellStyle name="Normal 5 4 2 3 2 3 4" xfId="22046"/>
    <cellStyle name="Normal 5 4 2 3 2 4" xfId="6546"/>
    <cellStyle name="Normal 5 4 2 3 2 4 2" xfId="24686"/>
    <cellStyle name="Normal 5 4 2 3 2 5" xfId="11836"/>
    <cellStyle name="Normal 5 4 2 3 2 6" xfId="14476"/>
    <cellStyle name="Normal 5 4 2 3 2 7" xfId="19406"/>
    <cellStyle name="Normal 5 4 2 3 3" xfId="1792"/>
    <cellStyle name="Normal 5 4 2 3 3 2" xfId="4434"/>
    <cellStyle name="Normal 5 4 2 3 3 2 2" xfId="9715"/>
    <cellStyle name="Normal 5 4 2 3 3 2 2 2" xfId="27854"/>
    <cellStyle name="Normal 5 4 2 3 3 2 3" xfId="17468"/>
    <cellStyle name="Normal 5 4 2 3 3 2 4" xfId="22574"/>
    <cellStyle name="Normal 5 4 2 3 3 3" xfId="7074"/>
    <cellStyle name="Normal 5 4 2 3 3 3 2" xfId="25214"/>
    <cellStyle name="Normal 5 4 2 3 3 4" xfId="12364"/>
    <cellStyle name="Normal 5 4 2 3 3 5" xfId="15004"/>
    <cellStyle name="Normal 5 4 2 3 3 6" xfId="19934"/>
    <cellStyle name="Normal 5 4 2 3 4" xfId="3201"/>
    <cellStyle name="Normal 5 4 2 3 4 2" xfId="8483"/>
    <cellStyle name="Normal 5 4 2 3 4 2 2" xfId="26622"/>
    <cellStyle name="Normal 5 4 2 3 4 3" xfId="16236"/>
    <cellStyle name="Normal 5 4 2 3 4 4" xfId="21342"/>
    <cellStyle name="Normal 5 4 2 3 5" xfId="5842"/>
    <cellStyle name="Normal 5 4 2 3 5 2" xfId="23982"/>
    <cellStyle name="Normal 5 4 2 3 6" xfId="11133"/>
    <cellStyle name="Normal 5 4 2 3 7" xfId="13772"/>
    <cellStyle name="Normal 5 4 2 3 8" xfId="18702"/>
    <cellStyle name="Normal 5 4 2 4" xfId="912"/>
    <cellStyle name="Normal 5 4 2 4 2" xfId="2144"/>
    <cellStyle name="Normal 5 4 2 4 2 2" xfId="4786"/>
    <cellStyle name="Normal 5 4 2 4 2 2 2" xfId="10067"/>
    <cellStyle name="Normal 5 4 2 4 2 2 2 2" xfId="28206"/>
    <cellStyle name="Normal 5 4 2 4 2 2 3" xfId="17820"/>
    <cellStyle name="Normal 5 4 2 4 2 2 4" xfId="22926"/>
    <cellStyle name="Normal 5 4 2 4 2 3" xfId="7426"/>
    <cellStyle name="Normal 5 4 2 4 2 3 2" xfId="25566"/>
    <cellStyle name="Normal 5 4 2 4 2 4" xfId="12716"/>
    <cellStyle name="Normal 5 4 2 4 2 5" xfId="15356"/>
    <cellStyle name="Normal 5 4 2 4 2 6" xfId="20286"/>
    <cellStyle name="Normal 5 4 2 4 3" xfId="3554"/>
    <cellStyle name="Normal 5 4 2 4 3 2" xfId="8835"/>
    <cellStyle name="Normal 5 4 2 4 3 2 2" xfId="26974"/>
    <cellStyle name="Normal 5 4 2 4 3 3" xfId="16588"/>
    <cellStyle name="Normal 5 4 2 4 3 4" xfId="21694"/>
    <cellStyle name="Normal 5 4 2 4 4" xfId="6194"/>
    <cellStyle name="Normal 5 4 2 4 4 2" xfId="24334"/>
    <cellStyle name="Normal 5 4 2 4 5" xfId="11484"/>
    <cellStyle name="Normal 5 4 2 4 6" xfId="14124"/>
    <cellStyle name="Normal 5 4 2 4 7" xfId="19054"/>
    <cellStyle name="Normal 5 4 2 5" xfId="1440"/>
    <cellStyle name="Normal 5 4 2 5 2" xfId="4082"/>
    <cellStyle name="Normal 5 4 2 5 2 2" xfId="9363"/>
    <cellStyle name="Normal 5 4 2 5 2 2 2" xfId="27502"/>
    <cellStyle name="Normal 5 4 2 5 2 3" xfId="17116"/>
    <cellStyle name="Normal 5 4 2 5 2 4" xfId="22222"/>
    <cellStyle name="Normal 5 4 2 5 3" xfId="6722"/>
    <cellStyle name="Normal 5 4 2 5 3 2" xfId="24862"/>
    <cellStyle name="Normal 5 4 2 5 4" xfId="12012"/>
    <cellStyle name="Normal 5 4 2 5 5" xfId="14652"/>
    <cellStyle name="Normal 5 4 2 5 6" xfId="19582"/>
    <cellStyle name="Normal 5 4 2 6" xfId="2672"/>
    <cellStyle name="Normal 5 4 2 6 2" xfId="5314"/>
    <cellStyle name="Normal 5 4 2 6 2 2" xfId="10595"/>
    <cellStyle name="Normal 5 4 2 6 2 2 2" xfId="28734"/>
    <cellStyle name="Normal 5 4 2 6 2 3" xfId="23454"/>
    <cellStyle name="Normal 5 4 2 6 3" xfId="7954"/>
    <cellStyle name="Normal 5 4 2 6 3 2" xfId="26094"/>
    <cellStyle name="Normal 5 4 2 6 4" xfId="13244"/>
    <cellStyle name="Normal 5 4 2 6 5" xfId="15884"/>
    <cellStyle name="Normal 5 4 2 6 6" xfId="20814"/>
    <cellStyle name="Normal 5 4 2 7" xfId="2849"/>
    <cellStyle name="Normal 5 4 2 7 2" xfId="8131"/>
    <cellStyle name="Normal 5 4 2 7 2 2" xfId="26270"/>
    <cellStyle name="Normal 5 4 2 7 3" xfId="20990"/>
    <cellStyle name="Normal 5 4 2 8" xfId="5490"/>
    <cellStyle name="Normal 5 4 2 8 2" xfId="23630"/>
    <cellStyle name="Normal 5 4 2 9" xfId="10784"/>
    <cellStyle name="Normal 5 4 3" xfId="298"/>
    <cellStyle name="Normal 5 4 3 2" xfId="647"/>
    <cellStyle name="Normal 5 4 3 2 2" xfId="1879"/>
    <cellStyle name="Normal 5 4 3 2 2 2" xfId="4521"/>
    <cellStyle name="Normal 5 4 3 2 2 2 2" xfId="9802"/>
    <cellStyle name="Normal 5 4 3 2 2 2 2 2" xfId="27941"/>
    <cellStyle name="Normal 5 4 3 2 2 2 3" xfId="17555"/>
    <cellStyle name="Normal 5 4 3 2 2 2 4" xfId="22661"/>
    <cellStyle name="Normal 5 4 3 2 2 3" xfId="7161"/>
    <cellStyle name="Normal 5 4 3 2 2 3 2" xfId="25301"/>
    <cellStyle name="Normal 5 4 3 2 2 4" xfId="12451"/>
    <cellStyle name="Normal 5 4 3 2 2 5" xfId="15091"/>
    <cellStyle name="Normal 5 4 3 2 2 6" xfId="20021"/>
    <cellStyle name="Normal 5 4 3 2 3" xfId="3289"/>
    <cellStyle name="Normal 5 4 3 2 3 2" xfId="8570"/>
    <cellStyle name="Normal 5 4 3 2 3 2 2" xfId="26709"/>
    <cellStyle name="Normal 5 4 3 2 3 3" xfId="16323"/>
    <cellStyle name="Normal 5 4 3 2 3 4" xfId="21429"/>
    <cellStyle name="Normal 5 4 3 2 4" xfId="5929"/>
    <cellStyle name="Normal 5 4 3 2 4 2" xfId="24069"/>
    <cellStyle name="Normal 5 4 3 2 5" xfId="11219"/>
    <cellStyle name="Normal 5 4 3 2 6" xfId="13859"/>
    <cellStyle name="Normal 5 4 3 2 7" xfId="18789"/>
    <cellStyle name="Normal 5 4 3 3" xfId="999"/>
    <cellStyle name="Normal 5 4 3 3 2" xfId="2231"/>
    <cellStyle name="Normal 5 4 3 3 2 2" xfId="4873"/>
    <cellStyle name="Normal 5 4 3 3 2 2 2" xfId="10154"/>
    <cellStyle name="Normal 5 4 3 3 2 2 2 2" xfId="28293"/>
    <cellStyle name="Normal 5 4 3 3 2 2 3" xfId="17907"/>
    <cellStyle name="Normal 5 4 3 3 2 2 4" xfId="23013"/>
    <cellStyle name="Normal 5 4 3 3 2 3" xfId="7513"/>
    <cellStyle name="Normal 5 4 3 3 2 3 2" xfId="25653"/>
    <cellStyle name="Normal 5 4 3 3 2 4" xfId="12803"/>
    <cellStyle name="Normal 5 4 3 3 2 5" xfId="15443"/>
    <cellStyle name="Normal 5 4 3 3 2 6" xfId="20373"/>
    <cellStyle name="Normal 5 4 3 3 3" xfId="3641"/>
    <cellStyle name="Normal 5 4 3 3 3 2" xfId="8922"/>
    <cellStyle name="Normal 5 4 3 3 3 2 2" xfId="27061"/>
    <cellStyle name="Normal 5 4 3 3 3 3" xfId="16675"/>
    <cellStyle name="Normal 5 4 3 3 3 4" xfId="21781"/>
    <cellStyle name="Normal 5 4 3 3 4" xfId="6281"/>
    <cellStyle name="Normal 5 4 3 3 4 2" xfId="24421"/>
    <cellStyle name="Normal 5 4 3 3 5" xfId="11571"/>
    <cellStyle name="Normal 5 4 3 3 6" xfId="14211"/>
    <cellStyle name="Normal 5 4 3 3 7" xfId="19141"/>
    <cellStyle name="Normal 5 4 3 4" xfId="1527"/>
    <cellStyle name="Normal 5 4 3 4 2" xfId="4169"/>
    <cellStyle name="Normal 5 4 3 4 2 2" xfId="9450"/>
    <cellStyle name="Normal 5 4 3 4 2 2 2" xfId="27589"/>
    <cellStyle name="Normal 5 4 3 4 2 3" xfId="17203"/>
    <cellStyle name="Normal 5 4 3 4 2 4" xfId="22309"/>
    <cellStyle name="Normal 5 4 3 4 3" xfId="6809"/>
    <cellStyle name="Normal 5 4 3 4 3 2" xfId="24949"/>
    <cellStyle name="Normal 5 4 3 4 4" xfId="12099"/>
    <cellStyle name="Normal 5 4 3 4 5" xfId="14739"/>
    <cellStyle name="Normal 5 4 3 4 6" xfId="19669"/>
    <cellStyle name="Normal 5 4 3 5" xfId="2936"/>
    <cellStyle name="Normal 5 4 3 5 2" xfId="8218"/>
    <cellStyle name="Normal 5 4 3 5 2 2" xfId="26357"/>
    <cellStyle name="Normal 5 4 3 5 3" xfId="15971"/>
    <cellStyle name="Normal 5 4 3 5 4" xfId="21077"/>
    <cellStyle name="Normal 5 4 3 6" xfId="5577"/>
    <cellStyle name="Normal 5 4 3 6 2" xfId="23717"/>
    <cellStyle name="Normal 5 4 3 7" xfId="10875"/>
    <cellStyle name="Normal 5 4 3 8" xfId="13507"/>
    <cellStyle name="Normal 5 4 3 9" xfId="18437"/>
    <cellStyle name="Normal 5 4 4" xfId="476"/>
    <cellStyle name="Normal 5 4 4 2" xfId="1177"/>
    <cellStyle name="Normal 5 4 4 2 2" xfId="2409"/>
    <cellStyle name="Normal 5 4 4 2 2 2" xfId="5051"/>
    <cellStyle name="Normal 5 4 4 2 2 2 2" xfId="10332"/>
    <cellStyle name="Normal 5 4 4 2 2 2 2 2" xfId="28471"/>
    <cellStyle name="Normal 5 4 4 2 2 2 3" xfId="18085"/>
    <cellStyle name="Normal 5 4 4 2 2 2 4" xfId="23191"/>
    <cellStyle name="Normal 5 4 4 2 2 3" xfId="7691"/>
    <cellStyle name="Normal 5 4 4 2 2 3 2" xfId="25831"/>
    <cellStyle name="Normal 5 4 4 2 2 4" xfId="12981"/>
    <cellStyle name="Normal 5 4 4 2 2 5" xfId="15621"/>
    <cellStyle name="Normal 5 4 4 2 2 6" xfId="20551"/>
    <cellStyle name="Normal 5 4 4 2 3" xfId="3819"/>
    <cellStyle name="Normal 5 4 4 2 3 2" xfId="9100"/>
    <cellStyle name="Normal 5 4 4 2 3 2 2" xfId="27239"/>
    <cellStyle name="Normal 5 4 4 2 3 3" xfId="16853"/>
    <cellStyle name="Normal 5 4 4 2 3 4" xfId="21959"/>
    <cellStyle name="Normal 5 4 4 2 4" xfId="6459"/>
    <cellStyle name="Normal 5 4 4 2 4 2" xfId="24599"/>
    <cellStyle name="Normal 5 4 4 2 5" xfId="11749"/>
    <cellStyle name="Normal 5 4 4 2 6" xfId="14389"/>
    <cellStyle name="Normal 5 4 4 2 7" xfId="19319"/>
    <cellStyle name="Normal 5 4 4 3" xfId="1705"/>
    <cellStyle name="Normal 5 4 4 3 2" xfId="4347"/>
    <cellStyle name="Normal 5 4 4 3 2 2" xfId="9628"/>
    <cellStyle name="Normal 5 4 4 3 2 2 2" xfId="27767"/>
    <cellStyle name="Normal 5 4 4 3 2 3" xfId="17381"/>
    <cellStyle name="Normal 5 4 4 3 2 4" xfId="22487"/>
    <cellStyle name="Normal 5 4 4 3 3" xfId="6987"/>
    <cellStyle name="Normal 5 4 4 3 3 2" xfId="25127"/>
    <cellStyle name="Normal 5 4 4 3 4" xfId="12277"/>
    <cellStyle name="Normal 5 4 4 3 5" xfId="14917"/>
    <cellStyle name="Normal 5 4 4 3 6" xfId="19847"/>
    <cellStyle name="Normal 5 4 4 4" xfId="3114"/>
    <cellStyle name="Normal 5 4 4 4 2" xfId="8396"/>
    <cellStyle name="Normal 5 4 4 4 2 2" xfId="26535"/>
    <cellStyle name="Normal 5 4 4 4 3" xfId="16149"/>
    <cellStyle name="Normal 5 4 4 4 4" xfId="21255"/>
    <cellStyle name="Normal 5 4 4 5" xfId="5755"/>
    <cellStyle name="Normal 5 4 4 5 2" xfId="23895"/>
    <cellStyle name="Normal 5 4 4 6" xfId="11049"/>
    <cellStyle name="Normal 5 4 4 7" xfId="13685"/>
    <cellStyle name="Normal 5 4 4 8" xfId="18615"/>
    <cellStyle name="Normal 5 4 5" xfId="825"/>
    <cellStyle name="Normal 5 4 5 2" xfId="2057"/>
    <cellStyle name="Normal 5 4 5 2 2" xfId="4699"/>
    <cellStyle name="Normal 5 4 5 2 2 2" xfId="9980"/>
    <cellStyle name="Normal 5 4 5 2 2 2 2" xfId="28119"/>
    <cellStyle name="Normal 5 4 5 2 2 3" xfId="17733"/>
    <cellStyle name="Normal 5 4 5 2 2 4" xfId="22839"/>
    <cellStyle name="Normal 5 4 5 2 3" xfId="7339"/>
    <cellStyle name="Normal 5 4 5 2 3 2" xfId="25479"/>
    <cellStyle name="Normal 5 4 5 2 4" xfId="12629"/>
    <cellStyle name="Normal 5 4 5 2 5" xfId="15269"/>
    <cellStyle name="Normal 5 4 5 2 6" xfId="20199"/>
    <cellStyle name="Normal 5 4 5 3" xfId="3467"/>
    <cellStyle name="Normal 5 4 5 3 2" xfId="8748"/>
    <cellStyle name="Normal 5 4 5 3 2 2" xfId="26887"/>
    <cellStyle name="Normal 5 4 5 3 3" xfId="16501"/>
    <cellStyle name="Normal 5 4 5 3 4" xfId="21607"/>
    <cellStyle name="Normal 5 4 5 4" xfId="6107"/>
    <cellStyle name="Normal 5 4 5 4 2" xfId="24247"/>
    <cellStyle name="Normal 5 4 5 5" xfId="11397"/>
    <cellStyle name="Normal 5 4 5 6" xfId="14037"/>
    <cellStyle name="Normal 5 4 5 7" xfId="18967"/>
    <cellStyle name="Normal 5 4 6" xfId="1351"/>
    <cellStyle name="Normal 5 4 6 2" xfId="3993"/>
    <cellStyle name="Normal 5 4 6 2 2" xfId="9274"/>
    <cellStyle name="Normal 5 4 6 2 2 2" xfId="27413"/>
    <cellStyle name="Normal 5 4 6 2 3" xfId="17027"/>
    <cellStyle name="Normal 5 4 6 2 4" xfId="22133"/>
    <cellStyle name="Normal 5 4 6 3" xfId="6633"/>
    <cellStyle name="Normal 5 4 6 3 2" xfId="24773"/>
    <cellStyle name="Normal 5 4 6 4" xfId="11923"/>
    <cellStyle name="Normal 5 4 6 5" xfId="14563"/>
    <cellStyle name="Normal 5 4 6 6" xfId="19493"/>
    <cellStyle name="Normal 5 4 7" xfId="2583"/>
    <cellStyle name="Normal 5 4 7 2" xfId="5225"/>
    <cellStyle name="Normal 5 4 7 2 2" xfId="10506"/>
    <cellStyle name="Normal 5 4 7 2 2 2" xfId="28645"/>
    <cellStyle name="Normal 5 4 7 2 3" xfId="23365"/>
    <cellStyle name="Normal 5 4 7 3" xfId="7865"/>
    <cellStyle name="Normal 5 4 7 3 2" xfId="26005"/>
    <cellStyle name="Normal 5 4 7 4" xfId="13155"/>
    <cellStyle name="Normal 5 4 7 5" xfId="15795"/>
    <cellStyle name="Normal 5 4 7 6" xfId="20725"/>
    <cellStyle name="Normal 5 4 8" xfId="2762"/>
    <cellStyle name="Normal 5 4 8 2" xfId="8044"/>
    <cellStyle name="Normal 5 4 8 2 2" xfId="26183"/>
    <cellStyle name="Normal 5 4 8 3" xfId="20903"/>
    <cellStyle name="Normal 5 4 9" xfId="5403"/>
    <cellStyle name="Normal 5 4 9 2" xfId="23543"/>
    <cellStyle name="Normal 5 5" xfId="88"/>
    <cellStyle name="Normal 5 5 10" xfId="10728"/>
    <cellStyle name="Normal 5 5 11" xfId="13347"/>
    <cellStyle name="Normal 5 5 12" xfId="18276"/>
    <cellStyle name="Normal 5 5 2" xfId="209"/>
    <cellStyle name="Normal 5 5 2 10" xfId="13434"/>
    <cellStyle name="Normal 5 5 2 11" xfId="18364"/>
    <cellStyle name="Normal 5 5 2 2" xfId="401"/>
    <cellStyle name="Normal 5 5 2 2 2" xfId="750"/>
    <cellStyle name="Normal 5 5 2 2 2 2" xfId="1982"/>
    <cellStyle name="Normal 5 5 2 2 2 2 2" xfId="4624"/>
    <cellStyle name="Normal 5 5 2 2 2 2 2 2" xfId="9905"/>
    <cellStyle name="Normal 5 5 2 2 2 2 2 2 2" xfId="28044"/>
    <cellStyle name="Normal 5 5 2 2 2 2 2 3" xfId="17658"/>
    <cellStyle name="Normal 5 5 2 2 2 2 2 4" xfId="22764"/>
    <cellStyle name="Normal 5 5 2 2 2 2 3" xfId="7264"/>
    <cellStyle name="Normal 5 5 2 2 2 2 3 2" xfId="25404"/>
    <cellStyle name="Normal 5 5 2 2 2 2 4" xfId="12554"/>
    <cellStyle name="Normal 5 5 2 2 2 2 5" xfId="15194"/>
    <cellStyle name="Normal 5 5 2 2 2 2 6" xfId="20124"/>
    <cellStyle name="Normal 5 5 2 2 2 3" xfId="3392"/>
    <cellStyle name="Normal 5 5 2 2 2 3 2" xfId="8673"/>
    <cellStyle name="Normal 5 5 2 2 2 3 2 2" xfId="26812"/>
    <cellStyle name="Normal 5 5 2 2 2 3 3" xfId="16426"/>
    <cellStyle name="Normal 5 5 2 2 2 3 4" xfId="21532"/>
    <cellStyle name="Normal 5 5 2 2 2 4" xfId="6032"/>
    <cellStyle name="Normal 5 5 2 2 2 4 2" xfId="24172"/>
    <cellStyle name="Normal 5 5 2 2 2 5" xfId="11322"/>
    <cellStyle name="Normal 5 5 2 2 2 6" xfId="13962"/>
    <cellStyle name="Normal 5 5 2 2 2 7" xfId="18892"/>
    <cellStyle name="Normal 5 5 2 2 3" xfId="1102"/>
    <cellStyle name="Normal 5 5 2 2 3 2" xfId="2334"/>
    <cellStyle name="Normal 5 5 2 2 3 2 2" xfId="4976"/>
    <cellStyle name="Normal 5 5 2 2 3 2 2 2" xfId="10257"/>
    <cellStyle name="Normal 5 5 2 2 3 2 2 2 2" xfId="28396"/>
    <cellStyle name="Normal 5 5 2 2 3 2 2 3" xfId="18010"/>
    <cellStyle name="Normal 5 5 2 2 3 2 2 4" xfId="23116"/>
    <cellStyle name="Normal 5 5 2 2 3 2 3" xfId="7616"/>
    <cellStyle name="Normal 5 5 2 2 3 2 3 2" xfId="25756"/>
    <cellStyle name="Normal 5 5 2 2 3 2 4" xfId="12906"/>
    <cellStyle name="Normal 5 5 2 2 3 2 5" xfId="15546"/>
    <cellStyle name="Normal 5 5 2 2 3 2 6" xfId="20476"/>
    <cellStyle name="Normal 5 5 2 2 3 3" xfId="3744"/>
    <cellStyle name="Normal 5 5 2 2 3 3 2" xfId="9025"/>
    <cellStyle name="Normal 5 5 2 2 3 3 2 2" xfId="27164"/>
    <cellStyle name="Normal 5 5 2 2 3 3 3" xfId="16778"/>
    <cellStyle name="Normal 5 5 2 2 3 3 4" xfId="21884"/>
    <cellStyle name="Normal 5 5 2 2 3 4" xfId="6384"/>
    <cellStyle name="Normal 5 5 2 2 3 4 2" xfId="24524"/>
    <cellStyle name="Normal 5 5 2 2 3 5" xfId="11674"/>
    <cellStyle name="Normal 5 5 2 2 3 6" xfId="14314"/>
    <cellStyle name="Normal 5 5 2 2 3 7" xfId="19244"/>
    <cellStyle name="Normal 5 5 2 2 4" xfId="1630"/>
    <cellStyle name="Normal 5 5 2 2 4 2" xfId="4272"/>
    <cellStyle name="Normal 5 5 2 2 4 2 2" xfId="9553"/>
    <cellStyle name="Normal 5 5 2 2 4 2 2 2" xfId="27692"/>
    <cellStyle name="Normal 5 5 2 2 4 2 3" xfId="17306"/>
    <cellStyle name="Normal 5 5 2 2 4 2 4" xfId="22412"/>
    <cellStyle name="Normal 5 5 2 2 4 3" xfId="6912"/>
    <cellStyle name="Normal 5 5 2 2 4 3 2" xfId="25052"/>
    <cellStyle name="Normal 5 5 2 2 4 4" xfId="12202"/>
    <cellStyle name="Normal 5 5 2 2 4 5" xfId="14842"/>
    <cellStyle name="Normal 5 5 2 2 4 6" xfId="19772"/>
    <cellStyle name="Normal 5 5 2 2 5" xfId="3039"/>
    <cellStyle name="Normal 5 5 2 2 5 2" xfId="8321"/>
    <cellStyle name="Normal 5 5 2 2 5 2 2" xfId="26460"/>
    <cellStyle name="Normal 5 5 2 2 5 3" xfId="16074"/>
    <cellStyle name="Normal 5 5 2 2 5 4" xfId="21180"/>
    <cellStyle name="Normal 5 5 2 2 6" xfId="5680"/>
    <cellStyle name="Normal 5 5 2 2 6 2" xfId="23820"/>
    <cellStyle name="Normal 5 5 2 2 7" xfId="10974"/>
    <cellStyle name="Normal 5 5 2 2 8" xfId="13610"/>
    <cellStyle name="Normal 5 5 2 2 9" xfId="18540"/>
    <cellStyle name="Normal 5 5 2 3" xfId="573"/>
    <cellStyle name="Normal 5 5 2 3 2" xfId="1278"/>
    <cellStyle name="Normal 5 5 2 3 2 2" xfId="2510"/>
    <cellStyle name="Normal 5 5 2 3 2 2 2" xfId="5152"/>
    <cellStyle name="Normal 5 5 2 3 2 2 2 2" xfId="10433"/>
    <cellStyle name="Normal 5 5 2 3 2 2 2 2 2" xfId="28572"/>
    <cellStyle name="Normal 5 5 2 3 2 2 2 3" xfId="18186"/>
    <cellStyle name="Normal 5 5 2 3 2 2 2 4" xfId="23292"/>
    <cellStyle name="Normal 5 5 2 3 2 2 3" xfId="7792"/>
    <cellStyle name="Normal 5 5 2 3 2 2 3 2" xfId="25932"/>
    <cellStyle name="Normal 5 5 2 3 2 2 4" xfId="13082"/>
    <cellStyle name="Normal 5 5 2 3 2 2 5" xfId="15722"/>
    <cellStyle name="Normal 5 5 2 3 2 2 6" xfId="20652"/>
    <cellStyle name="Normal 5 5 2 3 2 3" xfId="3920"/>
    <cellStyle name="Normal 5 5 2 3 2 3 2" xfId="9201"/>
    <cellStyle name="Normal 5 5 2 3 2 3 2 2" xfId="27340"/>
    <cellStyle name="Normal 5 5 2 3 2 3 3" xfId="16954"/>
    <cellStyle name="Normal 5 5 2 3 2 3 4" xfId="22060"/>
    <cellStyle name="Normal 5 5 2 3 2 4" xfId="6560"/>
    <cellStyle name="Normal 5 5 2 3 2 4 2" xfId="24700"/>
    <cellStyle name="Normal 5 5 2 3 2 5" xfId="11850"/>
    <cellStyle name="Normal 5 5 2 3 2 6" xfId="14490"/>
    <cellStyle name="Normal 5 5 2 3 2 7" xfId="19420"/>
    <cellStyle name="Normal 5 5 2 3 3" xfId="1806"/>
    <cellStyle name="Normal 5 5 2 3 3 2" xfId="4448"/>
    <cellStyle name="Normal 5 5 2 3 3 2 2" xfId="9729"/>
    <cellStyle name="Normal 5 5 2 3 3 2 2 2" xfId="27868"/>
    <cellStyle name="Normal 5 5 2 3 3 2 3" xfId="17482"/>
    <cellStyle name="Normal 5 5 2 3 3 2 4" xfId="22588"/>
    <cellStyle name="Normal 5 5 2 3 3 3" xfId="7088"/>
    <cellStyle name="Normal 5 5 2 3 3 3 2" xfId="25228"/>
    <cellStyle name="Normal 5 5 2 3 3 4" xfId="12378"/>
    <cellStyle name="Normal 5 5 2 3 3 5" xfId="15018"/>
    <cellStyle name="Normal 5 5 2 3 3 6" xfId="19948"/>
    <cellStyle name="Normal 5 5 2 3 4" xfId="3215"/>
    <cellStyle name="Normal 5 5 2 3 4 2" xfId="8497"/>
    <cellStyle name="Normal 5 5 2 3 4 2 2" xfId="26636"/>
    <cellStyle name="Normal 5 5 2 3 4 3" xfId="16250"/>
    <cellStyle name="Normal 5 5 2 3 4 4" xfId="21356"/>
    <cellStyle name="Normal 5 5 2 3 5" xfId="5856"/>
    <cellStyle name="Normal 5 5 2 3 5 2" xfId="23996"/>
    <cellStyle name="Normal 5 5 2 3 6" xfId="11146"/>
    <cellStyle name="Normal 5 5 2 3 7" xfId="13786"/>
    <cellStyle name="Normal 5 5 2 3 8" xfId="18716"/>
    <cellStyle name="Normal 5 5 2 4" xfId="926"/>
    <cellStyle name="Normal 5 5 2 4 2" xfId="2158"/>
    <cellStyle name="Normal 5 5 2 4 2 2" xfId="4800"/>
    <cellStyle name="Normal 5 5 2 4 2 2 2" xfId="10081"/>
    <cellStyle name="Normal 5 5 2 4 2 2 2 2" xfId="28220"/>
    <cellStyle name="Normal 5 5 2 4 2 2 3" xfId="17834"/>
    <cellStyle name="Normal 5 5 2 4 2 2 4" xfId="22940"/>
    <cellStyle name="Normal 5 5 2 4 2 3" xfId="7440"/>
    <cellStyle name="Normal 5 5 2 4 2 3 2" xfId="25580"/>
    <cellStyle name="Normal 5 5 2 4 2 4" xfId="12730"/>
    <cellStyle name="Normal 5 5 2 4 2 5" xfId="15370"/>
    <cellStyle name="Normal 5 5 2 4 2 6" xfId="20300"/>
    <cellStyle name="Normal 5 5 2 4 3" xfId="3568"/>
    <cellStyle name="Normal 5 5 2 4 3 2" xfId="8849"/>
    <cellStyle name="Normal 5 5 2 4 3 2 2" xfId="26988"/>
    <cellStyle name="Normal 5 5 2 4 3 3" xfId="16602"/>
    <cellStyle name="Normal 5 5 2 4 3 4" xfId="21708"/>
    <cellStyle name="Normal 5 5 2 4 4" xfId="6208"/>
    <cellStyle name="Normal 5 5 2 4 4 2" xfId="24348"/>
    <cellStyle name="Normal 5 5 2 4 5" xfId="11498"/>
    <cellStyle name="Normal 5 5 2 4 6" xfId="14138"/>
    <cellStyle name="Normal 5 5 2 4 7" xfId="19068"/>
    <cellStyle name="Normal 5 5 2 5" xfId="1454"/>
    <cellStyle name="Normal 5 5 2 5 2" xfId="4096"/>
    <cellStyle name="Normal 5 5 2 5 2 2" xfId="9377"/>
    <cellStyle name="Normal 5 5 2 5 2 2 2" xfId="27516"/>
    <cellStyle name="Normal 5 5 2 5 2 3" xfId="17130"/>
    <cellStyle name="Normal 5 5 2 5 2 4" xfId="22236"/>
    <cellStyle name="Normal 5 5 2 5 3" xfId="6736"/>
    <cellStyle name="Normal 5 5 2 5 3 2" xfId="24876"/>
    <cellStyle name="Normal 5 5 2 5 4" xfId="12026"/>
    <cellStyle name="Normal 5 5 2 5 5" xfId="14666"/>
    <cellStyle name="Normal 5 5 2 5 6" xfId="19596"/>
    <cellStyle name="Normal 5 5 2 6" xfId="2686"/>
    <cellStyle name="Normal 5 5 2 6 2" xfId="5328"/>
    <cellStyle name="Normal 5 5 2 6 2 2" xfId="10609"/>
    <cellStyle name="Normal 5 5 2 6 2 2 2" xfId="28748"/>
    <cellStyle name="Normal 5 5 2 6 2 3" xfId="23468"/>
    <cellStyle name="Normal 5 5 2 6 3" xfId="7968"/>
    <cellStyle name="Normal 5 5 2 6 3 2" xfId="26108"/>
    <cellStyle name="Normal 5 5 2 6 4" xfId="13258"/>
    <cellStyle name="Normal 5 5 2 6 5" xfId="15898"/>
    <cellStyle name="Normal 5 5 2 6 6" xfId="20828"/>
    <cellStyle name="Normal 5 5 2 7" xfId="2863"/>
    <cellStyle name="Normal 5 5 2 7 2" xfId="8145"/>
    <cellStyle name="Normal 5 5 2 7 2 2" xfId="26284"/>
    <cellStyle name="Normal 5 5 2 7 3" xfId="21004"/>
    <cellStyle name="Normal 5 5 2 8" xfId="5504"/>
    <cellStyle name="Normal 5 5 2 8 2" xfId="23644"/>
    <cellStyle name="Normal 5 5 2 9" xfId="10798"/>
    <cellStyle name="Normal 5 5 3" xfId="314"/>
    <cellStyle name="Normal 5 5 3 2" xfId="663"/>
    <cellStyle name="Normal 5 5 3 2 2" xfId="1895"/>
    <cellStyle name="Normal 5 5 3 2 2 2" xfId="4537"/>
    <cellStyle name="Normal 5 5 3 2 2 2 2" xfId="9818"/>
    <cellStyle name="Normal 5 5 3 2 2 2 2 2" xfId="27957"/>
    <cellStyle name="Normal 5 5 3 2 2 2 3" xfId="17571"/>
    <cellStyle name="Normal 5 5 3 2 2 2 4" xfId="22677"/>
    <cellStyle name="Normal 5 5 3 2 2 3" xfId="7177"/>
    <cellStyle name="Normal 5 5 3 2 2 3 2" xfId="25317"/>
    <cellStyle name="Normal 5 5 3 2 2 4" xfId="12467"/>
    <cellStyle name="Normal 5 5 3 2 2 5" xfId="15107"/>
    <cellStyle name="Normal 5 5 3 2 2 6" xfId="20037"/>
    <cellStyle name="Normal 5 5 3 2 3" xfId="3305"/>
    <cellStyle name="Normal 5 5 3 2 3 2" xfId="8586"/>
    <cellStyle name="Normal 5 5 3 2 3 2 2" xfId="26725"/>
    <cellStyle name="Normal 5 5 3 2 3 3" xfId="16339"/>
    <cellStyle name="Normal 5 5 3 2 3 4" xfId="21445"/>
    <cellStyle name="Normal 5 5 3 2 4" xfId="5945"/>
    <cellStyle name="Normal 5 5 3 2 4 2" xfId="24085"/>
    <cellStyle name="Normal 5 5 3 2 5" xfId="11235"/>
    <cellStyle name="Normal 5 5 3 2 6" xfId="13875"/>
    <cellStyle name="Normal 5 5 3 2 7" xfId="18805"/>
    <cellStyle name="Normal 5 5 3 3" xfId="1015"/>
    <cellStyle name="Normal 5 5 3 3 2" xfId="2247"/>
    <cellStyle name="Normal 5 5 3 3 2 2" xfId="4889"/>
    <cellStyle name="Normal 5 5 3 3 2 2 2" xfId="10170"/>
    <cellStyle name="Normal 5 5 3 3 2 2 2 2" xfId="28309"/>
    <cellStyle name="Normal 5 5 3 3 2 2 3" xfId="17923"/>
    <cellStyle name="Normal 5 5 3 3 2 2 4" xfId="23029"/>
    <cellStyle name="Normal 5 5 3 3 2 3" xfId="7529"/>
    <cellStyle name="Normal 5 5 3 3 2 3 2" xfId="25669"/>
    <cellStyle name="Normal 5 5 3 3 2 4" xfId="12819"/>
    <cellStyle name="Normal 5 5 3 3 2 5" xfId="15459"/>
    <cellStyle name="Normal 5 5 3 3 2 6" xfId="20389"/>
    <cellStyle name="Normal 5 5 3 3 3" xfId="3657"/>
    <cellStyle name="Normal 5 5 3 3 3 2" xfId="8938"/>
    <cellStyle name="Normal 5 5 3 3 3 2 2" xfId="27077"/>
    <cellStyle name="Normal 5 5 3 3 3 3" xfId="16691"/>
    <cellStyle name="Normal 5 5 3 3 3 4" xfId="21797"/>
    <cellStyle name="Normal 5 5 3 3 4" xfId="6297"/>
    <cellStyle name="Normal 5 5 3 3 4 2" xfId="24437"/>
    <cellStyle name="Normal 5 5 3 3 5" xfId="11587"/>
    <cellStyle name="Normal 5 5 3 3 6" xfId="14227"/>
    <cellStyle name="Normal 5 5 3 3 7" xfId="19157"/>
    <cellStyle name="Normal 5 5 3 4" xfId="1543"/>
    <cellStyle name="Normal 5 5 3 4 2" xfId="4185"/>
    <cellStyle name="Normal 5 5 3 4 2 2" xfId="9466"/>
    <cellStyle name="Normal 5 5 3 4 2 2 2" xfId="27605"/>
    <cellStyle name="Normal 5 5 3 4 2 3" xfId="17219"/>
    <cellStyle name="Normal 5 5 3 4 2 4" xfId="22325"/>
    <cellStyle name="Normal 5 5 3 4 3" xfId="6825"/>
    <cellStyle name="Normal 5 5 3 4 3 2" xfId="24965"/>
    <cellStyle name="Normal 5 5 3 4 4" xfId="12115"/>
    <cellStyle name="Normal 5 5 3 4 5" xfId="14755"/>
    <cellStyle name="Normal 5 5 3 4 6" xfId="19685"/>
    <cellStyle name="Normal 5 5 3 5" xfId="2952"/>
    <cellStyle name="Normal 5 5 3 5 2" xfId="8234"/>
    <cellStyle name="Normal 5 5 3 5 2 2" xfId="26373"/>
    <cellStyle name="Normal 5 5 3 5 3" xfId="15987"/>
    <cellStyle name="Normal 5 5 3 5 4" xfId="21093"/>
    <cellStyle name="Normal 5 5 3 6" xfId="5593"/>
    <cellStyle name="Normal 5 5 3 6 2" xfId="23733"/>
    <cellStyle name="Normal 5 5 3 7" xfId="10889"/>
    <cellStyle name="Normal 5 5 3 8" xfId="13523"/>
    <cellStyle name="Normal 5 5 3 9" xfId="18453"/>
    <cellStyle name="Normal 5 5 4" xfId="490"/>
    <cellStyle name="Normal 5 5 4 2" xfId="1193"/>
    <cellStyle name="Normal 5 5 4 2 2" xfId="2425"/>
    <cellStyle name="Normal 5 5 4 2 2 2" xfId="5067"/>
    <cellStyle name="Normal 5 5 4 2 2 2 2" xfId="10348"/>
    <cellStyle name="Normal 5 5 4 2 2 2 2 2" xfId="28487"/>
    <cellStyle name="Normal 5 5 4 2 2 2 3" xfId="18101"/>
    <cellStyle name="Normal 5 5 4 2 2 2 4" xfId="23207"/>
    <cellStyle name="Normal 5 5 4 2 2 3" xfId="7707"/>
    <cellStyle name="Normal 5 5 4 2 2 3 2" xfId="25847"/>
    <cellStyle name="Normal 5 5 4 2 2 4" xfId="12997"/>
    <cellStyle name="Normal 5 5 4 2 2 5" xfId="15637"/>
    <cellStyle name="Normal 5 5 4 2 2 6" xfId="20567"/>
    <cellStyle name="Normal 5 5 4 2 3" xfId="3835"/>
    <cellStyle name="Normal 5 5 4 2 3 2" xfId="9116"/>
    <cellStyle name="Normal 5 5 4 2 3 2 2" xfId="27255"/>
    <cellStyle name="Normal 5 5 4 2 3 3" xfId="16869"/>
    <cellStyle name="Normal 5 5 4 2 3 4" xfId="21975"/>
    <cellStyle name="Normal 5 5 4 2 4" xfId="6475"/>
    <cellStyle name="Normal 5 5 4 2 4 2" xfId="24615"/>
    <cellStyle name="Normal 5 5 4 2 5" xfId="11765"/>
    <cellStyle name="Normal 5 5 4 2 6" xfId="14405"/>
    <cellStyle name="Normal 5 5 4 2 7" xfId="19335"/>
    <cellStyle name="Normal 5 5 4 3" xfId="1721"/>
    <cellStyle name="Normal 5 5 4 3 2" xfId="4363"/>
    <cellStyle name="Normal 5 5 4 3 2 2" xfId="9644"/>
    <cellStyle name="Normal 5 5 4 3 2 2 2" xfId="27783"/>
    <cellStyle name="Normal 5 5 4 3 2 3" xfId="17397"/>
    <cellStyle name="Normal 5 5 4 3 2 4" xfId="22503"/>
    <cellStyle name="Normal 5 5 4 3 3" xfId="7003"/>
    <cellStyle name="Normal 5 5 4 3 3 2" xfId="25143"/>
    <cellStyle name="Normal 5 5 4 3 4" xfId="12293"/>
    <cellStyle name="Normal 5 5 4 3 5" xfId="14933"/>
    <cellStyle name="Normal 5 5 4 3 6" xfId="19863"/>
    <cellStyle name="Normal 5 5 4 4" xfId="3130"/>
    <cellStyle name="Normal 5 5 4 4 2" xfId="8412"/>
    <cellStyle name="Normal 5 5 4 4 2 2" xfId="26551"/>
    <cellStyle name="Normal 5 5 4 4 3" xfId="16165"/>
    <cellStyle name="Normal 5 5 4 4 4" xfId="21271"/>
    <cellStyle name="Normal 5 5 4 5" xfId="5771"/>
    <cellStyle name="Normal 5 5 4 5 2" xfId="23911"/>
    <cellStyle name="Normal 5 5 4 6" xfId="11063"/>
    <cellStyle name="Normal 5 5 4 7" xfId="13701"/>
    <cellStyle name="Normal 5 5 4 8" xfId="18631"/>
    <cellStyle name="Normal 5 5 5" xfId="841"/>
    <cellStyle name="Normal 5 5 5 2" xfId="2073"/>
    <cellStyle name="Normal 5 5 5 2 2" xfId="4715"/>
    <cellStyle name="Normal 5 5 5 2 2 2" xfId="9996"/>
    <cellStyle name="Normal 5 5 5 2 2 2 2" xfId="28135"/>
    <cellStyle name="Normal 5 5 5 2 2 3" xfId="17749"/>
    <cellStyle name="Normal 5 5 5 2 2 4" xfId="22855"/>
    <cellStyle name="Normal 5 5 5 2 3" xfId="7355"/>
    <cellStyle name="Normal 5 5 5 2 3 2" xfId="25495"/>
    <cellStyle name="Normal 5 5 5 2 4" xfId="12645"/>
    <cellStyle name="Normal 5 5 5 2 5" xfId="15285"/>
    <cellStyle name="Normal 5 5 5 2 6" xfId="20215"/>
    <cellStyle name="Normal 5 5 5 3" xfId="3483"/>
    <cellStyle name="Normal 5 5 5 3 2" xfId="8764"/>
    <cellStyle name="Normal 5 5 5 3 2 2" xfId="26903"/>
    <cellStyle name="Normal 5 5 5 3 3" xfId="16517"/>
    <cellStyle name="Normal 5 5 5 3 4" xfId="21623"/>
    <cellStyle name="Normal 5 5 5 4" xfId="6123"/>
    <cellStyle name="Normal 5 5 5 4 2" xfId="24263"/>
    <cellStyle name="Normal 5 5 5 5" xfId="11413"/>
    <cellStyle name="Normal 5 5 5 6" xfId="14053"/>
    <cellStyle name="Normal 5 5 5 7" xfId="18983"/>
    <cellStyle name="Normal 5 5 6" xfId="1367"/>
    <cellStyle name="Normal 5 5 6 2" xfId="4009"/>
    <cellStyle name="Normal 5 5 6 2 2" xfId="9290"/>
    <cellStyle name="Normal 5 5 6 2 2 2" xfId="27429"/>
    <cellStyle name="Normal 5 5 6 2 3" xfId="17043"/>
    <cellStyle name="Normal 5 5 6 2 4" xfId="22149"/>
    <cellStyle name="Normal 5 5 6 3" xfId="6649"/>
    <cellStyle name="Normal 5 5 6 3 2" xfId="24789"/>
    <cellStyle name="Normal 5 5 6 4" xfId="11939"/>
    <cellStyle name="Normal 5 5 6 5" xfId="14579"/>
    <cellStyle name="Normal 5 5 6 6" xfId="19509"/>
    <cellStyle name="Normal 5 5 7" xfId="2599"/>
    <cellStyle name="Normal 5 5 7 2" xfId="5241"/>
    <cellStyle name="Normal 5 5 7 2 2" xfId="10522"/>
    <cellStyle name="Normal 5 5 7 2 2 2" xfId="28661"/>
    <cellStyle name="Normal 5 5 7 2 3" xfId="23381"/>
    <cellStyle name="Normal 5 5 7 3" xfId="7881"/>
    <cellStyle name="Normal 5 5 7 3 2" xfId="26021"/>
    <cellStyle name="Normal 5 5 7 4" xfId="13171"/>
    <cellStyle name="Normal 5 5 7 5" xfId="15811"/>
    <cellStyle name="Normal 5 5 7 6" xfId="20741"/>
    <cellStyle name="Normal 5 5 8" xfId="2778"/>
    <cellStyle name="Normal 5 5 8 2" xfId="8060"/>
    <cellStyle name="Normal 5 5 8 2 2" xfId="26199"/>
    <cellStyle name="Normal 5 5 8 3" xfId="20919"/>
    <cellStyle name="Normal 5 5 9" xfId="5419"/>
    <cellStyle name="Normal 5 5 9 2" xfId="23559"/>
    <cellStyle name="Normal 5 6" xfId="104"/>
    <cellStyle name="Normal 5 6 10" xfId="10744"/>
    <cellStyle name="Normal 5 6 11" xfId="13363"/>
    <cellStyle name="Normal 5 6 12" xfId="18292"/>
    <cellStyle name="Normal 5 6 2" xfId="225"/>
    <cellStyle name="Normal 5 6 2 10" xfId="13450"/>
    <cellStyle name="Normal 5 6 2 11" xfId="18380"/>
    <cellStyle name="Normal 5 6 2 2" xfId="417"/>
    <cellStyle name="Normal 5 6 2 2 2" xfId="766"/>
    <cellStyle name="Normal 5 6 2 2 2 2" xfId="1998"/>
    <cellStyle name="Normal 5 6 2 2 2 2 2" xfId="4640"/>
    <cellStyle name="Normal 5 6 2 2 2 2 2 2" xfId="9921"/>
    <cellStyle name="Normal 5 6 2 2 2 2 2 2 2" xfId="28060"/>
    <cellStyle name="Normal 5 6 2 2 2 2 2 3" xfId="17674"/>
    <cellStyle name="Normal 5 6 2 2 2 2 2 4" xfId="22780"/>
    <cellStyle name="Normal 5 6 2 2 2 2 3" xfId="7280"/>
    <cellStyle name="Normal 5 6 2 2 2 2 3 2" xfId="25420"/>
    <cellStyle name="Normal 5 6 2 2 2 2 4" xfId="12570"/>
    <cellStyle name="Normal 5 6 2 2 2 2 5" xfId="15210"/>
    <cellStyle name="Normal 5 6 2 2 2 2 6" xfId="20140"/>
    <cellStyle name="Normal 5 6 2 2 2 3" xfId="3408"/>
    <cellStyle name="Normal 5 6 2 2 2 3 2" xfId="8689"/>
    <cellStyle name="Normal 5 6 2 2 2 3 2 2" xfId="26828"/>
    <cellStyle name="Normal 5 6 2 2 2 3 3" xfId="16442"/>
    <cellStyle name="Normal 5 6 2 2 2 3 4" xfId="21548"/>
    <cellStyle name="Normal 5 6 2 2 2 4" xfId="6048"/>
    <cellStyle name="Normal 5 6 2 2 2 4 2" xfId="24188"/>
    <cellStyle name="Normal 5 6 2 2 2 5" xfId="11338"/>
    <cellStyle name="Normal 5 6 2 2 2 6" xfId="13978"/>
    <cellStyle name="Normal 5 6 2 2 2 7" xfId="18908"/>
    <cellStyle name="Normal 5 6 2 2 3" xfId="1118"/>
    <cellStyle name="Normal 5 6 2 2 3 2" xfId="2350"/>
    <cellStyle name="Normal 5 6 2 2 3 2 2" xfId="4992"/>
    <cellStyle name="Normal 5 6 2 2 3 2 2 2" xfId="10273"/>
    <cellStyle name="Normal 5 6 2 2 3 2 2 2 2" xfId="28412"/>
    <cellStyle name="Normal 5 6 2 2 3 2 2 3" xfId="18026"/>
    <cellStyle name="Normal 5 6 2 2 3 2 2 4" xfId="23132"/>
    <cellStyle name="Normal 5 6 2 2 3 2 3" xfId="7632"/>
    <cellStyle name="Normal 5 6 2 2 3 2 3 2" xfId="25772"/>
    <cellStyle name="Normal 5 6 2 2 3 2 4" xfId="12922"/>
    <cellStyle name="Normal 5 6 2 2 3 2 5" xfId="15562"/>
    <cellStyle name="Normal 5 6 2 2 3 2 6" xfId="20492"/>
    <cellStyle name="Normal 5 6 2 2 3 3" xfId="3760"/>
    <cellStyle name="Normal 5 6 2 2 3 3 2" xfId="9041"/>
    <cellStyle name="Normal 5 6 2 2 3 3 2 2" xfId="27180"/>
    <cellStyle name="Normal 5 6 2 2 3 3 3" xfId="16794"/>
    <cellStyle name="Normal 5 6 2 2 3 3 4" xfId="21900"/>
    <cellStyle name="Normal 5 6 2 2 3 4" xfId="6400"/>
    <cellStyle name="Normal 5 6 2 2 3 4 2" xfId="24540"/>
    <cellStyle name="Normal 5 6 2 2 3 5" xfId="11690"/>
    <cellStyle name="Normal 5 6 2 2 3 6" xfId="14330"/>
    <cellStyle name="Normal 5 6 2 2 3 7" xfId="19260"/>
    <cellStyle name="Normal 5 6 2 2 4" xfId="1646"/>
    <cellStyle name="Normal 5 6 2 2 4 2" xfId="4288"/>
    <cellStyle name="Normal 5 6 2 2 4 2 2" xfId="9569"/>
    <cellStyle name="Normal 5 6 2 2 4 2 2 2" xfId="27708"/>
    <cellStyle name="Normal 5 6 2 2 4 2 3" xfId="17322"/>
    <cellStyle name="Normal 5 6 2 2 4 2 4" xfId="22428"/>
    <cellStyle name="Normal 5 6 2 2 4 3" xfId="6928"/>
    <cellStyle name="Normal 5 6 2 2 4 3 2" xfId="25068"/>
    <cellStyle name="Normal 5 6 2 2 4 4" xfId="12218"/>
    <cellStyle name="Normal 5 6 2 2 4 5" xfId="14858"/>
    <cellStyle name="Normal 5 6 2 2 4 6" xfId="19788"/>
    <cellStyle name="Normal 5 6 2 2 5" xfId="3055"/>
    <cellStyle name="Normal 5 6 2 2 5 2" xfId="8337"/>
    <cellStyle name="Normal 5 6 2 2 5 2 2" xfId="26476"/>
    <cellStyle name="Normal 5 6 2 2 5 3" xfId="16090"/>
    <cellStyle name="Normal 5 6 2 2 5 4" xfId="21196"/>
    <cellStyle name="Normal 5 6 2 2 6" xfId="5696"/>
    <cellStyle name="Normal 5 6 2 2 6 2" xfId="23836"/>
    <cellStyle name="Normal 5 6 2 2 7" xfId="10990"/>
    <cellStyle name="Normal 5 6 2 2 8" xfId="13626"/>
    <cellStyle name="Normal 5 6 2 2 9" xfId="18556"/>
    <cellStyle name="Normal 5 6 2 3" xfId="589"/>
    <cellStyle name="Normal 5 6 2 3 2" xfId="1294"/>
    <cellStyle name="Normal 5 6 2 3 2 2" xfId="2526"/>
    <cellStyle name="Normal 5 6 2 3 2 2 2" xfId="5168"/>
    <cellStyle name="Normal 5 6 2 3 2 2 2 2" xfId="10449"/>
    <cellStyle name="Normal 5 6 2 3 2 2 2 2 2" xfId="28588"/>
    <cellStyle name="Normal 5 6 2 3 2 2 2 3" xfId="18202"/>
    <cellStyle name="Normal 5 6 2 3 2 2 2 4" xfId="23308"/>
    <cellStyle name="Normal 5 6 2 3 2 2 3" xfId="7808"/>
    <cellStyle name="Normal 5 6 2 3 2 2 3 2" xfId="25948"/>
    <cellStyle name="Normal 5 6 2 3 2 2 4" xfId="13098"/>
    <cellStyle name="Normal 5 6 2 3 2 2 5" xfId="15738"/>
    <cellStyle name="Normal 5 6 2 3 2 2 6" xfId="20668"/>
    <cellStyle name="Normal 5 6 2 3 2 3" xfId="3936"/>
    <cellStyle name="Normal 5 6 2 3 2 3 2" xfId="9217"/>
    <cellStyle name="Normal 5 6 2 3 2 3 2 2" xfId="27356"/>
    <cellStyle name="Normal 5 6 2 3 2 3 3" xfId="16970"/>
    <cellStyle name="Normal 5 6 2 3 2 3 4" xfId="22076"/>
    <cellStyle name="Normal 5 6 2 3 2 4" xfId="6576"/>
    <cellStyle name="Normal 5 6 2 3 2 4 2" xfId="24716"/>
    <cellStyle name="Normal 5 6 2 3 2 5" xfId="11866"/>
    <cellStyle name="Normal 5 6 2 3 2 6" xfId="14506"/>
    <cellStyle name="Normal 5 6 2 3 2 7" xfId="19436"/>
    <cellStyle name="Normal 5 6 2 3 3" xfId="1822"/>
    <cellStyle name="Normal 5 6 2 3 3 2" xfId="4464"/>
    <cellStyle name="Normal 5 6 2 3 3 2 2" xfId="9745"/>
    <cellStyle name="Normal 5 6 2 3 3 2 2 2" xfId="27884"/>
    <cellStyle name="Normal 5 6 2 3 3 2 3" xfId="17498"/>
    <cellStyle name="Normal 5 6 2 3 3 2 4" xfId="22604"/>
    <cellStyle name="Normal 5 6 2 3 3 3" xfId="7104"/>
    <cellStyle name="Normal 5 6 2 3 3 3 2" xfId="25244"/>
    <cellStyle name="Normal 5 6 2 3 3 4" xfId="12394"/>
    <cellStyle name="Normal 5 6 2 3 3 5" xfId="15034"/>
    <cellStyle name="Normal 5 6 2 3 3 6" xfId="19964"/>
    <cellStyle name="Normal 5 6 2 3 4" xfId="3231"/>
    <cellStyle name="Normal 5 6 2 3 4 2" xfId="8513"/>
    <cellStyle name="Normal 5 6 2 3 4 2 2" xfId="26652"/>
    <cellStyle name="Normal 5 6 2 3 4 3" xfId="16266"/>
    <cellStyle name="Normal 5 6 2 3 4 4" xfId="21372"/>
    <cellStyle name="Normal 5 6 2 3 5" xfId="5872"/>
    <cellStyle name="Normal 5 6 2 3 5 2" xfId="24012"/>
    <cellStyle name="Normal 5 6 2 3 6" xfId="11162"/>
    <cellStyle name="Normal 5 6 2 3 7" xfId="13802"/>
    <cellStyle name="Normal 5 6 2 3 8" xfId="18732"/>
    <cellStyle name="Normal 5 6 2 4" xfId="942"/>
    <cellStyle name="Normal 5 6 2 4 2" xfId="2174"/>
    <cellStyle name="Normal 5 6 2 4 2 2" xfId="4816"/>
    <cellStyle name="Normal 5 6 2 4 2 2 2" xfId="10097"/>
    <cellStyle name="Normal 5 6 2 4 2 2 2 2" xfId="28236"/>
    <cellStyle name="Normal 5 6 2 4 2 2 3" xfId="17850"/>
    <cellStyle name="Normal 5 6 2 4 2 2 4" xfId="22956"/>
    <cellStyle name="Normal 5 6 2 4 2 3" xfId="7456"/>
    <cellStyle name="Normal 5 6 2 4 2 3 2" xfId="25596"/>
    <cellStyle name="Normal 5 6 2 4 2 4" xfId="12746"/>
    <cellStyle name="Normal 5 6 2 4 2 5" xfId="15386"/>
    <cellStyle name="Normal 5 6 2 4 2 6" xfId="20316"/>
    <cellStyle name="Normal 5 6 2 4 3" xfId="3584"/>
    <cellStyle name="Normal 5 6 2 4 3 2" xfId="8865"/>
    <cellStyle name="Normal 5 6 2 4 3 2 2" xfId="27004"/>
    <cellStyle name="Normal 5 6 2 4 3 3" xfId="16618"/>
    <cellStyle name="Normal 5 6 2 4 3 4" xfId="21724"/>
    <cellStyle name="Normal 5 6 2 4 4" xfId="6224"/>
    <cellStyle name="Normal 5 6 2 4 4 2" xfId="24364"/>
    <cellStyle name="Normal 5 6 2 4 5" xfId="11514"/>
    <cellStyle name="Normal 5 6 2 4 6" xfId="14154"/>
    <cellStyle name="Normal 5 6 2 4 7" xfId="19084"/>
    <cellStyle name="Normal 5 6 2 5" xfId="1470"/>
    <cellStyle name="Normal 5 6 2 5 2" xfId="4112"/>
    <cellStyle name="Normal 5 6 2 5 2 2" xfId="9393"/>
    <cellStyle name="Normal 5 6 2 5 2 2 2" xfId="27532"/>
    <cellStyle name="Normal 5 6 2 5 2 3" xfId="17146"/>
    <cellStyle name="Normal 5 6 2 5 2 4" xfId="22252"/>
    <cellStyle name="Normal 5 6 2 5 3" xfId="6752"/>
    <cellStyle name="Normal 5 6 2 5 3 2" xfId="24892"/>
    <cellStyle name="Normal 5 6 2 5 4" xfId="12042"/>
    <cellStyle name="Normal 5 6 2 5 5" xfId="14682"/>
    <cellStyle name="Normal 5 6 2 5 6" xfId="19612"/>
    <cellStyle name="Normal 5 6 2 6" xfId="2702"/>
    <cellStyle name="Normal 5 6 2 6 2" xfId="5344"/>
    <cellStyle name="Normal 5 6 2 6 2 2" xfId="10625"/>
    <cellStyle name="Normal 5 6 2 6 2 2 2" xfId="28764"/>
    <cellStyle name="Normal 5 6 2 6 2 3" xfId="23484"/>
    <cellStyle name="Normal 5 6 2 6 3" xfId="7984"/>
    <cellStyle name="Normal 5 6 2 6 3 2" xfId="26124"/>
    <cellStyle name="Normal 5 6 2 6 4" xfId="13274"/>
    <cellStyle name="Normal 5 6 2 6 5" xfId="15914"/>
    <cellStyle name="Normal 5 6 2 6 6" xfId="20844"/>
    <cellStyle name="Normal 5 6 2 7" xfId="2879"/>
    <cellStyle name="Normal 5 6 2 7 2" xfId="8161"/>
    <cellStyle name="Normal 5 6 2 7 2 2" xfId="26300"/>
    <cellStyle name="Normal 5 6 2 7 3" xfId="21020"/>
    <cellStyle name="Normal 5 6 2 8" xfId="5520"/>
    <cellStyle name="Normal 5 6 2 8 2" xfId="23660"/>
    <cellStyle name="Normal 5 6 2 9" xfId="10814"/>
    <cellStyle name="Normal 5 6 3" xfId="330"/>
    <cellStyle name="Normal 5 6 3 2" xfId="679"/>
    <cellStyle name="Normal 5 6 3 2 2" xfId="1911"/>
    <cellStyle name="Normal 5 6 3 2 2 2" xfId="4553"/>
    <cellStyle name="Normal 5 6 3 2 2 2 2" xfId="9834"/>
    <cellStyle name="Normal 5 6 3 2 2 2 2 2" xfId="27973"/>
    <cellStyle name="Normal 5 6 3 2 2 2 3" xfId="17587"/>
    <cellStyle name="Normal 5 6 3 2 2 2 4" xfId="22693"/>
    <cellStyle name="Normal 5 6 3 2 2 3" xfId="7193"/>
    <cellStyle name="Normal 5 6 3 2 2 3 2" xfId="25333"/>
    <cellStyle name="Normal 5 6 3 2 2 4" xfId="12483"/>
    <cellStyle name="Normal 5 6 3 2 2 5" xfId="15123"/>
    <cellStyle name="Normal 5 6 3 2 2 6" xfId="20053"/>
    <cellStyle name="Normal 5 6 3 2 3" xfId="3321"/>
    <cellStyle name="Normal 5 6 3 2 3 2" xfId="8602"/>
    <cellStyle name="Normal 5 6 3 2 3 2 2" xfId="26741"/>
    <cellStyle name="Normal 5 6 3 2 3 3" xfId="16355"/>
    <cellStyle name="Normal 5 6 3 2 3 4" xfId="21461"/>
    <cellStyle name="Normal 5 6 3 2 4" xfId="5961"/>
    <cellStyle name="Normal 5 6 3 2 4 2" xfId="24101"/>
    <cellStyle name="Normal 5 6 3 2 5" xfId="11251"/>
    <cellStyle name="Normal 5 6 3 2 6" xfId="13891"/>
    <cellStyle name="Normal 5 6 3 2 7" xfId="18821"/>
    <cellStyle name="Normal 5 6 3 3" xfId="1031"/>
    <cellStyle name="Normal 5 6 3 3 2" xfId="2263"/>
    <cellStyle name="Normal 5 6 3 3 2 2" xfId="4905"/>
    <cellStyle name="Normal 5 6 3 3 2 2 2" xfId="10186"/>
    <cellStyle name="Normal 5 6 3 3 2 2 2 2" xfId="28325"/>
    <cellStyle name="Normal 5 6 3 3 2 2 3" xfId="17939"/>
    <cellStyle name="Normal 5 6 3 3 2 2 4" xfId="23045"/>
    <cellStyle name="Normal 5 6 3 3 2 3" xfId="7545"/>
    <cellStyle name="Normal 5 6 3 3 2 3 2" xfId="25685"/>
    <cellStyle name="Normal 5 6 3 3 2 4" xfId="12835"/>
    <cellStyle name="Normal 5 6 3 3 2 5" xfId="15475"/>
    <cellStyle name="Normal 5 6 3 3 2 6" xfId="20405"/>
    <cellStyle name="Normal 5 6 3 3 3" xfId="3673"/>
    <cellStyle name="Normal 5 6 3 3 3 2" xfId="8954"/>
    <cellStyle name="Normal 5 6 3 3 3 2 2" xfId="27093"/>
    <cellStyle name="Normal 5 6 3 3 3 3" xfId="16707"/>
    <cellStyle name="Normal 5 6 3 3 3 4" xfId="21813"/>
    <cellStyle name="Normal 5 6 3 3 4" xfId="6313"/>
    <cellStyle name="Normal 5 6 3 3 4 2" xfId="24453"/>
    <cellStyle name="Normal 5 6 3 3 5" xfId="11603"/>
    <cellStyle name="Normal 5 6 3 3 6" xfId="14243"/>
    <cellStyle name="Normal 5 6 3 3 7" xfId="19173"/>
    <cellStyle name="Normal 5 6 3 4" xfId="1559"/>
    <cellStyle name="Normal 5 6 3 4 2" xfId="4201"/>
    <cellStyle name="Normal 5 6 3 4 2 2" xfId="9482"/>
    <cellStyle name="Normal 5 6 3 4 2 2 2" xfId="27621"/>
    <cellStyle name="Normal 5 6 3 4 2 3" xfId="17235"/>
    <cellStyle name="Normal 5 6 3 4 2 4" xfId="22341"/>
    <cellStyle name="Normal 5 6 3 4 3" xfId="6841"/>
    <cellStyle name="Normal 5 6 3 4 3 2" xfId="24981"/>
    <cellStyle name="Normal 5 6 3 4 4" xfId="12131"/>
    <cellStyle name="Normal 5 6 3 4 5" xfId="14771"/>
    <cellStyle name="Normal 5 6 3 4 6" xfId="19701"/>
    <cellStyle name="Normal 5 6 3 5" xfId="2968"/>
    <cellStyle name="Normal 5 6 3 5 2" xfId="8250"/>
    <cellStyle name="Normal 5 6 3 5 2 2" xfId="26389"/>
    <cellStyle name="Normal 5 6 3 5 3" xfId="16003"/>
    <cellStyle name="Normal 5 6 3 5 4" xfId="21109"/>
    <cellStyle name="Normal 5 6 3 6" xfId="5609"/>
    <cellStyle name="Normal 5 6 3 6 2" xfId="23749"/>
    <cellStyle name="Normal 5 6 3 7" xfId="10905"/>
    <cellStyle name="Normal 5 6 3 8" xfId="13539"/>
    <cellStyle name="Normal 5 6 3 9" xfId="18469"/>
    <cellStyle name="Normal 5 6 4" xfId="504"/>
    <cellStyle name="Normal 5 6 4 2" xfId="1207"/>
    <cellStyle name="Normal 5 6 4 2 2" xfId="2439"/>
    <cellStyle name="Normal 5 6 4 2 2 2" xfId="5081"/>
    <cellStyle name="Normal 5 6 4 2 2 2 2" xfId="10362"/>
    <cellStyle name="Normal 5 6 4 2 2 2 2 2" xfId="28501"/>
    <cellStyle name="Normal 5 6 4 2 2 2 3" xfId="18115"/>
    <cellStyle name="Normal 5 6 4 2 2 2 4" xfId="23221"/>
    <cellStyle name="Normal 5 6 4 2 2 3" xfId="7721"/>
    <cellStyle name="Normal 5 6 4 2 2 3 2" xfId="25861"/>
    <cellStyle name="Normal 5 6 4 2 2 4" xfId="13011"/>
    <cellStyle name="Normal 5 6 4 2 2 5" xfId="15651"/>
    <cellStyle name="Normal 5 6 4 2 2 6" xfId="20581"/>
    <cellStyle name="Normal 5 6 4 2 3" xfId="3849"/>
    <cellStyle name="Normal 5 6 4 2 3 2" xfId="9130"/>
    <cellStyle name="Normal 5 6 4 2 3 2 2" xfId="27269"/>
    <cellStyle name="Normal 5 6 4 2 3 3" xfId="16883"/>
    <cellStyle name="Normal 5 6 4 2 3 4" xfId="21989"/>
    <cellStyle name="Normal 5 6 4 2 4" xfId="6489"/>
    <cellStyle name="Normal 5 6 4 2 4 2" xfId="24629"/>
    <cellStyle name="Normal 5 6 4 2 5" xfId="11779"/>
    <cellStyle name="Normal 5 6 4 2 6" xfId="14419"/>
    <cellStyle name="Normal 5 6 4 2 7" xfId="19349"/>
    <cellStyle name="Normal 5 6 4 3" xfId="1735"/>
    <cellStyle name="Normal 5 6 4 3 2" xfId="4377"/>
    <cellStyle name="Normal 5 6 4 3 2 2" xfId="9658"/>
    <cellStyle name="Normal 5 6 4 3 2 2 2" xfId="27797"/>
    <cellStyle name="Normal 5 6 4 3 2 3" xfId="17411"/>
    <cellStyle name="Normal 5 6 4 3 2 4" xfId="22517"/>
    <cellStyle name="Normal 5 6 4 3 3" xfId="7017"/>
    <cellStyle name="Normal 5 6 4 3 3 2" xfId="25157"/>
    <cellStyle name="Normal 5 6 4 3 4" xfId="12307"/>
    <cellStyle name="Normal 5 6 4 3 5" xfId="14947"/>
    <cellStyle name="Normal 5 6 4 3 6" xfId="19877"/>
    <cellStyle name="Normal 5 6 4 4" xfId="3144"/>
    <cellStyle name="Normal 5 6 4 4 2" xfId="8426"/>
    <cellStyle name="Normal 5 6 4 4 2 2" xfId="26565"/>
    <cellStyle name="Normal 5 6 4 4 3" xfId="16179"/>
    <cellStyle name="Normal 5 6 4 4 4" xfId="21285"/>
    <cellStyle name="Normal 5 6 4 5" xfId="5785"/>
    <cellStyle name="Normal 5 6 4 5 2" xfId="23925"/>
    <cellStyle name="Normal 5 6 4 6" xfId="11077"/>
    <cellStyle name="Normal 5 6 4 7" xfId="13715"/>
    <cellStyle name="Normal 5 6 4 8" xfId="18645"/>
    <cellStyle name="Normal 5 6 5" xfId="855"/>
    <cellStyle name="Normal 5 6 5 2" xfId="2087"/>
    <cellStyle name="Normal 5 6 5 2 2" xfId="4729"/>
    <cellStyle name="Normal 5 6 5 2 2 2" xfId="10010"/>
    <cellStyle name="Normal 5 6 5 2 2 2 2" xfId="28149"/>
    <cellStyle name="Normal 5 6 5 2 2 3" xfId="17763"/>
    <cellStyle name="Normal 5 6 5 2 2 4" xfId="22869"/>
    <cellStyle name="Normal 5 6 5 2 3" xfId="7369"/>
    <cellStyle name="Normal 5 6 5 2 3 2" xfId="25509"/>
    <cellStyle name="Normal 5 6 5 2 4" xfId="12659"/>
    <cellStyle name="Normal 5 6 5 2 5" xfId="15299"/>
    <cellStyle name="Normal 5 6 5 2 6" xfId="20229"/>
    <cellStyle name="Normal 5 6 5 3" xfId="3497"/>
    <cellStyle name="Normal 5 6 5 3 2" xfId="8778"/>
    <cellStyle name="Normal 5 6 5 3 2 2" xfId="26917"/>
    <cellStyle name="Normal 5 6 5 3 3" xfId="16531"/>
    <cellStyle name="Normal 5 6 5 3 4" xfId="21637"/>
    <cellStyle name="Normal 5 6 5 4" xfId="6137"/>
    <cellStyle name="Normal 5 6 5 4 2" xfId="24277"/>
    <cellStyle name="Normal 5 6 5 5" xfId="11427"/>
    <cellStyle name="Normal 5 6 5 6" xfId="14067"/>
    <cellStyle name="Normal 5 6 5 7" xfId="18997"/>
    <cellStyle name="Normal 5 6 6" xfId="1383"/>
    <cellStyle name="Normal 5 6 6 2" xfId="4025"/>
    <cellStyle name="Normal 5 6 6 2 2" xfId="9306"/>
    <cellStyle name="Normal 5 6 6 2 2 2" xfId="27445"/>
    <cellStyle name="Normal 5 6 6 2 3" xfId="17059"/>
    <cellStyle name="Normal 5 6 6 2 4" xfId="22165"/>
    <cellStyle name="Normal 5 6 6 3" xfId="6665"/>
    <cellStyle name="Normal 5 6 6 3 2" xfId="24805"/>
    <cellStyle name="Normal 5 6 6 4" xfId="11955"/>
    <cellStyle name="Normal 5 6 6 5" xfId="14595"/>
    <cellStyle name="Normal 5 6 6 6" xfId="19525"/>
    <cellStyle name="Normal 5 6 7" xfId="2615"/>
    <cellStyle name="Normal 5 6 7 2" xfId="5257"/>
    <cellStyle name="Normal 5 6 7 2 2" xfId="10538"/>
    <cellStyle name="Normal 5 6 7 2 2 2" xfId="28677"/>
    <cellStyle name="Normal 5 6 7 2 3" xfId="23397"/>
    <cellStyle name="Normal 5 6 7 3" xfId="7897"/>
    <cellStyle name="Normal 5 6 7 3 2" xfId="26037"/>
    <cellStyle name="Normal 5 6 7 4" xfId="13187"/>
    <cellStyle name="Normal 5 6 7 5" xfId="15827"/>
    <cellStyle name="Normal 5 6 7 6" xfId="20757"/>
    <cellStyle name="Normal 5 6 8" xfId="2792"/>
    <cellStyle name="Normal 5 6 8 2" xfId="8074"/>
    <cellStyle name="Normal 5 6 8 2 2" xfId="26213"/>
    <cellStyle name="Normal 5 6 8 3" xfId="20933"/>
    <cellStyle name="Normal 5 6 9" xfId="5433"/>
    <cellStyle name="Normal 5 6 9 2" xfId="23573"/>
    <cellStyle name="Normal 5 7" xfId="166"/>
    <cellStyle name="Normal 5 7 10" xfId="13392"/>
    <cellStyle name="Normal 5 7 11" xfId="18322"/>
    <cellStyle name="Normal 5 7 2" xfId="359"/>
    <cellStyle name="Normal 5 7 2 2" xfId="708"/>
    <cellStyle name="Normal 5 7 2 2 2" xfId="1940"/>
    <cellStyle name="Normal 5 7 2 2 2 2" xfId="4582"/>
    <cellStyle name="Normal 5 7 2 2 2 2 2" xfId="9863"/>
    <cellStyle name="Normal 5 7 2 2 2 2 2 2" xfId="28002"/>
    <cellStyle name="Normal 5 7 2 2 2 2 3" xfId="17616"/>
    <cellStyle name="Normal 5 7 2 2 2 2 4" xfId="22722"/>
    <cellStyle name="Normal 5 7 2 2 2 3" xfId="7222"/>
    <cellStyle name="Normal 5 7 2 2 2 3 2" xfId="25362"/>
    <cellStyle name="Normal 5 7 2 2 2 4" xfId="12512"/>
    <cellStyle name="Normal 5 7 2 2 2 5" xfId="15152"/>
    <cellStyle name="Normal 5 7 2 2 2 6" xfId="20082"/>
    <cellStyle name="Normal 5 7 2 2 3" xfId="3350"/>
    <cellStyle name="Normal 5 7 2 2 3 2" xfId="8631"/>
    <cellStyle name="Normal 5 7 2 2 3 2 2" xfId="26770"/>
    <cellStyle name="Normal 5 7 2 2 3 3" xfId="16384"/>
    <cellStyle name="Normal 5 7 2 2 3 4" xfId="21490"/>
    <cellStyle name="Normal 5 7 2 2 4" xfId="5990"/>
    <cellStyle name="Normal 5 7 2 2 4 2" xfId="24130"/>
    <cellStyle name="Normal 5 7 2 2 5" xfId="11280"/>
    <cellStyle name="Normal 5 7 2 2 6" xfId="13920"/>
    <cellStyle name="Normal 5 7 2 2 7" xfId="18850"/>
    <cellStyle name="Normal 5 7 2 3" xfId="1060"/>
    <cellStyle name="Normal 5 7 2 3 2" xfId="2292"/>
    <cellStyle name="Normal 5 7 2 3 2 2" xfId="4934"/>
    <cellStyle name="Normal 5 7 2 3 2 2 2" xfId="10215"/>
    <cellStyle name="Normal 5 7 2 3 2 2 2 2" xfId="28354"/>
    <cellStyle name="Normal 5 7 2 3 2 2 3" xfId="17968"/>
    <cellStyle name="Normal 5 7 2 3 2 2 4" xfId="23074"/>
    <cellStyle name="Normal 5 7 2 3 2 3" xfId="7574"/>
    <cellStyle name="Normal 5 7 2 3 2 3 2" xfId="25714"/>
    <cellStyle name="Normal 5 7 2 3 2 4" xfId="12864"/>
    <cellStyle name="Normal 5 7 2 3 2 5" xfId="15504"/>
    <cellStyle name="Normal 5 7 2 3 2 6" xfId="20434"/>
    <cellStyle name="Normal 5 7 2 3 3" xfId="3702"/>
    <cellStyle name="Normal 5 7 2 3 3 2" xfId="8983"/>
    <cellStyle name="Normal 5 7 2 3 3 2 2" xfId="27122"/>
    <cellStyle name="Normal 5 7 2 3 3 3" xfId="16736"/>
    <cellStyle name="Normal 5 7 2 3 3 4" xfId="21842"/>
    <cellStyle name="Normal 5 7 2 3 4" xfId="6342"/>
    <cellStyle name="Normal 5 7 2 3 4 2" xfId="24482"/>
    <cellStyle name="Normal 5 7 2 3 5" xfId="11632"/>
    <cellStyle name="Normal 5 7 2 3 6" xfId="14272"/>
    <cellStyle name="Normal 5 7 2 3 7" xfId="19202"/>
    <cellStyle name="Normal 5 7 2 4" xfId="1588"/>
    <cellStyle name="Normal 5 7 2 4 2" xfId="4230"/>
    <cellStyle name="Normal 5 7 2 4 2 2" xfId="9511"/>
    <cellStyle name="Normal 5 7 2 4 2 2 2" xfId="27650"/>
    <cellStyle name="Normal 5 7 2 4 2 3" xfId="17264"/>
    <cellStyle name="Normal 5 7 2 4 2 4" xfId="22370"/>
    <cellStyle name="Normal 5 7 2 4 3" xfId="6870"/>
    <cellStyle name="Normal 5 7 2 4 3 2" xfId="25010"/>
    <cellStyle name="Normal 5 7 2 4 4" xfId="12160"/>
    <cellStyle name="Normal 5 7 2 4 5" xfId="14800"/>
    <cellStyle name="Normal 5 7 2 4 6" xfId="19730"/>
    <cellStyle name="Normal 5 7 2 5" xfId="2997"/>
    <cellStyle name="Normal 5 7 2 5 2" xfId="8279"/>
    <cellStyle name="Normal 5 7 2 5 2 2" xfId="26418"/>
    <cellStyle name="Normal 5 7 2 5 3" xfId="16032"/>
    <cellStyle name="Normal 5 7 2 5 4" xfId="21138"/>
    <cellStyle name="Normal 5 7 2 6" xfId="5638"/>
    <cellStyle name="Normal 5 7 2 6 2" xfId="23778"/>
    <cellStyle name="Normal 5 7 2 7" xfId="10934"/>
    <cellStyle name="Normal 5 7 2 8" xfId="13568"/>
    <cellStyle name="Normal 5 7 2 9" xfId="18498"/>
    <cellStyle name="Normal 5 7 3" xfId="533"/>
    <cellStyle name="Normal 5 7 3 2" xfId="1236"/>
    <cellStyle name="Normal 5 7 3 2 2" xfId="2468"/>
    <cellStyle name="Normal 5 7 3 2 2 2" xfId="5110"/>
    <cellStyle name="Normal 5 7 3 2 2 2 2" xfId="10391"/>
    <cellStyle name="Normal 5 7 3 2 2 2 2 2" xfId="28530"/>
    <cellStyle name="Normal 5 7 3 2 2 2 3" xfId="18144"/>
    <cellStyle name="Normal 5 7 3 2 2 2 4" xfId="23250"/>
    <cellStyle name="Normal 5 7 3 2 2 3" xfId="7750"/>
    <cellStyle name="Normal 5 7 3 2 2 3 2" xfId="25890"/>
    <cellStyle name="Normal 5 7 3 2 2 4" xfId="13040"/>
    <cellStyle name="Normal 5 7 3 2 2 5" xfId="15680"/>
    <cellStyle name="Normal 5 7 3 2 2 6" xfId="20610"/>
    <cellStyle name="Normal 5 7 3 2 3" xfId="3878"/>
    <cellStyle name="Normal 5 7 3 2 3 2" xfId="9159"/>
    <cellStyle name="Normal 5 7 3 2 3 2 2" xfId="27298"/>
    <cellStyle name="Normal 5 7 3 2 3 3" xfId="16912"/>
    <cellStyle name="Normal 5 7 3 2 3 4" xfId="22018"/>
    <cellStyle name="Normal 5 7 3 2 4" xfId="6518"/>
    <cellStyle name="Normal 5 7 3 2 4 2" xfId="24658"/>
    <cellStyle name="Normal 5 7 3 2 5" xfId="11808"/>
    <cellStyle name="Normal 5 7 3 2 6" xfId="14448"/>
    <cellStyle name="Normal 5 7 3 2 7" xfId="19378"/>
    <cellStyle name="Normal 5 7 3 3" xfId="1764"/>
    <cellStyle name="Normal 5 7 3 3 2" xfId="4406"/>
    <cellStyle name="Normal 5 7 3 3 2 2" xfId="9687"/>
    <cellStyle name="Normal 5 7 3 3 2 2 2" xfId="27826"/>
    <cellStyle name="Normal 5 7 3 3 2 3" xfId="17440"/>
    <cellStyle name="Normal 5 7 3 3 2 4" xfId="22546"/>
    <cellStyle name="Normal 5 7 3 3 3" xfId="7046"/>
    <cellStyle name="Normal 5 7 3 3 3 2" xfId="25186"/>
    <cellStyle name="Normal 5 7 3 3 4" xfId="12336"/>
    <cellStyle name="Normal 5 7 3 3 5" xfId="14976"/>
    <cellStyle name="Normal 5 7 3 3 6" xfId="19906"/>
    <cellStyle name="Normal 5 7 3 4" xfId="3173"/>
    <cellStyle name="Normal 5 7 3 4 2" xfId="8455"/>
    <cellStyle name="Normal 5 7 3 4 2 2" xfId="26594"/>
    <cellStyle name="Normal 5 7 3 4 3" xfId="16208"/>
    <cellStyle name="Normal 5 7 3 4 4" xfId="21314"/>
    <cellStyle name="Normal 5 7 3 5" xfId="5814"/>
    <cellStyle name="Normal 5 7 3 5 2" xfId="23954"/>
    <cellStyle name="Normal 5 7 3 6" xfId="11106"/>
    <cellStyle name="Normal 5 7 3 7" xfId="13744"/>
    <cellStyle name="Normal 5 7 3 8" xfId="18674"/>
    <cellStyle name="Normal 5 7 4" xfId="884"/>
    <cellStyle name="Normal 5 7 4 2" xfId="2116"/>
    <cellStyle name="Normal 5 7 4 2 2" xfId="4758"/>
    <cellStyle name="Normal 5 7 4 2 2 2" xfId="10039"/>
    <cellStyle name="Normal 5 7 4 2 2 2 2" xfId="28178"/>
    <cellStyle name="Normal 5 7 4 2 2 3" xfId="17792"/>
    <cellStyle name="Normal 5 7 4 2 2 4" xfId="22898"/>
    <cellStyle name="Normal 5 7 4 2 3" xfId="7398"/>
    <cellStyle name="Normal 5 7 4 2 3 2" xfId="25538"/>
    <cellStyle name="Normal 5 7 4 2 4" xfId="12688"/>
    <cellStyle name="Normal 5 7 4 2 5" xfId="15328"/>
    <cellStyle name="Normal 5 7 4 2 6" xfId="20258"/>
    <cellStyle name="Normal 5 7 4 3" xfId="3526"/>
    <cellStyle name="Normal 5 7 4 3 2" xfId="8807"/>
    <cellStyle name="Normal 5 7 4 3 2 2" xfId="26946"/>
    <cellStyle name="Normal 5 7 4 3 3" xfId="16560"/>
    <cellStyle name="Normal 5 7 4 3 4" xfId="21666"/>
    <cellStyle name="Normal 5 7 4 4" xfId="6166"/>
    <cellStyle name="Normal 5 7 4 4 2" xfId="24306"/>
    <cellStyle name="Normal 5 7 4 5" xfId="11456"/>
    <cellStyle name="Normal 5 7 4 6" xfId="14096"/>
    <cellStyle name="Normal 5 7 4 7" xfId="19026"/>
    <cellStyle name="Normal 5 7 5" xfId="1412"/>
    <cellStyle name="Normal 5 7 5 2" xfId="4054"/>
    <cellStyle name="Normal 5 7 5 2 2" xfId="9335"/>
    <cellStyle name="Normal 5 7 5 2 2 2" xfId="27474"/>
    <cellStyle name="Normal 5 7 5 2 3" xfId="17088"/>
    <cellStyle name="Normal 5 7 5 2 4" xfId="22194"/>
    <cellStyle name="Normal 5 7 5 3" xfId="6694"/>
    <cellStyle name="Normal 5 7 5 3 2" xfId="24834"/>
    <cellStyle name="Normal 5 7 5 4" xfId="11984"/>
    <cellStyle name="Normal 5 7 5 5" xfId="14624"/>
    <cellStyle name="Normal 5 7 5 6" xfId="19554"/>
    <cellStyle name="Normal 5 7 6" xfId="2644"/>
    <cellStyle name="Normal 5 7 6 2" xfId="5286"/>
    <cellStyle name="Normal 5 7 6 2 2" xfId="10567"/>
    <cellStyle name="Normal 5 7 6 2 2 2" xfId="28706"/>
    <cellStyle name="Normal 5 7 6 2 3" xfId="23426"/>
    <cellStyle name="Normal 5 7 6 3" xfId="7926"/>
    <cellStyle name="Normal 5 7 6 3 2" xfId="26066"/>
    <cellStyle name="Normal 5 7 6 4" xfId="13216"/>
    <cellStyle name="Normal 5 7 6 5" xfId="15856"/>
    <cellStyle name="Normal 5 7 6 6" xfId="20786"/>
    <cellStyle name="Normal 5 7 7" xfId="2821"/>
    <cellStyle name="Normal 5 7 7 2" xfId="8103"/>
    <cellStyle name="Normal 5 7 7 2 2" xfId="26242"/>
    <cellStyle name="Normal 5 7 7 3" xfId="20962"/>
    <cellStyle name="Normal 5 7 8" xfId="5462"/>
    <cellStyle name="Normal 5 7 8 2" xfId="23602"/>
    <cellStyle name="Normal 5 7 9" xfId="10756"/>
    <cellStyle name="Normal 5 8" xfId="271"/>
    <cellStyle name="Normal 5 8 2" xfId="619"/>
    <cellStyle name="Normal 5 8 2 2" xfId="1851"/>
    <cellStyle name="Normal 5 8 2 2 2" xfId="4493"/>
    <cellStyle name="Normal 5 8 2 2 2 2" xfId="9774"/>
    <cellStyle name="Normal 5 8 2 2 2 2 2" xfId="27913"/>
    <cellStyle name="Normal 5 8 2 2 2 3" xfId="17527"/>
    <cellStyle name="Normal 5 8 2 2 2 4" xfId="22633"/>
    <cellStyle name="Normal 5 8 2 2 3" xfId="7133"/>
    <cellStyle name="Normal 5 8 2 2 3 2" xfId="25273"/>
    <cellStyle name="Normal 5 8 2 2 4" xfId="12423"/>
    <cellStyle name="Normal 5 8 2 2 5" xfId="15063"/>
    <cellStyle name="Normal 5 8 2 2 6" xfId="19993"/>
    <cellStyle name="Normal 5 8 2 3" xfId="3261"/>
    <cellStyle name="Normal 5 8 2 3 2" xfId="8542"/>
    <cellStyle name="Normal 5 8 2 3 2 2" xfId="26681"/>
    <cellStyle name="Normal 5 8 2 3 3" xfId="16295"/>
    <cellStyle name="Normal 5 8 2 3 4" xfId="21401"/>
    <cellStyle name="Normal 5 8 2 4" xfId="5901"/>
    <cellStyle name="Normal 5 8 2 4 2" xfId="24041"/>
    <cellStyle name="Normal 5 8 2 5" xfId="11191"/>
    <cellStyle name="Normal 5 8 2 6" xfId="13831"/>
    <cellStyle name="Normal 5 8 2 7" xfId="18761"/>
    <cellStyle name="Normal 5 8 3" xfId="971"/>
    <cellStyle name="Normal 5 8 3 2" xfId="2203"/>
    <cellStyle name="Normal 5 8 3 2 2" xfId="4845"/>
    <cellStyle name="Normal 5 8 3 2 2 2" xfId="10126"/>
    <cellStyle name="Normal 5 8 3 2 2 2 2" xfId="28265"/>
    <cellStyle name="Normal 5 8 3 2 2 3" xfId="17879"/>
    <cellStyle name="Normal 5 8 3 2 2 4" xfId="22985"/>
    <cellStyle name="Normal 5 8 3 2 3" xfId="7485"/>
    <cellStyle name="Normal 5 8 3 2 3 2" xfId="25625"/>
    <cellStyle name="Normal 5 8 3 2 4" xfId="12775"/>
    <cellStyle name="Normal 5 8 3 2 5" xfId="15415"/>
    <cellStyle name="Normal 5 8 3 2 6" xfId="20345"/>
    <cellStyle name="Normal 5 8 3 3" xfId="3613"/>
    <cellStyle name="Normal 5 8 3 3 2" xfId="8894"/>
    <cellStyle name="Normal 5 8 3 3 2 2" xfId="27033"/>
    <cellStyle name="Normal 5 8 3 3 3" xfId="16647"/>
    <cellStyle name="Normal 5 8 3 3 4" xfId="21753"/>
    <cellStyle name="Normal 5 8 3 4" xfId="6253"/>
    <cellStyle name="Normal 5 8 3 4 2" xfId="24393"/>
    <cellStyle name="Normal 5 8 3 5" xfId="11543"/>
    <cellStyle name="Normal 5 8 3 6" xfId="14183"/>
    <cellStyle name="Normal 5 8 3 7" xfId="19113"/>
    <cellStyle name="Normal 5 8 4" xfId="1499"/>
    <cellStyle name="Normal 5 8 4 2" xfId="4141"/>
    <cellStyle name="Normal 5 8 4 2 2" xfId="9422"/>
    <cellStyle name="Normal 5 8 4 2 2 2" xfId="27561"/>
    <cellStyle name="Normal 5 8 4 2 3" xfId="17175"/>
    <cellStyle name="Normal 5 8 4 2 4" xfId="22281"/>
    <cellStyle name="Normal 5 8 4 3" xfId="6781"/>
    <cellStyle name="Normal 5 8 4 3 2" xfId="24921"/>
    <cellStyle name="Normal 5 8 4 4" xfId="12071"/>
    <cellStyle name="Normal 5 8 4 5" xfId="14711"/>
    <cellStyle name="Normal 5 8 4 6" xfId="19641"/>
    <cellStyle name="Normal 5 8 5" xfId="2908"/>
    <cellStyle name="Normal 5 8 5 2" xfId="8190"/>
    <cellStyle name="Normal 5 8 5 2 2" xfId="26329"/>
    <cellStyle name="Normal 5 8 5 3" xfId="15943"/>
    <cellStyle name="Normal 5 8 5 4" xfId="21049"/>
    <cellStyle name="Normal 5 8 6" xfId="5549"/>
    <cellStyle name="Normal 5 8 6 2" xfId="23689"/>
    <cellStyle name="Normal 5 8 7" xfId="10848"/>
    <cellStyle name="Normal 5 8 8" xfId="13479"/>
    <cellStyle name="Normal 5 8 9" xfId="18410"/>
    <cellStyle name="Normal 5 9" xfId="459"/>
    <cellStyle name="Normal 5 9 2" xfId="1160"/>
    <cellStyle name="Normal 5 9 2 2" xfId="2392"/>
    <cellStyle name="Normal 5 9 2 2 2" xfId="5034"/>
    <cellStyle name="Normal 5 9 2 2 2 2" xfId="10315"/>
    <cellStyle name="Normal 5 9 2 2 2 2 2" xfId="28454"/>
    <cellStyle name="Normal 5 9 2 2 2 3" xfId="18068"/>
    <cellStyle name="Normal 5 9 2 2 2 4" xfId="23174"/>
    <cellStyle name="Normal 5 9 2 2 3" xfId="7674"/>
    <cellStyle name="Normal 5 9 2 2 3 2" xfId="25814"/>
    <cellStyle name="Normal 5 9 2 2 4" xfId="12964"/>
    <cellStyle name="Normal 5 9 2 2 5" xfId="15604"/>
    <cellStyle name="Normal 5 9 2 2 6" xfId="20534"/>
    <cellStyle name="Normal 5 9 2 3" xfId="3802"/>
    <cellStyle name="Normal 5 9 2 3 2" xfId="9083"/>
    <cellStyle name="Normal 5 9 2 3 2 2" xfId="27222"/>
    <cellStyle name="Normal 5 9 2 3 3" xfId="16836"/>
    <cellStyle name="Normal 5 9 2 3 4" xfId="21942"/>
    <cellStyle name="Normal 5 9 2 4" xfId="6442"/>
    <cellStyle name="Normal 5 9 2 4 2" xfId="24582"/>
    <cellStyle name="Normal 5 9 2 5" xfId="11732"/>
    <cellStyle name="Normal 5 9 2 6" xfId="14372"/>
    <cellStyle name="Normal 5 9 2 7" xfId="19302"/>
    <cellStyle name="Normal 5 9 3" xfId="1688"/>
    <cellStyle name="Normal 5 9 3 2" xfId="4330"/>
    <cellStyle name="Normal 5 9 3 2 2" xfId="9611"/>
    <cellStyle name="Normal 5 9 3 2 2 2" xfId="27750"/>
    <cellStyle name="Normal 5 9 3 2 3" xfId="17364"/>
    <cellStyle name="Normal 5 9 3 2 4" xfId="22470"/>
    <cellStyle name="Normal 5 9 3 3" xfId="6970"/>
    <cellStyle name="Normal 5 9 3 3 2" xfId="25110"/>
    <cellStyle name="Normal 5 9 3 4" xfId="12260"/>
    <cellStyle name="Normal 5 9 3 5" xfId="14900"/>
    <cellStyle name="Normal 5 9 3 6" xfId="19830"/>
    <cellStyle name="Normal 5 9 4" xfId="3097"/>
    <cellStyle name="Normal 5 9 4 2" xfId="8379"/>
    <cellStyle name="Normal 5 9 4 2 2" xfId="26518"/>
    <cellStyle name="Normal 5 9 4 3" xfId="16132"/>
    <cellStyle name="Normal 5 9 4 4" xfId="21238"/>
    <cellStyle name="Normal 5 9 5" xfId="5738"/>
    <cellStyle name="Normal 5 9 5 2" xfId="23878"/>
    <cellStyle name="Normal 5 9 6" xfId="11032"/>
    <cellStyle name="Normal 5 9 7" xfId="13668"/>
    <cellStyle name="Normal 5 9 8" xfId="18598"/>
    <cellStyle name="Normal 6" xfId="48"/>
    <cellStyle name="Normal 6 10" xfId="810"/>
    <cellStyle name="Normal 6 10 2" xfId="2042"/>
    <cellStyle name="Normal 6 10 2 2" xfId="4684"/>
    <cellStyle name="Normal 6 10 2 2 2" xfId="9965"/>
    <cellStyle name="Normal 6 10 2 2 2 2" xfId="28104"/>
    <cellStyle name="Normal 6 10 2 2 3" xfId="17718"/>
    <cellStyle name="Normal 6 10 2 2 4" xfId="22824"/>
    <cellStyle name="Normal 6 10 2 3" xfId="7324"/>
    <cellStyle name="Normal 6 10 2 3 2" xfId="25464"/>
    <cellStyle name="Normal 6 10 2 4" xfId="12614"/>
    <cellStyle name="Normal 6 10 2 5" xfId="15254"/>
    <cellStyle name="Normal 6 10 2 6" xfId="20184"/>
    <cellStyle name="Normal 6 10 3" xfId="3452"/>
    <cellStyle name="Normal 6 10 3 2" xfId="8733"/>
    <cellStyle name="Normal 6 10 3 2 2" xfId="26872"/>
    <cellStyle name="Normal 6 10 3 3" xfId="16486"/>
    <cellStyle name="Normal 6 10 3 4" xfId="21592"/>
    <cellStyle name="Normal 6 10 4" xfId="6092"/>
    <cellStyle name="Normal 6 10 4 2" xfId="24232"/>
    <cellStyle name="Normal 6 10 5" xfId="11382"/>
    <cellStyle name="Normal 6 10 6" xfId="14022"/>
    <cellStyle name="Normal 6 10 7" xfId="18952"/>
    <cellStyle name="Normal 6 11" xfId="1338"/>
    <cellStyle name="Normal 6 11 2" xfId="3980"/>
    <cellStyle name="Normal 6 11 2 2" xfId="9261"/>
    <cellStyle name="Normal 6 11 2 2 2" xfId="27400"/>
    <cellStyle name="Normal 6 11 2 3" xfId="17014"/>
    <cellStyle name="Normal 6 11 2 4" xfId="22120"/>
    <cellStyle name="Normal 6 11 3" xfId="6620"/>
    <cellStyle name="Normal 6 11 3 2" xfId="24760"/>
    <cellStyle name="Normal 6 11 4" xfId="11910"/>
    <cellStyle name="Normal 6 11 5" xfId="14550"/>
    <cellStyle name="Normal 6 11 6" xfId="19480"/>
    <cellStyle name="Normal 6 12" xfId="2570"/>
    <cellStyle name="Normal 6 12 2" xfId="5212"/>
    <cellStyle name="Normal 6 12 2 2" xfId="10493"/>
    <cellStyle name="Normal 6 12 2 2 2" xfId="28632"/>
    <cellStyle name="Normal 6 12 2 3" xfId="23352"/>
    <cellStyle name="Normal 6 12 3" xfId="7852"/>
    <cellStyle name="Normal 6 12 3 2" xfId="25992"/>
    <cellStyle name="Normal 6 12 4" xfId="13142"/>
    <cellStyle name="Normal 6 12 5" xfId="15782"/>
    <cellStyle name="Normal 6 12 6" xfId="20712"/>
    <cellStyle name="Normal 6 13" xfId="2746"/>
    <cellStyle name="Normal 6 13 2" xfId="8028"/>
    <cellStyle name="Normal 6 13 2 2" xfId="26168"/>
    <cellStyle name="Normal 6 13 3" xfId="20888"/>
    <cellStyle name="Normal 6 14" xfId="5388"/>
    <cellStyle name="Normal 6 14 2" xfId="23528"/>
    <cellStyle name="Normal 6 15" xfId="13318"/>
    <cellStyle name="Normal 6 16" xfId="18246"/>
    <cellStyle name="Normal 6 2" xfId="58"/>
    <cellStyle name="Normal 6 2 10" xfId="1345"/>
    <cellStyle name="Normal 6 2 10 2" xfId="3987"/>
    <cellStyle name="Normal 6 2 10 2 2" xfId="9268"/>
    <cellStyle name="Normal 6 2 10 2 2 2" xfId="27407"/>
    <cellStyle name="Normal 6 2 10 2 3" xfId="17021"/>
    <cellStyle name="Normal 6 2 10 2 4" xfId="22127"/>
    <cellStyle name="Normal 6 2 10 3" xfId="6627"/>
    <cellStyle name="Normal 6 2 10 3 2" xfId="24767"/>
    <cellStyle name="Normal 6 2 10 4" xfId="11917"/>
    <cellStyle name="Normal 6 2 10 5" xfId="14557"/>
    <cellStyle name="Normal 6 2 10 6" xfId="19487"/>
    <cellStyle name="Normal 6 2 11" xfId="2577"/>
    <cellStyle name="Normal 6 2 11 2" xfId="5219"/>
    <cellStyle name="Normal 6 2 11 2 2" xfId="10500"/>
    <cellStyle name="Normal 6 2 11 2 2 2" xfId="28639"/>
    <cellStyle name="Normal 6 2 11 2 3" xfId="23359"/>
    <cellStyle name="Normal 6 2 11 3" xfId="7859"/>
    <cellStyle name="Normal 6 2 11 3 2" xfId="25999"/>
    <cellStyle name="Normal 6 2 11 4" xfId="13149"/>
    <cellStyle name="Normal 6 2 11 5" xfId="15789"/>
    <cellStyle name="Normal 6 2 11 6" xfId="20719"/>
    <cellStyle name="Normal 6 2 12" xfId="2753"/>
    <cellStyle name="Normal 6 2 12 2" xfId="8035"/>
    <cellStyle name="Normal 6 2 12 2 2" xfId="26175"/>
    <cellStyle name="Normal 6 2 12 3" xfId="20895"/>
    <cellStyle name="Normal 6 2 13" xfId="5395"/>
    <cellStyle name="Normal 6 2 13 2" xfId="23535"/>
    <cellStyle name="Normal 6 2 14" xfId="13325"/>
    <cellStyle name="Normal 6 2 15" xfId="18254"/>
    <cellStyle name="Normal 6 2 2" xfId="82"/>
    <cellStyle name="Normal 6 2 2 10" xfId="10722"/>
    <cellStyle name="Normal 6 2 2 11" xfId="13341"/>
    <cellStyle name="Normal 6 2 2 12" xfId="18270"/>
    <cellStyle name="Normal 6 2 2 2" xfId="203"/>
    <cellStyle name="Normal 6 2 2 2 10" xfId="13428"/>
    <cellStyle name="Normal 6 2 2 2 11" xfId="18358"/>
    <cellStyle name="Normal 6 2 2 2 2" xfId="395"/>
    <cellStyle name="Normal 6 2 2 2 2 2" xfId="744"/>
    <cellStyle name="Normal 6 2 2 2 2 2 2" xfId="1976"/>
    <cellStyle name="Normal 6 2 2 2 2 2 2 2" xfId="4618"/>
    <cellStyle name="Normal 6 2 2 2 2 2 2 2 2" xfId="9899"/>
    <cellStyle name="Normal 6 2 2 2 2 2 2 2 2 2" xfId="28038"/>
    <cellStyle name="Normal 6 2 2 2 2 2 2 2 3" xfId="17652"/>
    <cellStyle name="Normal 6 2 2 2 2 2 2 2 4" xfId="22758"/>
    <cellStyle name="Normal 6 2 2 2 2 2 2 3" xfId="7258"/>
    <cellStyle name="Normal 6 2 2 2 2 2 2 3 2" xfId="25398"/>
    <cellStyle name="Normal 6 2 2 2 2 2 2 4" xfId="12548"/>
    <cellStyle name="Normal 6 2 2 2 2 2 2 5" xfId="15188"/>
    <cellStyle name="Normal 6 2 2 2 2 2 2 6" xfId="20118"/>
    <cellStyle name="Normal 6 2 2 2 2 2 3" xfId="3386"/>
    <cellStyle name="Normal 6 2 2 2 2 2 3 2" xfId="8667"/>
    <cellStyle name="Normal 6 2 2 2 2 2 3 2 2" xfId="26806"/>
    <cellStyle name="Normal 6 2 2 2 2 2 3 3" xfId="16420"/>
    <cellStyle name="Normal 6 2 2 2 2 2 3 4" xfId="21526"/>
    <cellStyle name="Normal 6 2 2 2 2 2 4" xfId="6026"/>
    <cellStyle name="Normal 6 2 2 2 2 2 4 2" xfId="24166"/>
    <cellStyle name="Normal 6 2 2 2 2 2 5" xfId="11316"/>
    <cellStyle name="Normal 6 2 2 2 2 2 6" xfId="13956"/>
    <cellStyle name="Normal 6 2 2 2 2 2 7" xfId="18886"/>
    <cellStyle name="Normal 6 2 2 2 2 3" xfId="1096"/>
    <cellStyle name="Normal 6 2 2 2 2 3 2" xfId="2328"/>
    <cellStyle name="Normal 6 2 2 2 2 3 2 2" xfId="4970"/>
    <cellStyle name="Normal 6 2 2 2 2 3 2 2 2" xfId="10251"/>
    <cellStyle name="Normal 6 2 2 2 2 3 2 2 2 2" xfId="28390"/>
    <cellStyle name="Normal 6 2 2 2 2 3 2 2 3" xfId="18004"/>
    <cellStyle name="Normal 6 2 2 2 2 3 2 2 4" xfId="23110"/>
    <cellStyle name="Normal 6 2 2 2 2 3 2 3" xfId="7610"/>
    <cellStyle name="Normal 6 2 2 2 2 3 2 3 2" xfId="25750"/>
    <cellStyle name="Normal 6 2 2 2 2 3 2 4" xfId="12900"/>
    <cellStyle name="Normal 6 2 2 2 2 3 2 5" xfId="15540"/>
    <cellStyle name="Normal 6 2 2 2 2 3 2 6" xfId="20470"/>
    <cellStyle name="Normal 6 2 2 2 2 3 3" xfId="3738"/>
    <cellStyle name="Normal 6 2 2 2 2 3 3 2" xfId="9019"/>
    <cellStyle name="Normal 6 2 2 2 2 3 3 2 2" xfId="27158"/>
    <cellStyle name="Normal 6 2 2 2 2 3 3 3" xfId="16772"/>
    <cellStyle name="Normal 6 2 2 2 2 3 3 4" xfId="21878"/>
    <cellStyle name="Normal 6 2 2 2 2 3 4" xfId="6378"/>
    <cellStyle name="Normal 6 2 2 2 2 3 4 2" xfId="24518"/>
    <cellStyle name="Normal 6 2 2 2 2 3 5" xfId="11668"/>
    <cellStyle name="Normal 6 2 2 2 2 3 6" xfId="14308"/>
    <cellStyle name="Normal 6 2 2 2 2 3 7" xfId="19238"/>
    <cellStyle name="Normal 6 2 2 2 2 4" xfId="1624"/>
    <cellStyle name="Normal 6 2 2 2 2 4 2" xfId="4266"/>
    <cellStyle name="Normal 6 2 2 2 2 4 2 2" xfId="9547"/>
    <cellStyle name="Normal 6 2 2 2 2 4 2 2 2" xfId="27686"/>
    <cellStyle name="Normal 6 2 2 2 2 4 2 3" xfId="17300"/>
    <cellStyle name="Normal 6 2 2 2 2 4 2 4" xfId="22406"/>
    <cellStyle name="Normal 6 2 2 2 2 4 3" xfId="6906"/>
    <cellStyle name="Normal 6 2 2 2 2 4 3 2" xfId="25046"/>
    <cellStyle name="Normal 6 2 2 2 2 4 4" xfId="12196"/>
    <cellStyle name="Normal 6 2 2 2 2 4 5" xfId="14836"/>
    <cellStyle name="Normal 6 2 2 2 2 4 6" xfId="19766"/>
    <cellStyle name="Normal 6 2 2 2 2 5" xfId="3033"/>
    <cellStyle name="Normal 6 2 2 2 2 5 2" xfId="8315"/>
    <cellStyle name="Normal 6 2 2 2 2 5 2 2" xfId="26454"/>
    <cellStyle name="Normal 6 2 2 2 2 5 3" xfId="16068"/>
    <cellStyle name="Normal 6 2 2 2 2 5 4" xfId="21174"/>
    <cellStyle name="Normal 6 2 2 2 2 6" xfId="5674"/>
    <cellStyle name="Normal 6 2 2 2 2 6 2" xfId="23814"/>
    <cellStyle name="Normal 6 2 2 2 2 7" xfId="10968"/>
    <cellStyle name="Normal 6 2 2 2 2 8" xfId="13604"/>
    <cellStyle name="Normal 6 2 2 2 2 9" xfId="18534"/>
    <cellStyle name="Normal 6 2 2 2 3" xfId="567"/>
    <cellStyle name="Normal 6 2 2 2 3 2" xfId="1272"/>
    <cellStyle name="Normal 6 2 2 2 3 2 2" xfId="2504"/>
    <cellStyle name="Normal 6 2 2 2 3 2 2 2" xfId="5146"/>
    <cellStyle name="Normal 6 2 2 2 3 2 2 2 2" xfId="10427"/>
    <cellStyle name="Normal 6 2 2 2 3 2 2 2 2 2" xfId="28566"/>
    <cellStyle name="Normal 6 2 2 2 3 2 2 2 3" xfId="18180"/>
    <cellStyle name="Normal 6 2 2 2 3 2 2 2 4" xfId="23286"/>
    <cellStyle name="Normal 6 2 2 2 3 2 2 3" xfId="7786"/>
    <cellStyle name="Normal 6 2 2 2 3 2 2 3 2" xfId="25926"/>
    <cellStyle name="Normal 6 2 2 2 3 2 2 4" xfId="13076"/>
    <cellStyle name="Normal 6 2 2 2 3 2 2 5" xfId="15716"/>
    <cellStyle name="Normal 6 2 2 2 3 2 2 6" xfId="20646"/>
    <cellStyle name="Normal 6 2 2 2 3 2 3" xfId="3914"/>
    <cellStyle name="Normal 6 2 2 2 3 2 3 2" xfId="9195"/>
    <cellStyle name="Normal 6 2 2 2 3 2 3 2 2" xfId="27334"/>
    <cellStyle name="Normal 6 2 2 2 3 2 3 3" xfId="16948"/>
    <cellStyle name="Normal 6 2 2 2 3 2 3 4" xfId="22054"/>
    <cellStyle name="Normal 6 2 2 2 3 2 4" xfId="6554"/>
    <cellStyle name="Normal 6 2 2 2 3 2 4 2" xfId="24694"/>
    <cellStyle name="Normal 6 2 2 2 3 2 5" xfId="11844"/>
    <cellStyle name="Normal 6 2 2 2 3 2 6" xfId="14484"/>
    <cellStyle name="Normal 6 2 2 2 3 2 7" xfId="19414"/>
    <cellStyle name="Normal 6 2 2 2 3 3" xfId="1800"/>
    <cellStyle name="Normal 6 2 2 2 3 3 2" xfId="4442"/>
    <cellStyle name="Normal 6 2 2 2 3 3 2 2" xfId="9723"/>
    <cellStyle name="Normal 6 2 2 2 3 3 2 2 2" xfId="27862"/>
    <cellStyle name="Normal 6 2 2 2 3 3 2 3" xfId="17476"/>
    <cellStyle name="Normal 6 2 2 2 3 3 2 4" xfId="22582"/>
    <cellStyle name="Normal 6 2 2 2 3 3 3" xfId="7082"/>
    <cellStyle name="Normal 6 2 2 2 3 3 3 2" xfId="25222"/>
    <cellStyle name="Normal 6 2 2 2 3 3 4" xfId="12372"/>
    <cellStyle name="Normal 6 2 2 2 3 3 5" xfId="15012"/>
    <cellStyle name="Normal 6 2 2 2 3 3 6" xfId="19942"/>
    <cellStyle name="Normal 6 2 2 2 3 4" xfId="3209"/>
    <cellStyle name="Normal 6 2 2 2 3 4 2" xfId="8491"/>
    <cellStyle name="Normal 6 2 2 2 3 4 2 2" xfId="26630"/>
    <cellStyle name="Normal 6 2 2 2 3 4 3" xfId="16244"/>
    <cellStyle name="Normal 6 2 2 2 3 4 4" xfId="21350"/>
    <cellStyle name="Normal 6 2 2 2 3 5" xfId="5850"/>
    <cellStyle name="Normal 6 2 2 2 3 5 2" xfId="23990"/>
    <cellStyle name="Normal 6 2 2 2 3 6" xfId="11140"/>
    <cellStyle name="Normal 6 2 2 2 3 7" xfId="13780"/>
    <cellStyle name="Normal 6 2 2 2 3 8" xfId="18710"/>
    <cellStyle name="Normal 6 2 2 2 4" xfId="920"/>
    <cellStyle name="Normal 6 2 2 2 4 2" xfId="2152"/>
    <cellStyle name="Normal 6 2 2 2 4 2 2" xfId="4794"/>
    <cellStyle name="Normal 6 2 2 2 4 2 2 2" xfId="10075"/>
    <cellStyle name="Normal 6 2 2 2 4 2 2 2 2" xfId="28214"/>
    <cellStyle name="Normal 6 2 2 2 4 2 2 3" xfId="17828"/>
    <cellStyle name="Normal 6 2 2 2 4 2 2 4" xfId="22934"/>
    <cellStyle name="Normal 6 2 2 2 4 2 3" xfId="7434"/>
    <cellStyle name="Normal 6 2 2 2 4 2 3 2" xfId="25574"/>
    <cellStyle name="Normal 6 2 2 2 4 2 4" xfId="12724"/>
    <cellStyle name="Normal 6 2 2 2 4 2 5" xfId="15364"/>
    <cellStyle name="Normal 6 2 2 2 4 2 6" xfId="20294"/>
    <cellStyle name="Normal 6 2 2 2 4 3" xfId="3562"/>
    <cellStyle name="Normal 6 2 2 2 4 3 2" xfId="8843"/>
    <cellStyle name="Normal 6 2 2 2 4 3 2 2" xfId="26982"/>
    <cellStyle name="Normal 6 2 2 2 4 3 3" xfId="16596"/>
    <cellStyle name="Normal 6 2 2 2 4 3 4" xfId="21702"/>
    <cellStyle name="Normal 6 2 2 2 4 4" xfId="6202"/>
    <cellStyle name="Normal 6 2 2 2 4 4 2" xfId="24342"/>
    <cellStyle name="Normal 6 2 2 2 4 5" xfId="11492"/>
    <cellStyle name="Normal 6 2 2 2 4 6" xfId="14132"/>
    <cellStyle name="Normal 6 2 2 2 4 7" xfId="19062"/>
    <cellStyle name="Normal 6 2 2 2 5" xfId="1448"/>
    <cellStyle name="Normal 6 2 2 2 5 2" xfId="4090"/>
    <cellStyle name="Normal 6 2 2 2 5 2 2" xfId="9371"/>
    <cellStyle name="Normal 6 2 2 2 5 2 2 2" xfId="27510"/>
    <cellStyle name="Normal 6 2 2 2 5 2 3" xfId="17124"/>
    <cellStyle name="Normal 6 2 2 2 5 2 4" xfId="22230"/>
    <cellStyle name="Normal 6 2 2 2 5 3" xfId="6730"/>
    <cellStyle name="Normal 6 2 2 2 5 3 2" xfId="24870"/>
    <cellStyle name="Normal 6 2 2 2 5 4" xfId="12020"/>
    <cellStyle name="Normal 6 2 2 2 5 5" xfId="14660"/>
    <cellStyle name="Normal 6 2 2 2 5 6" xfId="19590"/>
    <cellStyle name="Normal 6 2 2 2 6" xfId="2680"/>
    <cellStyle name="Normal 6 2 2 2 6 2" xfId="5322"/>
    <cellStyle name="Normal 6 2 2 2 6 2 2" xfId="10603"/>
    <cellStyle name="Normal 6 2 2 2 6 2 2 2" xfId="28742"/>
    <cellStyle name="Normal 6 2 2 2 6 2 3" xfId="23462"/>
    <cellStyle name="Normal 6 2 2 2 6 3" xfId="7962"/>
    <cellStyle name="Normal 6 2 2 2 6 3 2" xfId="26102"/>
    <cellStyle name="Normal 6 2 2 2 6 4" xfId="13252"/>
    <cellStyle name="Normal 6 2 2 2 6 5" xfId="15892"/>
    <cellStyle name="Normal 6 2 2 2 6 6" xfId="20822"/>
    <cellStyle name="Normal 6 2 2 2 7" xfId="2857"/>
    <cellStyle name="Normal 6 2 2 2 7 2" xfId="8139"/>
    <cellStyle name="Normal 6 2 2 2 7 2 2" xfId="26278"/>
    <cellStyle name="Normal 6 2 2 2 7 3" xfId="20998"/>
    <cellStyle name="Normal 6 2 2 2 8" xfId="5498"/>
    <cellStyle name="Normal 6 2 2 2 8 2" xfId="23638"/>
    <cellStyle name="Normal 6 2 2 2 9" xfId="10792"/>
    <cellStyle name="Normal 6 2 2 3" xfId="308"/>
    <cellStyle name="Normal 6 2 2 3 2" xfId="657"/>
    <cellStyle name="Normal 6 2 2 3 2 2" xfId="1889"/>
    <cellStyle name="Normal 6 2 2 3 2 2 2" xfId="4531"/>
    <cellStyle name="Normal 6 2 2 3 2 2 2 2" xfId="9812"/>
    <cellStyle name="Normal 6 2 2 3 2 2 2 2 2" xfId="27951"/>
    <cellStyle name="Normal 6 2 2 3 2 2 2 3" xfId="17565"/>
    <cellStyle name="Normal 6 2 2 3 2 2 2 4" xfId="22671"/>
    <cellStyle name="Normal 6 2 2 3 2 2 3" xfId="7171"/>
    <cellStyle name="Normal 6 2 2 3 2 2 3 2" xfId="25311"/>
    <cellStyle name="Normal 6 2 2 3 2 2 4" xfId="12461"/>
    <cellStyle name="Normal 6 2 2 3 2 2 5" xfId="15101"/>
    <cellStyle name="Normal 6 2 2 3 2 2 6" xfId="20031"/>
    <cellStyle name="Normal 6 2 2 3 2 3" xfId="3299"/>
    <cellStyle name="Normal 6 2 2 3 2 3 2" xfId="8580"/>
    <cellStyle name="Normal 6 2 2 3 2 3 2 2" xfId="26719"/>
    <cellStyle name="Normal 6 2 2 3 2 3 3" xfId="16333"/>
    <cellStyle name="Normal 6 2 2 3 2 3 4" xfId="21439"/>
    <cellStyle name="Normal 6 2 2 3 2 4" xfId="5939"/>
    <cellStyle name="Normal 6 2 2 3 2 4 2" xfId="24079"/>
    <cellStyle name="Normal 6 2 2 3 2 5" xfId="11229"/>
    <cellStyle name="Normal 6 2 2 3 2 6" xfId="13869"/>
    <cellStyle name="Normal 6 2 2 3 2 7" xfId="18799"/>
    <cellStyle name="Normal 6 2 2 3 3" xfId="1009"/>
    <cellStyle name="Normal 6 2 2 3 3 2" xfId="2241"/>
    <cellStyle name="Normal 6 2 2 3 3 2 2" xfId="4883"/>
    <cellStyle name="Normal 6 2 2 3 3 2 2 2" xfId="10164"/>
    <cellStyle name="Normal 6 2 2 3 3 2 2 2 2" xfId="28303"/>
    <cellStyle name="Normal 6 2 2 3 3 2 2 3" xfId="17917"/>
    <cellStyle name="Normal 6 2 2 3 3 2 2 4" xfId="23023"/>
    <cellStyle name="Normal 6 2 2 3 3 2 3" xfId="7523"/>
    <cellStyle name="Normal 6 2 2 3 3 2 3 2" xfId="25663"/>
    <cellStyle name="Normal 6 2 2 3 3 2 4" xfId="12813"/>
    <cellStyle name="Normal 6 2 2 3 3 2 5" xfId="15453"/>
    <cellStyle name="Normal 6 2 2 3 3 2 6" xfId="20383"/>
    <cellStyle name="Normal 6 2 2 3 3 3" xfId="3651"/>
    <cellStyle name="Normal 6 2 2 3 3 3 2" xfId="8932"/>
    <cellStyle name="Normal 6 2 2 3 3 3 2 2" xfId="27071"/>
    <cellStyle name="Normal 6 2 2 3 3 3 3" xfId="16685"/>
    <cellStyle name="Normal 6 2 2 3 3 3 4" xfId="21791"/>
    <cellStyle name="Normal 6 2 2 3 3 4" xfId="6291"/>
    <cellStyle name="Normal 6 2 2 3 3 4 2" xfId="24431"/>
    <cellStyle name="Normal 6 2 2 3 3 5" xfId="11581"/>
    <cellStyle name="Normal 6 2 2 3 3 6" xfId="14221"/>
    <cellStyle name="Normal 6 2 2 3 3 7" xfId="19151"/>
    <cellStyle name="Normal 6 2 2 3 4" xfId="1537"/>
    <cellStyle name="Normal 6 2 2 3 4 2" xfId="4179"/>
    <cellStyle name="Normal 6 2 2 3 4 2 2" xfId="9460"/>
    <cellStyle name="Normal 6 2 2 3 4 2 2 2" xfId="27599"/>
    <cellStyle name="Normal 6 2 2 3 4 2 3" xfId="17213"/>
    <cellStyle name="Normal 6 2 2 3 4 2 4" xfId="22319"/>
    <cellStyle name="Normal 6 2 2 3 4 3" xfId="6819"/>
    <cellStyle name="Normal 6 2 2 3 4 3 2" xfId="24959"/>
    <cellStyle name="Normal 6 2 2 3 4 4" xfId="12109"/>
    <cellStyle name="Normal 6 2 2 3 4 5" xfId="14749"/>
    <cellStyle name="Normal 6 2 2 3 4 6" xfId="19679"/>
    <cellStyle name="Normal 6 2 2 3 5" xfId="2946"/>
    <cellStyle name="Normal 6 2 2 3 5 2" xfId="8228"/>
    <cellStyle name="Normal 6 2 2 3 5 2 2" xfId="26367"/>
    <cellStyle name="Normal 6 2 2 3 5 3" xfId="15981"/>
    <cellStyle name="Normal 6 2 2 3 5 4" xfId="21087"/>
    <cellStyle name="Normal 6 2 2 3 6" xfId="5587"/>
    <cellStyle name="Normal 6 2 2 3 6 2" xfId="23727"/>
    <cellStyle name="Normal 6 2 2 3 7" xfId="10883"/>
    <cellStyle name="Normal 6 2 2 3 8" xfId="13517"/>
    <cellStyle name="Normal 6 2 2 3 9" xfId="18447"/>
    <cellStyle name="Normal 6 2 2 4" xfId="484"/>
    <cellStyle name="Normal 6 2 2 4 2" xfId="1187"/>
    <cellStyle name="Normal 6 2 2 4 2 2" xfId="2419"/>
    <cellStyle name="Normal 6 2 2 4 2 2 2" xfId="5061"/>
    <cellStyle name="Normal 6 2 2 4 2 2 2 2" xfId="10342"/>
    <cellStyle name="Normal 6 2 2 4 2 2 2 2 2" xfId="28481"/>
    <cellStyle name="Normal 6 2 2 4 2 2 2 3" xfId="18095"/>
    <cellStyle name="Normal 6 2 2 4 2 2 2 4" xfId="23201"/>
    <cellStyle name="Normal 6 2 2 4 2 2 3" xfId="7701"/>
    <cellStyle name="Normal 6 2 2 4 2 2 3 2" xfId="25841"/>
    <cellStyle name="Normal 6 2 2 4 2 2 4" xfId="12991"/>
    <cellStyle name="Normal 6 2 2 4 2 2 5" xfId="15631"/>
    <cellStyle name="Normal 6 2 2 4 2 2 6" xfId="20561"/>
    <cellStyle name="Normal 6 2 2 4 2 3" xfId="3829"/>
    <cellStyle name="Normal 6 2 2 4 2 3 2" xfId="9110"/>
    <cellStyle name="Normal 6 2 2 4 2 3 2 2" xfId="27249"/>
    <cellStyle name="Normal 6 2 2 4 2 3 3" xfId="16863"/>
    <cellStyle name="Normal 6 2 2 4 2 3 4" xfId="21969"/>
    <cellStyle name="Normal 6 2 2 4 2 4" xfId="6469"/>
    <cellStyle name="Normal 6 2 2 4 2 4 2" xfId="24609"/>
    <cellStyle name="Normal 6 2 2 4 2 5" xfId="11759"/>
    <cellStyle name="Normal 6 2 2 4 2 6" xfId="14399"/>
    <cellStyle name="Normal 6 2 2 4 2 7" xfId="19329"/>
    <cellStyle name="Normal 6 2 2 4 3" xfId="1715"/>
    <cellStyle name="Normal 6 2 2 4 3 2" xfId="4357"/>
    <cellStyle name="Normal 6 2 2 4 3 2 2" xfId="9638"/>
    <cellStyle name="Normal 6 2 2 4 3 2 2 2" xfId="27777"/>
    <cellStyle name="Normal 6 2 2 4 3 2 3" xfId="17391"/>
    <cellStyle name="Normal 6 2 2 4 3 2 4" xfId="22497"/>
    <cellStyle name="Normal 6 2 2 4 3 3" xfId="6997"/>
    <cellStyle name="Normal 6 2 2 4 3 3 2" xfId="25137"/>
    <cellStyle name="Normal 6 2 2 4 3 4" xfId="12287"/>
    <cellStyle name="Normal 6 2 2 4 3 5" xfId="14927"/>
    <cellStyle name="Normal 6 2 2 4 3 6" xfId="19857"/>
    <cellStyle name="Normal 6 2 2 4 4" xfId="3124"/>
    <cellStyle name="Normal 6 2 2 4 4 2" xfId="8406"/>
    <cellStyle name="Normal 6 2 2 4 4 2 2" xfId="26545"/>
    <cellStyle name="Normal 6 2 2 4 4 3" xfId="16159"/>
    <cellStyle name="Normal 6 2 2 4 4 4" xfId="21265"/>
    <cellStyle name="Normal 6 2 2 4 5" xfId="5765"/>
    <cellStyle name="Normal 6 2 2 4 5 2" xfId="23905"/>
    <cellStyle name="Normal 6 2 2 4 6" xfId="11057"/>
    <cellStyle name="Normal 6 2 2 4 7" xfId="13695"/>
    <cellStyle name="Normal 6 2 2 4 8" xfId="18625"/>
    <cellStyle name="Normal 6 2 2 5" xfId="835"/>
    <cellStyle name="Normal 6 2 2 5 2" xfId="2067"/>
    <cellStyle name="Normal 6 2 2 5 2 2" xfId="4709"/>
    <cellStyle name="Normal 6 2 2 5 2 2 2" xfId="9990"/>
    <cellStyle name="Normal 6 2 2 5 2 2 2 2" xfId="28129"/>
    <cellStyle name="Normal 6 2 2 5 2 2 3" xfId="17743"/>
    <cellStyle name="Normal 6 2 2 5 2 2 4" xfId="22849"/>
    <cellStyle name="Normal 6 2 2 5 2 3" xfId="7349"/>
    <cellStyle name="Normal 6 2 2 5 2 3 2" xfId="25489"/>
    <cellStyle name="Normal 6 2 2 5 2 4" xfId="12639"/>
    <cellStyle name="Normal 6 2 2 5 2 5" xfId="15279"/>
    <cellStyle name="Normal 6 2 2 5 2 6" xfId="20209"/>
    <cellStyle name="Normal 6 2 2 5 3" xfId="3477"/>
    <cellStyle name="Normal 6 2 2 5 3 2" xfId="8758"/>
    <cellStyle name="Normal 6 2 2 5 3 2 2" xfId="26897"/>
    <cellStyle name="Normal 6 2 2 5 3 3" xfId="16511"/>
    <cellStyle name="Normal 6 2 2 5 3 4" xfId="21617"/>
    <cellStyle name="Normal 6 2 2 5 4" xfId="6117"/>
    <cellStyle name="Normal 6 2 2 5 4 2" xfId="24257"/>
    <cellStyle name="Normal 6 2 2 5 5" xfId="11407"/>
    <cellStyle name="Normal 6 2 2 5 6" xfId="14047"/>
    <cellStyle name="Normal 6 2 2 5 7" xfId="18977"/>
    <cellStyle name="Normal 6 2 2 6" xfId="1361"/>
    <cellStyle name="Normal 6 2 2 6 2" xfId="4003"/>
    <cellStyle name="Normal 6 2 2 6 2 2" xfId="9284"/>
    <cellStyle name="Normal 6 2 2 6 2 2 2" xfId="27423"/>
    <cellStyle name="Normal 6 2 2 6 2 3" xfId="17037"/>
    <cellStyle name="Normal 6 2 2 6 2 4" xfId="22143"/>
    <cellStyle name="Normal 6 2 2 6 3" xfId="6643"/>
    <cellStyle name="Normal 6 2 2 6 3 2" xfId="24783"/>
    <cellStyle name="Normal 6 2 2 6 4" xfId="11933"/>
    <cellStyle name="Normal 6 2 2 6 5" xfId="14573"/>
    <cellStyle name="Normal 6 2 2 6 6" xfId="19503"/>
    <cellStyle name="Normal 6 2 2 7" xfId="2593"/>
    <cellStyle name="Normal 6 2 2 7 2" xfId="5235"/>
    <cellStyle name="Normal 6 2 2 7 2 2" xfId="10516"/>
    <cellStyle name="Normal 6 2 2 7 2 2 2" xfId="28655"/>
    <cellStyle name="Normal 6 2 2 7 2 3" xfId="23375"/>
    <cellStyle name="Normal 6 2 2 7 3" xfId="7875"/>
    <cellStyle name="Normal 6 2 2 7 3 2" xfId="26015"/>
    <cellStyle name="Normal 6 2 2 7 4" xfId="13165"/>
    <cellStyle name="Normal 6 2 2 7 5" xfId="15805"/>
    <cellStyle name="Normal 6 2 2 7 6" xfId="20735"/>
    <cellStyle name="Normal 6 2 2 8" xfId="2772"/>
    <cellStyle name="Normal 6 2 2 8 2" xfId="8054"/>
    <cellStyle name="Normal 6 2 2 8 2 2" xfId="26193"/>
    <cellStyle name="Normal 6 2 2 8 3" xfId="20913"/>
    <cellStyle name="Normal 6 2 2 9" xfId="5413"/>
    <cellStyle name="Normal 6 2 2 9 2" xfId="23553"/>
    <cellStyle name="Normal 6 2 3" xfId="98"/>
    <cellStyle name="Normal 6 2 3 10" xfId="10738"/>
    <cellStyle name="Normal 6 2 3 11" xfId="13357"/>
    <cellStyle name="Normal 6 2 3 12" xfId="18286"/>
    <cellStyle name="Normal 6 2 3 2" xfId="219"/>
    <cellStyle name="Normal 6 2 3 2 10" xfId="13444"/>
    <cellStyle name="Normal 6 2 3 2 11" xfId="18374"/>
    <cellStyle name="Normal 6 2 3 2 2" xfId="411"/>
    <cellStyle name="Normal 6 2 3 2 2 2" xfId="760"/>
    <cellStyle name="Normal 6 2 3 2 2 2 2" xfId="1992"/>
    <cellStyle name="Normal 6 2 3 2 2 2 2 2" xfId="4634"/>
    <cellStyle name="Normal 6 2 3 2 2 2 2 2 2" xfId="9915"/>
    <cellStyle name="Normal 6 2 3 2 2 2 2 2 2 2" xfId="28054"/>
    <cellStyle name="Normal 6 2 3 2 2 2 2 2 3" xfId="17668"/>
    <cellStyle name="Normal 6 2 3 2 2 2 2 2 4" xfId="22774"/>
    <cellStyle name="Normal 6 2 3 2 2 2 2 3" xfId="7274"/>
    <cellStyle name="Normal 6 2 3 2 2 2 2 3 2" xfId="25414"/>
    <cellStyle name="Normal 6 2 3 2 2 2 2 4" xfId="12564"/>
    <cellStyle name="Normal 6 2 3 2 2 2 2 5" xfId="15204"/>
    <cellStyle name="Normal 6 2 3 2 2 2 2 6" xfId="20134"/>
    <cellStyle name="Normal 6 2 3 2 2 2 3" xfId="3402"/>
    <cellStyle name="Normal 6 2 3 2 2 2 3 2" xfId="8683"/>
    <cellStyle name="Normal 6 2 3 2 2 2 3 2 2" xfId="26822"/>
    <cellStyle name="Normal 6 2 3 2 2 2 3 3" xfId="16436"/>
    <cellStyle name="Normal 6 2 3 2 2 2 3 4" xfId="21542"/>
    <cellStyle name="Normal 6 2 3 2 2 2 4" xfId="6042"/>
    <cellStyle name="Normal 6 2 3 2 2 2 4 2" xfId="24182"/>
    <cellStyle name="Normal 6 2 3 2 2 2 5" xfId="11332"/>
    <cellStyle name="Normal 6 2 3 2 2 2 6" xfId="13972"/>
    <cellStyle name="Normal 6 2 3 2 2 2 7" xfId="18902"/>
    <cellStyle name="Normal 6 2 3 2 2 3" xfId="1112"/>
    <cellStyle name="Normal 6 2 3 2 2 3 2" xfId="2344"/>
    <cellStyle name="Normal 6 2 3 2 2 3 2 2" xfId="4986"/>
    <cellStyle name="Normal 6 2 3 2 2 3 2 2 2" xfId="10267"/>
    <cellStyle name="Normal 6 2 3 2 2 3 2 2 2 2" xfId="28406"/>
    <cellStyle name="Normal 6 2 3 2 2 3 2 2 3" xfId="18020"/>
    <cellStyle name="Normal 6 2 3 2 2 3 2 2 4" xfId="23126"/>
    <cellStyle name="Normal 6 2 3 2 2 3 2 3" xfId="7626"/>
    <cellStyle name="Normal 6 2 3 2 2 3 2 3 2" xfId="25766"/>
    <cellStyle name="Normal 6 2 3 2 2 3 2 4" xfId="12916"/>
    <cellStyle name="Normal 6 2 3 2 2 3 2 5" xfId="15556"/>
    <cellStyle name="Normal 6 2 3 2 2 3 2 6" xfId="20486"/>
    <cellStyle name="Normal 6 2 3 2 2 3 3" xfId="3754"/>
    <cellStyle name="Normal 6 2 3 2 2 3 3 2" xfId="9035"/>
    <cellStyle name="Normal 6 2 3 2 2 3 3 2 2" xfId="27174"/>
    <cellStyle name="Normal 6 2 3 2 2 3 3 3" xfId="16788"/>
    <cellStyle name="Normal 6 2 3 2 2 3 3 4" xfId="21894"/>
    <cellStyle name="Normal 6 2 3 2 2 3 4" xfId="6394"/>
    <cellStyle name="Normal 6 2 3 2 2 3 4 2" xfId="24534"/>
    <cellStyle name="Normal 6 2 3 2 2 3 5" xfId="11684"/>
    <cellStyle name="Normal 6 2 3 2 2 3 6" xfId="14324"/>
    <cellStyle name="Normal 6 2 3 2 2 3 7" xfId="19254"/>
    <cellStyle name="Normal 6 2 3 2 2 4" xfId="1640"/>
    <cellStyle name="Normal 6 2 3 2 2 4 2" xfId="4282"/>
    <cellStyle name="Normal 6 2 3 2 2 4 2 2" xfId="9563"/>
    <cellStyle name="Normal 6 2 3 2 2 4 2 2 2" xfId="27702"/>
    <cellStyle name="Normal 6 2 3 2 2 4 2 3" xfId="17316"/>
    <cellStyle name="Normal 6 2 3 2 2 4 2 4" xfId="22422"/>
    <cellStyle name="Normal 6 2 3 2 2 4 3" xfId="6922"/>
    <cellStyle name="Normal 6 2 3 2 2 4 3 2" xfId="25062"/>
    <cellStyle name="Normal 6 2 3 2 2 4 4" xfId="12212"/>
    <cellStyle name="Normal 6 2 3 2 2 4 5" xfId="14852"/>
    <cellStyle name="Normal 6 2 3 2 2 4 6" xfId="19782"/>
    <cellStyle name="Normal 6 2 3 2 2 5" xfId="3049"/>
    <cellStyle name="Normal 6 2 3 2 2 5 2" xfId="8331"/>
    <cellStyle name="Normal 6 2 3 2 2 5 2 2" xfId="26470"/>
    <cellStyle name="Normal 6 2 3 2 2 5 3" xfId="16084"/>
    <cellStyle name="Normal 6 2 3 2 2 5 4" xfId="21190"/>
    <cellStyle name="Normal 6 2 3 2 2 6" xfId="5690"/>
    <cellStyle name="Normal 6 2 3 2 2 6 2" xfId="23830"/>
    <cellStyle name="Normal 6 2 3 2 2 7" xfId="10984"/>
    <cellStyle name="Normal 6 2 3 2 2 8" xfId="13620"/>
    <cellStyle name="Normal 6 2 3 2 2 9" xfId="18550"/>
    <cellStyle name="Normal 6 2 3 2 3" xfId="583"/>
    <cellStyle name="Normal 6 2 3 2 3 2" xfId="1288"/>
    <cellStyle name="Normal 6 2 3 2 3 2 2" xfId="2520"/>
    <cellStyle name="Normal 6 2 3 2 3 2 2 2" xfId="5162"/>
    <cellStyle name="Normal 6 2 3 2 3 2 2 2 2" xfId="10443"/>
    <cellStyle name="Normal 6 2 3 2 3 2 2 2 2 2" xfId="28582"/>
    <cellStyle name="Normal 6 2 3 2 3 2 2 2 3" xfId="18196"/>
    <cellStyle name="Normal 6 2 3 2 3 2 2 2 4" xfId="23302"/>
    <cellStyle name="Normal 6 2 3 2 3 2 2 3" xfId="7802"/>
    <cellStyle name="Normal 6 2 3 2 3 2 2 3 2" xfId="25942"/>
    <cellStyle name="Normal 6 2 3 2 3 2 2 4" xfId="13092"/>
    <cellStyle name="Normal 6 2 3 2 3 2 2 5" xfId="15732"/>
    <cellStyle name="Normal 6 2 3 2 3 2 2 6" xfId="20662"/>
    <cellStyle name="Normal 6 2 3 2 3 2 3" xfId="3930"/>
    <cellStyle name="Normal 6 2 3 2 3 2 3 2" xfId="9211"/>
    <cellStyle name="Normal 6 2 3 2 3 2 3 2 2" xfId="27350"/>
    <cellStyle name="Normal 6 2 3 2 3 2 3 3" xfId="16964"/>
    <cellStyle name="Normal 6 2 3 2 3 2 3 4" xfId="22070"/>
    <cellStyle name="Normal 6 2 3 2 3 2 4" xfId="6570"/>
    <cellStyle name="Normal 6 2 3 2 3 2 4 2" xfId="24710"/>
    <cellStyle name="Normal 6 2 3 2 3 2 5" xfId="11860"/>
    <cellStyle name="Normal 6 2 3 2 3 2 6" xfId="14500"/>
    <cellStyle name="Normal 6 2 3 2 3 2 7" xfId="19430"/>
    <cellStyle name="Normal 6 2 3 2 3 3" xfId="1816"/>
    <cellStyle name="Normal 6 2 3 2 3 3 2" xfId="4458"/>
    <cellStyle name="Normal 6 2 3 2 3 3 2 2" xfId="9739"/>
    <cellStyle name="Normal 6 2 3 2 3 3 2 2 2" xfId="27878"/>
    <cellStyle name="Normal 6 2 3 2 3 3 2 3" xfId="17492"/>
    <cellStyle name="Normal 6 2 3 2 3 3 2 4" xfId="22598"/>
    <cellStyle name="Normal 6 2 3 2 3 3 3" xfId="7098"/>
    <cellStyle name="Normal 6 2 3 2 3 3 3 2" xfId="25238"/>
    <cellStyle name="Normal 6 2 3 2 3 3 4" xfId="12388"/>
    <cellStyle name="Normal 6 2 3 2 3 3 5" xfId="15028"/>
    <cellStyle name="Normal 6 2 3 2 3 3 6" xfId="19958"/>
    <cellStyle name="Normal 6 2 3 2 3 4" xfId="3225"/>
    <cellStyle name="Normal 6 2 3 2 3 4 2" xfId="8507"/>
    <cellStyle name="Normal 6 2 3 2 3 4 2 2" xfId="26646"/>
    <cellStyle name="Normal 6 2 3 2 3 4 3" xfId="16260"/>
    <cellStyle name="Normal 6 2 3 2 3 4 4" xfId="21366"/>
    <cellStyle name="Normal 6 2 3 2 3 5" xfId="5866"/>
    <cellStyle name="Normal 6 2 3 2 3 5 2" xfId="24006"/>
    <cellStyle name="Normal 6 2 3 2 3 6" xfId="11156"/>
    <cellStyle name="Normal 6 2 3 2 3 7" xfId="13796"/>
    <cellStyle name="Normal 6 2 3 2 3 8" xfId="18726"/>
    <cellStyle name="Normal 6 2 3 2 4" xfId="936"/>
    <cellStyle name="Normal 6 2 3 2 4 2" xfId="2168"/>
    <cellStyle name="Normal 6 2 3 2 4 2 2" xfId="4810"/>
    <cellStyle name="Normal 6 2 3 2 4 2 2 2" xfId="10091"/>
    <cellStyle name="Normal 6 2 3 2 4 2 2 2 2" xfId="28230"/>
    <cellStyle name="Normal 6 2 3 2 4 2 2 3" xfId="17844"/>
    <cellStyle name="Normal 6 2 3 2 4 2 2 4" xfId="22950"/>
    <cellStyle name="Normal 6 2 3 2 4 2 3" xfId="7450"/>
    <cellStyle name="Normal 6 2 3 2 4 2 3 2" xfId="25590"/>
    <cellStyle name="Normal 6 2 3 2 4 2 4" xfId="12740"/>
    <cellStyle name="Normal 6 2 3 2 4 2 5" xfId="15380"/>
    <cellStyle name="Normal 6 2 3 2 4 2 6" xfId="20310"/>
    <cellStyle name="Normal 6 2 3 2 4 3" xfId="3578"/>
    <cellStyle name="Normal 6 2 3 2 4 3 2" xfId="8859"/>
    <cellStyle name="Normal 6 2 3 2 4 3 2 2" xfId="26998"/>
    <cellStyle name="Normal 6 2 3 2 4 3 3" xfId="16612"/>
    <cellStyle name="Normal 6 2 3 2 4 3 4" xfId="21718"/>
    <cellStyle name="Normal 6 2 3 2 4 4" xfId="6218"/>
    <cellStyle name="Normal 6 2 3 2 4 4 2" xfId="24358"/>
    <cellStyle name="Normal 6 2 3 2 4 5" xfId="11508"/>
    <cellStyle name="Normal 6 2 3 2 4 6" xfId="14148"/>
    <cellStyle name="Normal 6 2 3 2 4 7" xfId="19078"/>
    <cellStyle name="Normal 6 2 3 2 5" xfId="1464"/>
    <cellStyle name="Normal 6 2 3 2 5 2" xfId="4106"/>
    <cellStyle name="Normal 6 2 3 2 5 2 2" xfId="9387"/>
    <cellStyle name="Normal 6 2 3 2 5 2 2 2" xfId="27526"/>
    <cellStyle name="Normal 6 2 3 2 5 2 3" xfId="17140"/>
    <cellStyle name="Normal 6 2 3 2 5 2 4" xfId="22246"/>
    <cellStyle name="Normal 6 2 3 2 5 3" xfId="6746"/>
    <cellStyle name="Normal 6 2 3 2 5 3 2" xfId="24886"/>
    <cellStyle name="Normal 6 2 3 2 5 4" xfId="12036"/>
    <cellStyle name="Normal 6 2 3 2 5 5" xfId="14676"/>
    <cellStyle name="Normal 6 2 3 2 5 6" xfId="19606"/>
    <cellStyle name="Normal 6 2 3 2 6" xfId="2696"/>
    <cellStyle name="Normal 6 2 3 2 6 2" xfId="5338"/>
    <cellStyle name="Normal 6 2 3 2 6 2 2" xfId="10619"/>
    <cellStyle name="Normal 6 2 3 2 6 2 2 2" xfId="28758"/>
    <cellStyle name="Normal 6 2 3 2 6 2 3" xfId="23478"/>
    <cellStyle name="Normal 6 2 3 2 6 3" xfId="7978"/>
    <cellStyle name="Normal 6 2 3 2 6 3 2" xfId="26118"/>
    <cellStyle name="Normal 6 2 3 2 6 4" xfId="13268"/>
    <cellStyle name="Normal 6 2 3 2 6 5" xfId="15908"/>
    <cellStyle name="Normal 6 2 3 2 6 6" xfId="20838"/>
    <cellStyle name="Normal 6 2 3 2 7" xfId="2873"/>
    <cellStyle name="Normal 6 2 3 2 7 2" xfId="8155"/>
    <cellStyle name="Normal 6 2 3 2 7 2 2" xfId="26294"/>
    <cellStyle name="Normal 6 2 3 2 7 3" xfId="21014"/>
    <cellStyle name="Normal 6 2 3 2 8" xfId="5514"/>
    <cellStyle name="Normal 6 2 3 2 8 2" xfId="23654"/>
    <cellStyle name="Normal 6 2 3 2 9" xfId="10808"/>
    <cellStyle name="Normal 6 2 3 3" xfId="324"/>
    <cellStyle name="Normal 6 2 3 3 2" xfId="673"/>
    <cellStyle name="Normal 6 2 3 3 2 2" xfId="1905"/>
    <cellStyle name="Normal 6 2 3 3 2 2 2" xfId="4547"/>
    <cellStyle name="Normal 6 2 3 3 2 2 2 2" xfId="9828"/>
    <cellStyle name="Normal 6 2 3 3 2 2 2 2 2" xfId="27967"/>
    <cellStyle name="Normal 6 2 3 3 2 2 2 3" xfId="17581"/>
    <cellStyle name="Normal 6 2 3 3 2 2 2 4" xfId="22687"/>
    <cellStyle name="Normal 6 2 3 3 2 2 3" xfId="7187"/>
    <cellStyle name="Normal 6 2 3 3 2 2 3 2" xfId="25327"/>
    <cellStyle name="Normal 6 2 3 3 2 2 4" xfId="12477"/>
    <cellStyle name="Normal 6 2 3 3 2 2 5" xfId="15117"/>
    <cellStyle name="Normal 6 2 3 3 2 2 6" xfId="20047"/>
    <cellStyle name="Normal 6 2 3 3 2 3" xfId="3315"/>
    <cellStyle name="Normal 6 2 3 3 2 3 2" xfId="8596"/>
    <cellStyle name="Normal 6 2 3 3 2 3 2 2" xfId="26735"/>
    <cellStyle name="Normal 6 2 3 3 2 3 3" xfId="16349"/>
    <cellStyle name="Normal 6 2 3 3 2 3 4" xfId="21455"/>
    <cellStyle name="Normal 6 2 3 3 2 4" xfId="5955"/>
    <cellStyle name="Normal 6 2 3 3 2 4 2" xfId="24095"/>
    <cellStyle name="Normal 6 2 3 3 2 5" xfId="11245"/>
    <cellStyle name="Normal 6 2 3 3 2 6" xfId="13885"/>
    <cellStyle name="Normal 6 2 3 3 2 7" xfId="18815"/>
    <cellStyle name="Normal 6 2 3 3 3" xfId="1025"/>
    <cellStyle name="Normal 6 2 3 3 3 2" xfId="2257"/>
    <cellStyle name="Normal 6 2 3 3 3 2 2" xfId="4899"/>
    <cellStyle name="Normal 6 2 3 3 3 2 2 2" xfId="10180"/>
    <cellStyle name="Normal 6 2 3 3 3 2 2 2 2" xfId="28319"/>
    <cellStyle name="Normal 6 2 3 3 3 2 2 3" xfId="17933"/>
    <cellStyle name="Normal 6 2 3 3 3 2 2 4" xfId="23039"/>
    <cellStyle name="Normal 6 2 3 3 3 2 3" xfId="7539"/>
    <cellStyle name="Normal 6 2 3 3 3 2 3 2" xfId="25679"/>
    <cellStyle name="Normal 6 2 3 3 3 2 4" xfId="12829"/>
    <cellStyle name="Normal 6 2 3 3 3 2 5" xfId="15469"/>
    <cellStyle name="Normal 6 2 3 3 3 2 6" xfId="20399"/>
    <cellStyle name="Normal 6 2 3 3 3 3" xfId="3667"/>
    <cellStyle name="Normal 6 2 3 3 3 3 2" xfId="8948"/>
    <cellStyle name="Normal 6 2 3 3 3 3 2 2" xfId="27087"/>
    <cellStyle name="Normal 6 2 3 3 3 3 3" xfId="16701"/>
    <cellStyle name="Normal 6 2 3 3 3 3 4" xfId="21807"/>
    <cellStyle name="Normal 6 2 3 3 3 4" xfId="6307"/>
    <cellStyle name="Normal 6 2 3 3 3 4 2" xfId="24447"/>
    <cellStyle name="Normal 6 2 3 3 3 5" xfId="11597"/>
    <cellStyle name="Normal 6 2 3 3 3 6" xfId="14237"/>
    <cellStyle name="Normal 6 2 3 3 3 7" xfId="19167"/>
    <cellStyle name="Normal 6 2 3 3 4" xfId="1553"/>
    <cellStyle name="Normal 6 2 3 3 4 2" xfId="4195"/>
    <cellStyle name="Normal 6 2 3 3 4 2 2" xfId="9476"/>
    <cellStyle name="Normal 6 2 3 3 4 2 2 2" xfId="27615"/>
    <cellStyle name="Normal 6 2 3 3 4 2 3" xfId="17229"/>
    <cellStyle name="Normal 6 2 3 3 4 2 4" xfId="22335"/>
    <cellStyle name="Normal 6 2 3 3 4 3" xfId="6835"/>
    <cellStyle name="Normal 6 2 3 3 4 3 2" xfId="24975"/>
    <cellStyle name="Normal 6 2 3 3 4 4" xfId="12125"/>
    <cellStyle name="Normal 6 2 3 3 4 5" xfId="14765"/>
    <cellStyle name="Normal 6 2 3 3 4 6" xfId="19695"/>
    <cellStyle name="Normal 6 2 3 3 5" xfId="2962"/>
    <cellStyle name="Normal 6 2 3 3 5 2" xfId="8244"/>
    <cellStyle name="Normal 6 2 3 3 5 2 2" xfId="26383"/>
    <cellStyle name="Normal 6 2 3 3 5 3" xfId="15997"/>
    <cellStyle name="Normal 6 2 3 3 5 4" xfId="21103"/>
    <cellStyle name="Normal 6 2 3 3 6" xfId="5603"/>
    <cellStyle name="Normal 6 2 3 3 6 2" xfId="23743"/>
    <cellStyle name="Normal 6 2 3 3 7" xfId="10899"/>
    <cellStyle name="Normal 6 2 3 3 8" xfId="13533"/>
    <cellStyle name="Normal 6 2 3 3 9" xfId="18463"/>
    <cellStyle name="Normal 6 2 3 4" xfId="498"/>
    <cellStyle name="Normal 6 2 3 4 2" xfId="1201"/>
    <cellStyle name="Normal 6 2 3 4 2 2" xfId="2433"/>
    <cellStyle name="Normal 6 2 3 4 2 2 2" xfId="5075"/>
    <cellStyle name="Normal 6 2 3 4 2 2 2 2" xfId="10356"/>
    <cellStyle name="Normal 6 2 3 4 2 2 2 2 2" xfId="28495"/>
    <cellStyle name="Normal 6 2 3 4 2 2 2 3" xfId="18109"/>
    <cellStyle name="Normal 6 2 3 4 2 2 2 4" xfId="23215"/>
    <cellStyle name="Normal 6 2 3 4 2 2 3" xfId="7715"/>
    <cellStyle name="Normal 6 2 3 4 2 2 3 2" xfId="25855"/>
    <cellStyle name="Normal 6 2 3 4 2 2 4" xfId="13005"/>
    <cellStyle name="Normal 6 2 3 4 2 2 5" xfId="15645"/>
    <cellStyle name="Normal 6 2 3 4 2 2 6" xfId="20575"/>
    <cellStyle name="Normal 6 2 3 4 2 3" xfId="3843"/>
    <cellStyle name="Normal 6 2 3 4 2 3 2" xfId="9124"/>
    <cellStyle name="Normal 6 2 3 4 2 3 2 2" xfId="27263"/>
    <cellStyle name="Normal 6 2 3 4 2 3 3" xfId="16877"/>
    <cellStyle name="Normal 6 2 3 4 2 3 4" xfId="21983"/>
    <cellStyle name="Normal 6 2 3 4 2 4" xfId="6483"/>
    <cellStyle name="Normal 6 2 3 4 2 4 2" xfId="24623"/>
    <cellStyle name="Normal 6 2 3 4 2 5" xfId="11773"/>
    <cellStyle name="Normal 6 2 3 4 2 6" xfId="14413"/>
    <cellStyle name="Normal 6 2 3 4 2 7" xfId="19343"/>
    <cellStyle name="Normal 6 2 3 4 3" xfId="1729"/>
    <cellStyle name="Normal 6 2 3 4 3 2" xfId="4371"/>
    <cellStyle name="Normal 6 2 3 4 3 2 2" xfId="9652"/>
    <cellStyle name="Normal 6 2 3 4 3 2 2 2" xfId="27791"/>
    <cellStyle name="Normal 6 2 3 4 3 2 3" xfId="17405"/>
    <cellStyle name="Normal 6 2 3 4 3 2 4" xfId="22511"/>
    <cellStyle name="Normal 6 2 3 4 3 3" xfId="7011"/>
    <cellStyle name="Normal 6 2 3 4 3 3 2" xfId="25151"/>
    <cellStyle name="Normal 6 2 3 4 3 4" xfId="12301"/>
    <cellStyle name="Normal 6 2 3 4 3 5" xfId="14941"/>
    <cellStyle name="Normal 6 2 3 4 3 6" xfId="19871"/>
    <cellStyle name="Normal 6 2 3 4 4" xfId="3138"/>
    <cellStyle name="Normal 6 2 3 4 4 2" xfId="8420"/>
    <cellStyle name="Normal 6 2 3 4 4 2 2" xfId="26559"/>
    <cellStyle name="Normal 6 2 3 4 4 3" xfId="16173"/>
    <cellStyle name="Normal 6 2 3 4 4 4" xfId="21279"/>
    <cellStyle name="Normal 6 2 3 4 5" xfId="5779"/>
    <cellStyle name="Normal 6 2 3 4 5 2" xfId="23919"/>
    <cellStyle name="Normal 6 2 3 4 6" xfId="11071"/>
    <cellStyle name="Normal 6 2 3 4 7" xfId="13709"/>
    <cellStyle name="Normal 6 2 3 4 8" xfId="18639"/>
    <cellStyle name="Normal 6 2 3 5" xfId="849"/>
    <cellStyle name="Normal 6 2 3 5 2" xfId="2081"/>
    <cellStyle name="Normal 6 2 3 5 2 2" xfId="4723"/>
    <cellStyle name="Normal 6 2 3 5 2 2 2" xfId="10004"/>
    <cellStyle name="Normal 6 2 3 5 2 2 2 2" xfId="28143"/>
    <cellStyle name="Normal 6 2 3 5 2 2 3" xfId="17757"/>
    <cellStyle name="Normal 6 2 3 5 2 2 4" xfId="22863"/>
    <cellStyle name="Normal 6 2 3 5 2 3" xfId="7363"/>
    <cellStyle name="Normal 6 2 3 5 2 3 2" xfId="25503"/>
    <cellStyle name="Normal 6 2 3 5 2 4" xfId="12653"/>
    <cellStyle name="Normal 6 2 3 5 2 5" xfId="15293"/>
    <cellStyle name="Normal 6 2 3 5 2 6" xfId="20223"/>
    <cellStyle name="Normal 6 2 3 5 3" xfId="3491"/>
    <cellStyle name="Normal 6 2 3 5 3 2" xfId="8772"/>
    <cellStyle name="Normal 6 2 3 5 3 2 2" xfId="26911"/>
    <cellStyle name="Normal 6 2 3 5 3 3" xfId="16525"/>
    <cellStyle name="Normal 6 2 3 5 3 4" xfId="21631"/>
    <cellStyle name="Normal 6 2 3 5 4" xfId="6131"/>
    <cellStyle name="Normal 6 2 3 5 4 2" xfId="24271"/>
    <cellStyle name="Normal 6 2 3 5 5" xfId="11421"/>
    <cellStyle name="Normal 6 2 3 5 6" xfId="14061"/>
    <cellStyle name="Normal 6 2 3 5 7" xfId="18991"/>
    <cellStyle name="Normal 6 2 3 6" xfId="1377"/>
    <cellStyle name="Normal 6 2 3 6 2" xfId="4019"/>
    <cellStyle name="Normal 6 2 3 6 2 2" xfId="9300"/>
    <cellStyle name="Normal 6 2 3 6 2 2 2" xfId="27439"/>
    <cellStyle name="Normal 6 2 3 6 2 3" xfId="17053"/>
    <cellStyle name="Normal 6 2 3 6 2 4" xfId="22159"/>
    <cellStyle name="Normal 6 2 3 6 3" xfId="6659"/>
    <cellStyle name="Normal 6 2 3 6 3 2" xfId="24799"/>
    <cellStyle name="Normal 6 2 3 6 4" xfId="11949"/>
    <cellStyle name="Normal 6 2 3 6 5" xfId="14589"/>
    <cellStyle name="Normal 6 2 3 6 6" xfId="19519"/>
    <cellStyle name="Normal 6 2 3 7" xfId="2609"/>
    <cellStyle name="Normal 6 2 3 7 2" xfId="5251"/>
    <cellStyle name="Normal 6 2 3 7 2 2" xfId="10532"/>
    <cellStyle name="Normal 6 2 3 7 2 2 2" xfId="28671"/>
    <cellStyle name="Normal 6 2 3 7 2 3" xfId="23391"/>
    <cellStyle name="Normal 6 2 3 7 3" xfId="7891"/>
    <cellStyle name="Normal 6 2 3 7 3 2" xfId="26031"/>
    <cellStyle name="Normal 6 2 3 7 4" xfId="13181"/>
    <cellStyle name="Normal 6 2 3 7 5" xfId="15821"/>
    <cellStyle name="Normal 6 2 3 7 6" xfId="20751"/>
    <cellStyle name="Normal 6 2 3 8" xfId="2786"/>
    <cellStyle name="Normal 6 2 3 8 2" xfId="8068"/>
    <cellStyle name="Normal 6 2 3 8 2 2" xfId="26207"/>
    <cellStyle name="Normal 6 2 3 8 3" xfId="20927"/>
    <cellStyle name="Normal 6 2 3 9" xfId="5427"/>
    <cellStyle name="Normal 6 2 3 9 2" xfId="23567"/>
    <cellStyle name="Normal 6 2 4" xfId="150"/>
    <cellStyle name="Normal 6 2 5" xfId="157"/>
    <cellStyle name="Normal 6 2 5 10" xfId="10708"/>
    <cellStyle name="Normal 6 2 5 11" xfId="13387"/>
    <cellStyle name="Normal 6 2 5 12" xfId="18316"/>
    <cellStyle name="Normal 6 2 5 2" xfId="249"/>
    <cellStyle name="Normal 6 2 5 2 10" xfId="13474"/>
    <cellStyle name="Normal 6 2 5 2 11" xfId="18404"/>
    <cellStyle name="Normal 6 2 5 2 2" xfId="441"/>
    <cellStyle name="Normal 6 2 5 2 2 2" xfId="790"/>
    <cellStyle name="Normal 6 2 5 2 2 2 2" xfId="2022"/>
    <cellStyle name="Normal 6 2 5 2 2 2 2 2" xfId="4664"/>
    <cellStyle name="Normal 6 2 5 2 2 2 2 2 2" xfId="9945"/>
    <cellStyle name="Normal 6 2 5 2 2 2 2 2 2 2" xfId="28084"/>
    <cellStyle name="Normal 6 2 5 2 2 2 2 2 3" xfId="17698"/>
    <cellStyle name="Normal 6 2 5 2 2 2 2 2 4" xfId="22804"/>
    <cellStyle name="Normal 6 2 5 2 2 2 2 3" xfId="7304"/>
    <cellStyle name="Normal 6 2 5 2 2 2 2 3 2" xfId="25444"/>
    <cellStyle name="Normal 6 2 5 2 2 2 2 4" xfId="12594"/>
    <cellStyle name="Normal 6 2 5 2 2 2 2 5" xfId="15234"/>
    <cellStyle name="Normal 6 2 5 2 2 2 2 6" xfId="20164"/>
    <cellStyle name="Normal 6 2 5 2 2 2 3" xfId="3432"/>
    <cellStyle name="Normal 6 2 5 2 2 2 3 2" xfId="8713"/>
    <cellStyle name="Normal 6 2 5 2 2 2 3 2 2" xfId="26852"/>
    <cellStyle name="Normal 6 2 5 2 2 2 3 3" xfId="16466"/>
    <cellStyle name="Normal 6 2 5 2 2 2 3 4" xfId="21572"/>
    <cellStyle name="Normal 6 2 5 2 2 2 4" xfId="6072"/>
    <cellStyle name="Normal 6 2 5 2 2 2 4 2" xfId="24212"/>
    <cellStyle name="Normal 6 2 5 2 2 2 5" xfId="11362"/>
    <cellStyle name="Normal 6 2 5 2 2 2 6" xfId="14002"/>
    <cellStyle name="Normal 6 2 5 2 2 2 7" xfId="18932"/>
    <cellStyle name="Normal 6 2 5 2 2 3" xfId="1142"/>
    <cellStyle name="Normal 6 2 5 2 2 3 2" xfId="2374"/>
    <cellStyle name="Normal 6 2 5 2 2 3 2 2" xfId="5016"/>
    <cellStyle name="Normal 6 2 5 2 2 3 2 2 2" xfId="10297"/>
    <cellStyle name="Normal 6 2 5 2 2 3 2 2 2 2" xfId="28436"/>
    <cellStyle name="Normal 6 2 5 2 2 3 2 2 3" xfId="18050"/>
    <cellStyle name="Normal 6 2 5 2 2 3 2 2 4" xfId="23156"/>
    <cellStyle name="Normal 6 2 5 2 2 3 2 3" xfId="7656"/>
    <cellStyle name="Normal 6 2 5 2 2 3 2 3 2" xfId="25796"/>
    <cellStyle name="Normal 6 2 5 2 2 3 2 4" xfId="12946"/>
    <cellStyle name="Normal 6 2 5 2 2 3 2 5" xfId="15586"/>
    <cellStyle name="Normal 6 2 5 2 2 3 2 6" xfId="20516"/>
    <cellStyle name="Normal 6 2 5 2 2 3 3" xfId="3784"/>
    <cellStyle name="Normal 6 2 5 2 2 3 3 2" xfId="9065"/>
    <cellStyle name="Normal 6 2 5 2 2 3 3 2 2" xfId="27204"/>
    <cellStyle name="Normal 6 2 5 2 2 3 3 3" xfId="16818"/>
    <cellStyle name="Normal 6 2 5 2 2 3 3 4" xfId="21924"/>
    <cellStyle name="Normal 6 2 5 2 2 3 4" xfId="6424"/>
    <cellStyle name="Normal 6 2 5 2 2 3 4 2" xfId="24564"/>
    <cellStyle name="Normal 6 2 5 2 2 3 5" xfId="11714"/>
    <cellStyle name="Normal 6 2 5 2 2 3 6" xfId="14354"/>
    <cellStyle name="Normal 6 2 5 2 2 3 7" xfId="19284"/>
    <cellStyle name="Normal 6 2 5 2 2 4" xfId="1670"/>
    <cellStyle name="Normal 6 2 5 2 2 4 2" xfId="4312"/>
    <cellStyle name="Normal 6 2 5 2 2 4 2 2" xfId="9593"/>
    <cellStyle name="Normal 6 2 5 2 2 4 2 2 2" xfId="27732"/>
    <cellStyle name="Normal 6 2 5 2 2 4 2 3" xfId="17346"/>
    <cellStyle name="Normal 6 2 5 2 2 4 2 4" xfId="22452"/>
    <cellStyle name="Normal 6 2 5 2 2 4 3" xfId="6952"/>
    <cellStyle name="Normal 6 2 5 2 2 4 3 2" xfId="25092"/>
    <cellStyle name="Normal 6 2 5 2 2 4 4" xfId="12242"/>
    <cellStyle name="Normal 6 2 5 2 2 4 5" xfId="14882"/>
    <cellStyle name="Normal 6 2 5 2 2 4 6" xfId="19812"/>
    <cellStyle name="Normal 6 2 5 2 2 5" xfId="3079"/>
    <cellStyle name="Normal 6 2 5 2 2 5 2" xfId="8361"/>
    <cellStyle name="Normal 6 2 5 2 2 5 2 2" xfId="26500"/>
    <cellStyle name="Normal 6 2 5 2 2 5 3" xfId="16114"/>
    <cellStyle name="Normal 6 2 5 2 2 5 4" xfId="21220"/>
    <cellStyle name="Normal 6 2 5 2 2 6" xfId="5720"/>
    <cellStyle name="Normal 6 2 5 2 2 6 2" xfId="23860"/>
    <cellStyle name="Normal 6 2 5 2 2 7" xfId="11014"/>
    <cellStyle name="Normal 6 2 5 2 2 8" xfId="13650"/>
    <cellStyle name="Normal 6 2 5 2 2 9" xfId="18580"/>
    <cellStyle name="Normal 6 2 5 2 3" xfId="613"/>
    <cellStyle name="Normal 6 2 5 2 3 2" xfId="1318"/>
    <cellStyle name="Normal 6 2 5 2 3 2 2" xfId="2550"/>
    <cellStyle name="Normal 6 2 5 2 3 2 2 2" xfId="5192"/>
    <cellStyle name="Normal 6 2 5 2 3 2 2 2 2" xfId="10473"/>
    <cellStyle name="Normal 6 2 5 2 3 2 2 2 2 2" xfId="28612"/>
    <cellStyle name="Normal 6 2 5 2 3 2 2 2 3" xfId="18226"/>
    <cellStyle name="Normal 6 2 5 2 3 2 2 2 4" xfId="23332"/>
    <cellStyle name="Normal 6 2 5 2 3 2 2 3" xfId="7832"/>
    <cellStyle name="Normal 6 2 5 2 3 2 2 3 2" xfId="25972"/>
    <cellStyle name="Normal 6 2 5 2 3 2 2 4" xfId="13122"/>
    <cellStyle name="Normal 6 2 5 2 3 2 2 5" xfId="15762"/>
    <cellStyle name="Normal 6 2 5 2 3 2 2 6" xfId="20692"/>
    <cellStyle name="Normal 6 2 5 2 3 2 3" xfId="3960"/>
    <cellStyle name="Normal 6 2 5 2 3 2 3 2" xfId="9241"/>
    <cellStyle name="Normal 6 2 5 2 3 2 3 2 2" xfId="27380"/>
    <cellStyle name="Normal 6 2 5 2 3 2 3 3" xfId="16994"/>
    <cellStyle name="Normal 6 2 5 2 3 2 3 4" xfId="22100"/>
    <cellStyle name="Normal 6 2 5 2 3 2 4" xfId="6600"/>
    <cellStyle name="Normal 6 2 5 2 3 2 4 2" xfId="24740"/>
    <cellStyle name="Normal 6 2 5 2 3 2 5" xfId="11890"/>
    <cellStyle name="Normal 6 2 5 2 3 2 6" xfId="14530"/>
    <cellStyle name="Normal 6 2 5 2 3 2 7" xfId="19460"/>
    <cellStyle name="Normal 6 2 5 2 3 3" xfId="1846"/>
    <cellStyle name="Normal 6 2 5 2 3 3 2" xfId="4488"/>
    <cellStyle name="Normal 6 2 5 2 3 3 2 2" xfId="9769"/>
    <cellStyle name="Normal 6 2 5 2 3 3 2 2 2" xfId="27908"/>
    <cellStyle name="Normal 6 2 5 2 3 3 2 3" xfId="17522"/>
    <cellStyle name="Normal 6 2 5 2 3 3 2 4" xfId="22628"/>
    <cellStyle name="Normal 6 2 5 2 3 3 3" xfId="7128"/>
    <cellStyle name="Normal 6 2 5 2 3 3 3 2" xfId="25268"/>
    <cellStyle name="Normal 6 2 5 2 3 3 4" xfId="12418"/>
    <cellStyle name="Normal 6 2 5 2 3 3 5" xfId="15058"/>
    <cellStyle name="Normal 6 2 5 2 3 3 6" xfId="19988"/>
    <cellStyle name="Normal 6 2 5 2 3 4" xfId="3255"/>
    <cellStyle name="Normal 6 2 5 2 3 4 2" xfId="8537"/>
    <cellStyle name="Normal 6 2 5 2 3 4 2 2" xfId="26676"/>
    <cellStyle name="Normal 6 2 5 2 3 4 3" xfId="16290"/>
    <cellStyle name="Normal 6 2 5 2 3 4 4" xfId="21396"/>
    <cellStyle name="Normal 6 2 5 2 3 5" xfId="5896"/>
    <cellStyle name="Normal 6 2 5 2 3 5 2" xfId="24036"/>
    <cellStyle name="Normal 6 2 5 2 3 6" xfId="11186"/>
    <cellStyle name="Normal 6 2 5 2 3 7" xfId="13826"/>
    <cellStyle name="Normal 6 2 5 2 3 8" xfId="18756"/>
    <cellStyle name="Normal 6 2 5 2 4" xfId="966"/>
    <cellStyle name="Normal 6 2 5 2 4 2" xfId="2198"/>
    <cellStyle name="Normal 6 2 5 2 4 2 2" xfId="4840"/>
    <cellStyle name="Normal 6 2 5 2 4 2 2 2" xfId="10121"/>
    <cellStyle name="Normal 6 2 5 2 4 2 2 2 2" xfId="28260"/>
    <cellStyle name="Normal 6 2 5 2 4 2 2 3" xfId="17874"/>
    <cellStyle name="Normal 6 2 5 2 4 2 2 4" xfId="22980"/>
    <cellStyle name="Normal 6 2 5 2 4 2 3" xfId="7480"/>
    <cellStyle name="Normal 6 2 5 2 4 2 3 2" xfId="25620"/>
    <cellStyle name="Normal 6 2 5 2 4 2 4" xfId="12770"/>
    <cellStyle name="Normal 6 2 5 2 4 2 5" xfId="15410"/>
    <cellStyle name="Normal 6 2 5 2 4 2 6" xfId="20340"/>
    <cellStyle name="Normal 6 2 5 2 4 3" xfId="3608"/>
    <cellStyle name="Normal 6 2 5 2 4 3 2" xfId="8889"/>
    <cellStyle name="Normal 6 2 5 2 4 3 2 2" xfId="27028"/>
    <cellStyle name="Normal 6 2 5 2 4 3 3" xfId="16642"/>
    <cellStyle name="Normal 6 2 5 2 4 3 4" xfId="21748"/>
    <cellStyle name="Normal 6 2 5 2 4 4" xfId="6248"/>
    <cellStyle name="Normal 6 2 5 2 4 4 2" xfId="24388"/>
    <cellStyle name="Normal 6 2 5 2 4 5" xfId="11538"/>
    <cellStyle name="Normal 6 2 5 2 4 6" xfId="14178"/>
    <cellStyle name="Normal 6 2 5 2 4 7" xfId="19108"/>
    <cellStyle name="Normal 6 2 5 2 5" xfId="1494"/>
    <cellStyle name="Normal 6 2 5 2 5 2" xfId="4136"/>
    <cellStyle name="Normal 6 2 5 2 5 2 2" xfId="9417"/>
    <cellStyle name="Normal 6 2 5 2 5 2 2 2" xfId="27556"/>
    <cellStyle name="Normal 6 2 5 2 5 2 3" xfId="17170"/>
    <cellStyle name="Normal 6 2 5 2 5 2 4" xfId="22276"/>
    <cellStyle name="Normal 6 2 5 2 5 3" xfId="6776"/>
    <cellStyle name="Normal 6 2 5 2 5 3 2" xfId="24916"/>
    <cellStyle name="Normal 6 2 5 2 5 4" xfId="12066"/>
    <cellStyle name="Normal 6 2 5 2 5 5" xfId="14706"/>
    <cellStyle name="Normal 6 2 5 2 5 6" xfId="19636"/>
    <cellStyle name="Normal 6 2 5 2 6" xfId="2726"/>
    <cellStyle name="Normal 6 2 5 2 6 2" xfId="5368"/>
    <cellStyle name="Normal 6 2 5 2 6 2 2" xfId="10649"/>
    <cellStyle name="Normal 6 2 5 2 6 2 2 2" xfId="28788"/>
    <cellStyle name="Normal 6 2 5 2 6 2 3" xfId="23508"/>
    <cellStyle name="Normal 6 2 5 2 6 3" xfId="8008"/>
    <cellStyle name="Normal 6 2 5 2 6 3 2" xfId="26148"/>
    <cellStyle name="Normal 6 2 5 2 6 4" xfId="13298"/>
    <cellStyle name="Normal 6 2 5 2 6 5" xfId="15938"/>
    <cellStyle name="Normal 6 2 5 2 6 6" xfId="20868"/>
    <cellStyle name="Normal 6 2 5 2 7" xfId="2903"/>
    <cellStyle name="Normal 6 2 5 2 7 2" xfId="8185"/>
    <cellStyle name="Normal 6 2 5 2 7 2 2" xfId="26324"/>
    <cellStyle name="Normal 6 2 5 2 7 3" xfId="21044"/>
    <cellStyle name="Normal 6 2 5 2 8" xfId="5544"/>
    <cellStyle name="Normal 6 2 5 2 8 2" xfId="23684"/>
    <cellStyle name="Normal 6 2 5 2 9" xfId="10838"/>
    <cellStyle name="Normal 6 2 5 3" xfId="354"/>
    <cellStyle name="Normal 6 2 5 3 2" xfId="703"/>
    <cellStyle name="Normal 6 2 5 3 2 2" xfId="1935"/>
    <cellStyle name="Normal 6 2 5 3 2 2 2" xfId="4577"/>
    <cellStyle name="Normal 6 2 5 3 2 2 2 2" xfId="9858"/>
    <cellStyle name="Normal 6 2 5 3 2 2 2 2 2" xfId="27997"/>
    <cellStyle name="Normal 6 2 5 3 2 2 2 3" xfId="17611"/>
    <cellStyle name="Normal 6 2 5 3 2 2 2 4" xfId="22717"/>
    <cellStyle name="Normal 6 2 5 3 2 2 3" xfId="7217"/>
    <cellStyle name="Normal 6 2 5 3 2 2 3 2" xfId="25357"/>
    <cellStyle name="Normal 6 2 5 3 2 2 4" xfId="12507"/>
    <cellStyle name="Normal 6 2 5 3 2 2 5" xfId="15147"/>
    <cellStyle name="Normal 6 2 5 3 2 2 6" xfId="20077"/>
    <cellStyle name="Normal 6 2 5 3 2 3" xfId="3345"/>
    <cellStyle name="Normal 6 2 5 3 2 3 2" xfId="8626"/>
    <cellStyle name="Normal 6 2 5 3 2 3 2 2" xfId="26765"/>
    <cellStyle name="Normal 6 2 5 3 2 3 3" xfId="16379"/>
    <cellStyle name="Normal 6 2 5 3 2 3 4" xfId="21485"/>
    <cellStyle name="Normal 6 2 5 3 2 4" xfId="5985"/>
    <cellStyle name="Normal 6 2 5 3 2 4 2" xfId="24125"/>
    <cellStyle name="Normal 6 2 5 3 2 5" xfId="11275"/>
    <cellStyle name="Normal 6 2 5 3 2 6" xfId="13915"/>
    <cellStyle name="Normal 6 2 5 3 2 7" xfId="18845"/>
    <cellStyle name="Normal 6 2 5 3 3" xfId="1055"/>
    <cellStyle name="Normal 6 2 5 3 3 2" xfId="2287"/>
    <cellStyle name="Normal 6 2 5 3 3 2 2" xfId="4929"/>
    <cellStyle name="Normal 6 2 5 3 3 2 2 2" xfId="10210"/>
    <cellStyle name="Normal 6 2 5 3 3 2 2 2 2" xfId="28349"/>
    <cellStyle name="Normal 6 2 5 3 3 2 2 3" xfId="17963"/>
    <cellStyle name="Normal 6 2 5 3 3 2 2 4" xfId="23069"/>
    <cellStyle name="Normal 6 2 5 3 3 2 3" xfId="7569"/>
    <cellStyle name="Normal 6 2 5 3 3 2 3 2" xfId="25709"/>
    <cellStyle name="Normal 6 2 5 3 3 2 4" xfId="12859"/>
    <cellStyle name="Normal 6 2 5 3 3 2 5" xfId="15499"/>
    <cellStyle name="Normal 6 2 5 3 3 2 6" xfId="20429"/>
    <cellStyle name="Normal 6 2 5 3 3 3" xfId="3697"/>
    <cellStyle name="Normal 6 2 5 3 3 3 2" xfId="8978"/>
    <cellStyle name="Normal 6 2 5 3 3 3 2 2" xfId="27117"/>
    <cellStyle name="Normal 6 2 5 3 3 3 3" xfId="16731"/>
    <cellStyle name="Normal 6 2 5 3 3 3 4" xfId="21837"/>
    <cellStyle name="Normal 6 2 5 3 3 4" xfId="6337"/>
    <cellStyle name="Normal 6 2 5 3 3 4 2" xfId="24477"/>
    <cellStyle name="Normal 6 2 5 3 3 5" xfId="11627"/>
    <cellStyle name="Normal 6 2 5 3 3 6" xfId="14267"/>
    <cellStyle name="Normal 6 2 5 3 3 7" xfId="19197"/>
    <cellStyle name="Normal 6 2 5 3 4" xfId="1583"/>
    <cellStyle name="Normal 6 2 5 3 4 2" xfId="4225"/>
    <cellStyle name="Normal 6 2 5 3 4 2 2" xfId="9506"/>
    <cellStyle name="Normal 6 2 5 3 4 2 2 2" xfId="27645"/>
    <cellStyle name="Normal 6 2 5 3 4 2 3" xfId="17259"/>
    <cellStyle name="Normal 6 2 5 3 4 2 4" xfId="22365"/>
    <cellStyle name="Normal 6 2 5 3 4 3" xfId="6865"/>
    <cellStyle name="Normal 6 2 5 3 4 3 2" xfId="25005"/>
    <cellStyle name="Normal 6 2 5 3 4 4" xfId="12155"/>
    <cellStyle name="Normal 6 2 5 3 4 5" xfId="14795"/>
    <cellStyle name="Normal 6 2 5 3 4 6" xfId="19725"/>
    <cellStyle name="Normal 6 2 5 3 5" xfId="2992"/>
    <cellStyle name="Normal 6 2 5 3 5 2" xfId="8274"/>
    <cellStyle name="Normal 6 2 5 3 5 2 2" xfId="26413"/>
    <cellStyle name="Normal 6 2 5 3 5 3" xfId="16027"/>
    <cellStyle name="Normal 6 2 5 3 5 4" xfId="21133"/>
    <cellStyle name="Normal 6 2 5 3 6" xfId="5633"/>
    <cellStyle name="Normal 6 2 5 3 6 2" xfId="23773"/>
    <cellStyle name="Normal 6 2 5 3 7" xfId="10929"/>
    <cellStyle name="Normal 6 2 5 3 8" xfId="13563"/>
    <cellStyle name="Normal 6 2 5 3 9" xfId="18493"/>
    <cellStyle name="Normal 6 2 5 4" xfId="528"/>
    <cellStyle name="Normal 6 2 5 4 2" xfId="1231"/>
    <cellStyle name="Normal 6 2 5 4 2 2" xfId="2463"/>
    <cellStyle name="Normal 6 2 5 4 2 2 2" xfId="5105"/>
    <cellStyle name="Normal 6 2 5 4 2 2 2 2" xfId="10386"/>
    <cellStyle name="Normal 6 2 5 4 2 2 2 2 2" xfId="28525"/>
    <cellStyle name="Normal 6 2 5 4 2 2 2 3" xfId="18139"/>
    <cellStyle name="Normal 6 2 5 4 2 2 2 4" xfId="23245"/>
    <cellStyle name="Normal 6 2 5 4 2 2 3" xfId="7745"/>
    <cellStyle name="Normal 6 2 5 4 2 2 3 2" xfId="25885"/>
    <cellStyle name="Normal 6 2 5 4 2 2 4" xfId="13035"/>
    <cellStyle name="Normal 6 2 5 4 2 2 5" xfId="15675"/>
    <cellStyle name="Normal 6 2 5 4 2 2 6" xfId="20605"/>
    <cellStyle name="Normal 6 2 5 4 2 3" xfId="3873"/>
    <cellStyle name="Normal 6 2 5 4 2 3 2" xfId="9154"/>
    <cellStyle name="Normal 6 2 5 4 2 3 2 2" xfId="27293"/>
    <cellStyle name="Normal 6 2 5 4 2 3 3" xfId="16907"/>
    <cellStyle name="Normal 6 2 5 4 2 3 4" xfId="22013"/>
    <cellStyle name="Normal 6 2 5 4 2 4" xfId="6513"/>
    <cellStyle name="Normal 6 2 5 4 2 4 2" xfId="24653"/>
    <cellStyle name="Normal 6 2 5 4 2 5" xfId="11803"/>
    <cellStyle name="Normal 6 2 5 4 2 6" xfId="14443"/>
    <cellStyle name="Normal 6 2 5 4 2 7" xfId="19373"/>
    <cellStyle name="Normal 6 2 5 4 3" xfId="1759"/>
    <cellStyle name="Normal 6 2 5 4 3 2" xfId="4401"/>
    <cellStyle name="Normal 6 2 5 4 3 2 2" xfId="9682"/>
    <cellStyle name="Normal 6 2 5 4 3 2 2 2" xfId="27821"/>
    <cellStyle name="Normal 6 2 5 4 3 2 3" xfId="17435"/>
    <cellStyle name="Normal 6 2 5 4 3 2 4" xfId="22541"/>
    <cellStyle name="Normal 6 2 5 4 3 3" xfId="7041"/>
    <cellStyle name="Normal 6 2 5 4 3 3 2" xfId="25181"/>
    <cellStyle name="Normal 6 2 5 4 3 4" xfId="12331"/>
    <cellStyle name="Normal 6 2 5 4 3 5" xfId="14971"/>
    <cellStyle name="Normal 6 2 5 4 3 6" xfId="19901"/>
    <cellStyle name="Normal 6 2 5 4 4" xfId="3168"/>
    <cellStyle name="Normal 6 2 5 4 4 2" xfId="8450"/>
    <cellStyle name="Normal 6 2 5 4 4 2 2" xfId="26589"/>
    <cellStyle name="Normal 6 2 5 4 4 3" xfId="16203"/>
    <cellStyle name="Normal 6 2 5 4 4 4" xfId="21309"/>
    <cellStyle name="Normal 6 2 5 4 5" xfId="5809"/>
    <cellStyle name="Normal 6 2 5 4 5 2" xfId="23949"/>
    <cellStyle name="Normal 6 2 5 4 6" xfId="11101"/>
    <cellStyle name="Normal 6 2 5 4 7" xfId="13739"/>
    <cellStyle name="Normal 6 2 5 4 8" xfId="18669"/>
    <cellStyle name="Normal 6 2 5 5" xfId="879"/>
    <cellStyle name="Normal 6 2 5 5 2" xfId="2111"/>
    <cellStyle name="Normal 6 2 5 5 2 2" xfId="4753"/>
    <cellStyle name="Normal 6 2 5 5 2 2 2" xfId="10034"/>
    <cellStyle name="Normal 6 2 5 5 2 2 2 2" xfId="28173"/>
    <cellStyle name="Normal 6 2 5 5 2 2 3" xfId="17787"/>
    <cellStyle name="Normal 6 2 5 5 2 2 4" xfId="22893"/>
    <cellStyle name="Normal 6 2 5 5 2 3" xfId="7393"/>
    <cellStyle name="Normal 6 2 5 5 2 3 2" xfId="25533"/>
    <cellStyle name="Normal 6 2 5 5 2 4" xfId="12683"/>
    <cellStyle name="Normal 6 2 5 5 2 5" xfId="15323"/>
    <cellStyle name="Normal 6 2 5 5 2 6" xfId="20253"/>
    <cellStyle name="Normal 6 2 5 5 3" xfId="3521"/>
    <cellStyle name="Normal 6 2 5 5 3 2" xfId="8802"/>
    <cellStyle name="Normal 6 2 5 5 3 2 2" xfId="26941"/>
    <cellStyle name="Normal 6 2 5 5 3 3" xfId="16555"/>
    <cellStyle name="Normal 6 2 5 5 3 4" xfId="21661"/>
    <cellStyle name="Normal 6 2 5 5 4" xfId="6161"/>
    <cellStyle name="Normal 6 2 5 5 4 2" xfId="24301"/>
    <cellStyle name="Normal 6 2 5 5 5" xfId="11451"/>
    <cellStyle name="Normal 6 2 5 5 6" xfId="14091"/>
    <cellStyle name="Normal 6 2 5 5 7" xfId="19021"/>
    <cellStyle name="Normal 6 2 5 6" xfId="1407"/>
    <cellStyle name="Normal 6 2 5 6 2" xfId="4049"/>
    <cellStyle name="Normal 6 2 5 6 2 2" xfId="9330"/>
    <cellStyle name="Normal 6 2 5 6 2 2 2" xfId="27469"/>
    <cellStyle name="Normal 6 2 5 6 2 3" xfId="17083"/>
    <cellStyle name="Normal 6 2 5 6 2 4" xfId="22189"/>
    <cellStyle name="Normal 6 2 5 6 3" xfId="6689"/>
    <cellStyle name="Normal 6 2 5 6 3 2" xfId="24829"/>
    <cellStyle name="Normal 6 2 5 6 4" xfId="11979"/>
    <cellStyle name="Normal 6 2 5 6 5" xfId="14619"/>
    <cellStyle name="Normal 6 2 5 6 6" xfId="19549"/>
    <cellStyle name="Normal 6 2 5 7" xfId="2639"/>
    <cellStyle name="Normal 6 2 5 7 2" xfId="5281"/>
    <cellStyle name="Normal 6 2 5 7 2 2" xfId="10562"/>
    <cellStyle name="Normal 6 2 5 7 2 2 2" xfId="28701"/>
    <cellStyle name="Normal 6 2 5 7 2 3" xfId="23421"/>
    <cellStyle name="Normal 6 2 5 7 3" xfId="7921"/>
    <cellStyle name="Normal 6 2 5 7 3 2" xfId="26061"/>
    <cellStyle name="Normal 6 2 5 7 4" xfId="13211"/>
    <cellStyle name="Normal 6 2 5 7 5" xfId="15851"/>
    <cellStyle name="Normal 6 2 5 7 6" xfId="20781"/>
    <cellStyle name="Normal 6 2 5 8" xfId="2816"/>
    <cellStyle name="Normal 6 2 5 8 2" xfId="8098"/>
    <cellStyle name="Normal 6 2 5 8 2 2" xfId="26237"/>
    <cellStyle name="Normal 6 2 5 8 3" xfId="20957"/>
    <cellStyle name="Normal 6 2 5 9" xfId="5457"/>
    <cellStyle name="Normal 6 2 5 9 2" xfId="23597"/>
    <cellStyle name="Normal 6 2 6" xfId="188"/>
    <cellStyle name="Normal 6 2 6 10" xfId="10778"/>
    <cellStyle name="Normal 6 2 6 11" xfId="13414"/>
    <cellStyle name="Normal 6 2 6 12" xfId="18344"/>
    <cellStyle name="Normal 6 2 6 2" xfId="381"/>
    <cellStyle name="Normal 6 2 6 2 10" xfId="18520"/>
    <cellStyle name="Normal 6 2 6 2 2" xfId="730"/>
    <cellStyle name="Normal 6 2 6 2 2 2" xfId="1962"/>
    <cellStyle name="Normal 6 2 6 2 2 2 2" xfId="4604"/>
    <cellStyle name="Normal 6 2 6 2 2 2 2 2" xfId="9885"/>
    <cellStyle name="Normal 6 2 6 2 2 2 2 2 2" xfId="28024"/>
    <cellStyle name="Normal 6 2 6 2 2 2 2 3" xfId="17638"/>
    <cellStyle name="Normal 6 2 6 2 2 2 2 4" xfId="22744"/>
    <cellStyle name="Normal 6 2 6 2 2 2 3" xfId="7244"/>
    <cellStyle name="Normal 6 2 6 2 2 2 3 2" xfId="25384"/>
    <cellStyle name="Normal 6 2 6 2 2 2 4" xfId="12534"/>
    <cellStyle name="Normal 6 2 6 2 2 2 5" xfId="15174"/>
    <cellStyle name="Normal 6 2 6 2 2 2 6" xfId="20104"/>
    <cellStyle name="Normal 6 2 6 2 2 3" xfId="3372"/>
    <cellStyle name="Normal 6 2 6 2 2 3 2" xfId="8653"/>
    <cellStyle name="Normal 6 2 6 2 2 3 2 2" xfId="26792"/>
    <cellStyle name="Normal 6 2 6 2 2 3 3" xfId="16406"/>
    <cellStyle name="Normal 6 2 6 2 2 3 4" xfId="21512"/>
    <cellStyle name="Normal 6 2 6 2 2 4" xfId="6012"/>
    <cellStyle name="Normal 6 2 6 2 2 4 2" xfId="24152"/>
    <cellStyle name="Normal 6 2 6 2 2 5" xfId="11302"/>
    <cellStyle name="Normal 6 2 6 2 2 6" xfId="13942"/>
    <cellStyle name="Normal 6 2 6 2 2 7" xfId="18872"/>
    <cellStyle name="Normal 6 2 6 2 3" xfId="1082"/>
    <cellStyle name="Normal 6 2 6 2 3 2" xfId="2314"/>
    <cellStyle name="Normal 6 2 6 2 3 2 2" xfId="4956"/>
    <cellStyle name="Normal 6 2 6 2 3 2 2 2" xfId="10237"/>
    <cellStyle name="Normal 6 2 6 2 3 2 2 2 2" xfId="28376"/>
    <cellStyle name="Normal 6 2 6 2 3 2 2 3" xfId="17990"/>
    <cellStyle name="Normal 6 2 6 2 3 2 2 4" xfId="23096"/>
    <cellStyle name="Normal 6 2 6 2 3 2 3" xfId="7596"/>
    <cellStyle name="Normal 6 2 6 2 3 2 3 2" xfId="25736"/>
    <cellStyle name="Normal 6 2 6 2 3 2 4" xfId="12886"/>
    <cellStyle name="Normal 6 2 6 2 3 2 5" xfId="15526"/>
    <cellStyle name="Normal 6 2 6 2 3 2 6" xfId="20456"/>
    <cellStyle name="Normal 6 2 6 2 3 3" xfId="3724"/>
    <cellStyle name="Normal 6 2 6 2 3 3 2" xfId="9005"/>
    <cellStyle name="Normal 6 2 6 2 3 3 2 2" xfId="27144"/>
    <cellStyle name="Normal 6 2 6 2 3 3 3" xfId="16758"/>
    <cellStyle name="Normal 6 2 6 2 3 3 4" xfId="21864"/>
    <cellStyle name="Normal 6 2 6 2 3 4" xfId="6364"/>
    <cellStyle name="Normal 6 2 6 2 3 4 2" xfId="24504"/>
    <cellStyle name="Normal 6 2 6 2 3 5" xfId="11654"/>
    <cellStyle name="Normal 6 2 6 2 3 6" xfId="14294"/>
    <cellStyle name="Normal 6 2 6 2 3 7" xfId="19224"/>
    <cellStyle name="Normal 6 2 6 2 4" xfId="1610"/>
    <cellStyle name="Normal 6 2 6 2 4 2" xfId="4252"/>
    <cellStyle name="Normal 6 2 6 2 4 2 2" xfId="9533"/>
    <cellStyle name="Normal 6 2 6 2 4 2 2 2" xfId="27672"/>
    <cellStyle name="Normal 6 2 6 2 4 2 3" xfId="17286"/>
    <cellStyle name="Normal 6 2 6 2 4 2 4" xfId="22392"/>
    <cellStyle name="Normal 6 2 6 2 4 3" xfId="6892"/>
    <cellStyle name="Normal 6 2 6 2 4 3 2" xfId="25032"/>
    <cellStyle name="Normal 6 2 6 2 4 4" xfId="12182"/>
    <cellStyle name="Normal 6 2 6 2 4 5" xfId="14822"/>
    <cellStyle name="Normal 6 2 6 2 4 6" xfId="19752"/>
    <cellStyle name="Normal 6 2 6 2 5" xfId="3019"/>
    <cellStyle name="Normal 6 2 6 2 5 2" xfId="8301"/>
    <cellStyle name="Normal 6 2 6 2 5 2 2" xfId="26440"/>
    <cellStyle name="Normal 6 2 6 2 5 3" xfId="16054"/>
    <cellStyle name="Normal 6 2 6 2 5 4" xfId="21160"/>
    <cellStyle name="Normal 6 2 6 2 6" xfId="5660"/>
    <cellStyle name="Normal 6 2 6 2 6 2" xfId="23800"/>
    <cellStyle name="Normal 6 2 6 2 7" xfId="10662"/>
    <cellStyle name="Normal 6 2 6 2 8" xfId="10955"/>
    <cellStyle name="Normal 6 2 6 2 9" xfId="13590"/>
    <cellStyle name="Normal 6 2 6 3" xfId="554"/>
    <cellStyle name="Normal 6 2 6 3 2" xfId="1258"/>
    <cellStyle name="Normal 6 2 6 3 2 2" xfId="2490"/>
    <cellStyle name="Normal 6 2 6 3 2 2 2" xfId="5132"/>
    <cellStyle name="Normal 6 2 6 3 2 2 2 2" xfId="10413"/>
    <cellStyle name="Normal 6 2 6 3 2 2 2 2 2" xfId="28552"/>
    <cellStyle name="Normal 6 2 6 3 2 2 2 3" xfId="18166"/>
    <cellStyle name="Normal 6 2 6 3 2 2 2 4" xfId="23272"/>
    <cellStyle name="Normal 6 2 6 3 2 2 3" xfId="7772"/>
    <cellStyle name="Normal 6 2 6 3 2 2 3 2" xfId="25912"/>
    <cellStyle name="Normal 6 2 6 3 2 2 4" xfId="13062"/>
    <cellStyle name="Normal 6 2 6 3 2 2 5" xfId="15702"/>
    <cellStyle name="Normal 6 2 6 3 2 2 6" xfId="20632"/>
    <cellStyle name="Normal 6 2 6 3 2 3" xfId="3900"/>
    <cellStyle name="Normal 6 2 6 3 2 3 2" xfId="9181"/>
    <cellStyle name="Normal 6 2 6 3 2 3 2 2" xfId="27320"/>
    <cellStyle name="Normal 6 2 6 3 2 3 3" xfId="16934"/>
    <cellStyle name="Normal 6 2 6 3 2 3 4" xfId="22040"/>
    <cellStyle name="Normal 6 2 6 3 2 4" xfId="6540"/>
    <cellStyle name="Normal 6 2 6 3 2 4 2" xfId="24680"/>
    <cellStyle name="Normal 6 2 6 3 2 5" xfId="11830"/>
    <cellStyle name="Normal 6 2 6 3 2 6" xfId="14470"/>
    <cellStyle name="Normal 6 2 6 3 2 7" xfId="19400"/>
    <cellStyle name="Normal 6 2 6 3 3" xfId="1786"/>
    <cellStyle name="Normal 6 2 6 3 3 2" xfId="4428"/>
    <cellStyle name="Normal 6 2 6 3 3 2 2" xfId="9709"/>
    <cellStyle name="Normal 6 2 6 3 3 2 2 2" xfId="27848"/>
    <cellStyle name="Normal 6 2 6 3 3 2 3" xfId="17462"/>
    <cellStyle name="Normal 6 2 6 3 3 2 4" xfId="22568"/>
    <cellStyle name="Normal 6 2 6 3 3 3" xfId="7068"/>
    <cellStyle name="Normal 6 2 6 3 3 3 2" xfId="25208"/>
    <cellStyle name="Normal 6 2 6 3 3 4" xfId="12358"/>
    <cellStyle name="Normal 6 2 6 3 3 5" xfId="14998"/>
    <cellStyle name="Normal 6 2 6 3 3 6" xfId="19928"/>
    <cellStyle name="Normal 6 2 6 3 4" xfId="3195"/>
    <cellStyle name="Normal 6 2 6 3 4 2" xfId="8477"/>
    <cellStyle name="Normal 6 2 6 3 4 2 2" xfId="26616"/>
    <cellStyle name="Normal 6 2 6 3 4 3" xfId="16230"/>
    <cellStyle name="Normal 6 2 6 3 4 4" xfId="21336"/>
    <cellStyle name="Normal 6 2 6 3 5" xfId="5836"/>
    <cellStyle name="Normal 6 2 6 3 5 2" xfId="23976"/>
    <cellStyle name="Normal 6 2 6 3 6" xfId="11127"/>
    <cellStyle name="Normal 6 2 6 3 7" xfId="13766"/>
    <cellStyle name="Normal 6 2 6 3 8" xfId="18696"/>
    <cellStyle name="Normal 6 2 6 4" xfId="906"/>
    <cellStyle name="Normal 6 2 6 4 2" xfId="2138"/>
    <cellStyle name="Normal 6 2 6 4 2 2" xfId="4780"/>
    <cellStyle name="Normal 6 2 6 4 2 2 2" xfId="10061"/>
    <cellStyle name="Normal 6 2 6 4 2 2 2 2" xfId="28200"/>
    <cellStyle name="Normal 6 2 6 4 2 2 3" xfId="17814"/>
    <cellStyle name="Normal 6 2 6 4 2 2 4" xfId="22920"/>
    <cellStyle name="Normal 6 2 6 4 2 3" xfId="7420"/>
    <cellStyle name="Normal 6 2 6 4 2 3 2" xfId="25560"/>
    <cellStyle name="Normal 6 2 6 4 2 4" xfId="12710"/>
    <cellStyle name="Normal 6 2 6 4 2 5" xfId="15350"/>
    <cellStyle name="Normal 6 2 6 4 2 6" xfId="20280"/>
    <cellStyle name="Normal 6 2 6 4 3" xfId="3548"/>
    <cellStyle name="Normal 6 2 6 4 3 2" xfId="8829"/>
    <cellStyle name="Normal 6 2 6 4 3 2 2" xfId="26968"/>
    <cellStyle name="Normal 6 2 6 4 3 3" xfId="16582"/>
    <cellStyle name="Normal 6 2 6 4 3 4" xfId="21688"/>
    <cellStyle name="Normal 6 2 6 4 4" xfId="6188"/>
    <cellStyle name="Normal 6 2 6 4 4 2" xfId="24328"/>
    <cellStyle name="Normal 6 2 6 4 5" xfId="11478"/>
    <cellStyle name="Normal 6 2 6 4 6" xfId="14118"/>
    <cellStyle name="Normal 6 2 6 4 7" xfId="19048"/>
    <cellStyle name="Normal 6 2 6 5" xfId="1434"/>
    <cellStyle name="Normal 6 2 6 5 2" xfId="4076"/>
    <cellStyle name="Normal 6 2 6 5 2 2" xfId="9357"/>
    <cellStyle name="Normal 6 2 6 5 2 2 2" xfId="27496"/>
    <cellStyle name="Normal 6 2 6 5 2 3" xfId="17110"/>
    <cellStyle name="Normal 6 2 6 5 2 4" xfId="22216"/>
    <cellStyle name="Normal 6 2 6 5 3" xfId="6716"/>
    <cellStyle name="Normal 6 2 6 5 3 2" xfId="24856"/>
    <cellStyle name="Normal 6 2 6 5 4" xfId="12006"/>
    <cellStyle name="Normal 6 2 6 5 5" xfId="14646"/>
    <cellStyle name="Normal 6 2 6 5 6" xfId="19576"/>
    <cellStyle name="Normal 6 2 6 6" xfId="2666"/>
    <cellStyle name="Normal 6 2 6 6 2" xfId="5308"/>
    <cellStyle name="Normal 6 2 6 6 2 2" xfId="10589"/>
    <cellStyle name="Normal 6 2 6 6 2 2 2" xfId="28728"/>
    <cellStyle name="Normal 6 2 6 6 2 3" xfId="23448"/>
    <cellStyle name="Normal 6 2 6 6 3" xfId="7948"/>
    <cellStyle name="Normal 6 2 6 6 3 2" xfId="26088"/>
    <cellStyle name="Normal 6 2 6 6 4" xfId="13238"/>
    <cellStyle name="Normal 6 2 6 6 5" xfId="15878"/>
    <cellStyle name="Normal 6 2 6 6 6" xfId="20808"/>
    <cellStyle name="Normal 6 2 6 7" xfId="2843"/>
    <cellStyle name="Normal 6 2 6 7 2" xfId="8125"/>
    <cellStyle name="Normal 6 2 6 7 2 2" xfId="26264"/>
    <cellStyle name="Normal 6 2 6 7 3" xfId="20984"/>
    <cellStyle name="Normal 6 2 6 8" xfId="5484"/>
    <cellStyle name="Normal 6 2 6 8 2" xfId="23624"/>
    <cellStyle name="Normal 6 2 6 9" xfId="10657"/>
    <cellStyle name="Normal 6 2 7" xfId="293"/>
    <cellStyle name="Normal 6 2 7 2" xfId="641"/>
    <cellStyle name="Normal 6 2 7 2 2" xfId="1873"/>
    <cellStyle name="Normal 6 2 7 2 2 2" xfId="4515"/>
    <cellStyle name="Normal 6 2 7 2 2 2 2" xfId="9796"/>
    <cellStyle name="Normal 6 2 7 2 2 2 2 2" xfId="27935"/>
    <cellStyle name="Normal 6 2 7 2 2 2 3" xfId="17549"/>
    <cellStyle name="Normal 6 2 7 2 2 2 4" xfId="22655"/>
    <cellStyle name="Normal 6 2 7 2 2 3" xfId="7155"/>
    <cellStyle name="Normal 6 2 7 2 2 3 2" xfId="25295"/>
    <cellStyle name="Normal 6 2 7 2 2 4" xfId="12445"/>
    <cellStyle name="Normal 6 2 7 2 2 5" xfId="15085"/>
    <cellStyle name="Normal 6 2 7 2 2 6" xfId="20015"/>
    <cellStyle name="Normal 6 2 7 2 3" xfId="3283"/>
    <cellStyle name="Normal 6 2 7 2 3 2" xfId="8564"/>
    <cellStyle name="Normal 6 2 7 2 3 2 2" xfId="26703"/>
    <cellStyle name="Normal 6 2 7 2 3 3" xfId="16317"/>
    <cellStyle name="Normal 6 2 7 2 3 4" xfId="21423"/>
    <cellStyle name="Normal 6 2 7 2 4" xfId="5923"/>
    <cellStyle name="Normal 6 2 7 2 4 2" xfId="24063"/>
    <cellStyle name="Normal 6 2 7 2 5" xfId="11213"/>
    <cellStyle name="Normal 6 2 7 2 6" xfId="13853"/>
    <cellStyle name="Normal 6 2 7 2 7" xfId="18783"/>
    <cellStyle name="Normal 6 2 7 3" xfId="993"/>
    <cellStyle name="Normal 6 2 7 3 2" xfId="2225"/>
    <cellStyle name="Normal 6 2 7 3 2 2" xfId="4867"/>
    <cellStyle name="Normal 6 2 7 3 2 2 2" xfId="10148"/>
    <cellStyle name="Normal 6 2 7 3 2 2 2 2" xfId="28287"/>
    <cellStyle name="Normal 6 2 7 3 2 2 3" xfId="17901"/>
    <cellStyle name="Normal 6 2 7 3 2 2 4" xfId="23007"/>
    <cellStyle name="Normal 6 2 7 3 2 3" xfId="7507"/>
    <cellStyle name="Normal 6 2 7 3 2 3 2" xfId="25647"/>
    <cellStyle name="Normal 6 2 7 3 2 4" xfId="12797"/>
    <cellStyle name="Normal 6 2 7 3 2 5" xfId="15437"/>
    <cellStyle name="Normal 6 2 7 3 2 6" xfId="20367"/>
    <cellStyle name="Normal 6 2 7 3 3" xfId="3635"/>
    <cellStyle name="Normal 6 2 7 3 3 2" xfId="8916"/>
    <cellStyle name="Normal 6 2 7 3 3 2 2" xfId="27055"/>
    <cellStyle name="Normal 6 2 7 3 3 3" xfId="16669"/>
    <cellStyle name="Normal 6 2 7 3 3 4" xfId="21775"/>
    <cellStyle name="Normal 6 2 7 3 4" xfId="6275"/>
    <cellStyle name="Normal 6 2 7 3 4 2" xfId="24415"/>
    <cellStyle name="Normal 6 2 7 3 5" xfId="11565"/>
    <cellStyle name="Normal 6 2 7 3 6" xfId="14205"/>
    <cellStyle name="Normal 6 2 7 3 7" xfId="19135"/>
    <cellStyle name="Normal 6 2 7 4" xfId="1521"/>
    <cellStyle name="Normal 6 2 7 4 2" xfId="4163"/>
    <cellStyle name="Normal 6 2 7 4 2 2" xfId="9444"/>
    <cellStyle name="Normal 6 2 7 4 2 2 2" xfId="27583"/>
    <cellStyle name="Normal 6 2 7 4 2 3" xfId="17197"/>
    <cellStyle name="Normal 6 2 7 4 2 4" xfId="22303"/>
    <cellStyle name="Normal 6 2 7 4 3" xfId="6803"/>
    <cellStyle name="Normal 6 2 7 4 3 2" xfId="24943"/>
    <cellStyle name="Normal 6 2 7 4 4" xfId="12093"/>
    <cellStyle name="Normal 6 2 7 4 5" xfId="14733"/>
    <cellStyle name="Normal 6 2 7 4 6" xfId="19663"/>
    <cellStyle name="Normal 6 2 7 5" xfId="2930"/>
    <cellStyle name="Normal 6 2 7 5 2" xfId="8212"/>
    <cellStyle name="Normal 6 2 7 5 2 2" xfId="26351"/>
    <cellStyle name="Normal 6 2 7 5 3" xfId="15965"/>
    <cellStyle name="Normal 6 2 7 5 4" xfId="21071"/>
    <cellStyle name="Normal 6 2 7 6" xfId="5571"/>
    <cellStyle name="Normal 6 2 7 6 2" xfId="23711"/>
    <cellStyle name="Normal 6 2 7 7" xfId="10870"/>
    <cellStyle name="Normal 6 2 7 8" xfId="13501"/>
    <cellStyle name="Normal 6 2 7 9" xfId="18432"/>
    <cellStyle name="Normal 6 2 8" xfId="468"/>
    <cellStyle name="Normal 6 2 8 2" xfId="1169"/>
    <cellStyle name="Normal 6 2 8 2 2" xfId="2401"/>
    <cellStyle name="Normal 6 2 8 2 2 2" xfId="5043"/>
    <cellStyle name="Normal 6 2 8 2 2 2 2" xfId="10324"/>
    <cellStyle name="Normal 6 2 8 2 2 2 2 2" xfId="28463"/>
    <cellStyle name="Normal 6 2 8 2 2 2 3" xfId="18077"/>
    <cellStyle name="Normal 6 2 8 2 2 2 4" xfId="23183"/>
    <cellStyle name="Normal 6 2 8 2 2 3" xfId="7683"/>
    <cellStyle name="Normal 6 2 8 2 2 3 2" xfId="25823"/>
    <cellStyle name="Normal 6 2 8 2 2 4" xfId="12973"/>
    <cellStyle name="Normal 6 2 8 2 2 5" xfId="15613"/>
    <cellStyle name="Normal 6 2 8 2 2 6" xfId="20543"/>
    <cellStyle name="Normal 6 2 8 2 3" xfId="3811"/>
    <cellStyle name="Normal 6 2 8 2 3 2" xfId="9092"/>
    <cellStyle name="Normal 6 2 8 2 3 2 2" xfId="27231"/>
    <cellStyle name="Normal 6 2 8 2 3 3" xfId="16845"/>
    <cellStyle name="Normal 6 2 8 2 3 4" xfId="21951"/>
    <cellStyle name="Normal 6 2 8 2 4" xfId="6451"/>
    <cellStyle name="Normal 6 2 8 2 4 2" xfId="24591"/>
    <cellStyle name="Normal 6 2 8 2 5" xfId="11741"/>
    <cellStyle name="Normal 6 2 8 2 6" xfId="14381"/>
    <cellStyle name="Normal 6 2 8 2 7" xfId="19311"/>
    <cellStyle name="Normal 6 2 8 3" xfId="1697"/>
    <cellStyle name="Normal 6 2 8 3 2" xfId="4339"/>
    <cellStyle name="Normal 6 2 8 3 2 2" xfId="9620"/>
    <cellStyle name="Normal 6 2 8 3 2 2 2" xfId="27759"/>
    <cellStyle name="Normal 6 2 8 3 2 3" xfId="17373"/>
    <cellStyle name="Normal 6 2 8 3 2 4" xfId="22479"/>
    <cellStyle name="Normal 6 2 8 3 3" xfId="6979"/>
    <cellStyle name="Normal 6 2 8 3 3 2" xfId="25119"/>
    <cellStyle name="Normal 6 2 8 3 4" xfId="12269"/>
    <cellStyle name="Normal 6 2 8 3 5" xfId="14909"/>
    <cellStyle name="Normal 6 2 8 3 6" xfId="19839"/>
    <cellStyle name="Normal 6 2 8 4" xfId="3106"/>
    <cellStyle name="Normal 6 2 8 4 2" xfId="8388"/>
    <cellStyle name="Normal 6 2 8 4 2 2" xfId="26527"/>
    <cellStyle name="Normal 6 2 8 4 3" xfId="16141"/>
    <cellStyle name="Normal 6 2 8 4 4" xfId="21247"/>
    <cellStyle name="Normal 6 2 8 5" xfId="5747"/>
    <cellStyle name="Normal 6 2 8 5 2" xfId="23887"/>
    <cellStyle name="Normal 6 2 8 6" xfId="11041"/>
    <cellStyle name="Normal 6 2 8 7" xfId="13677"/>
    <cellStyle name="Normal 6 2 8 8" xfId="18607"/>
    <cellStyle name="Normal 6 2 9" xfId="817"/>
    <cellStyle name="Normal 6 2 9 2" xfId="2049"/>
    <cellStyle name="Normal 6 2 9 2 2" xfId="4691"/>
    <cellStyle name="Normal 6 2 9 2 2 2" xfId="9972"/>
    <cellStyle name="Normal 6 2 9 2 2 2 2" xfId="28111"/>
    <cellStyle name="Normal 6 2 9 2 2 3" xfId="17725"/>
    <cellStyle name="Normal 6 2 9 2 2 4" xfId="22831"/>
    <cellStyle name="Normal 6 2 9 2 3" xfId="7331"/>
    <cellStyle name="Normal 6 2 9 2 3 2" xfId="25471"/>
    <cellStyle name="Normal 6 2 9 2 4" xfId="12621"/>
    <cellStyle name="Normal 6 2 9 2 5" xfId="15261"/>
    <cellStyle name="Normal 6 2 9 2 6" xfId="20191"/>
    <cellStyle name="Normal 6 2 9 3" xfId="3459"/>
    <cellStyle name="Normal 6 2 9 3 2" xfId="8740"/>
    <cellStyle name="Normal 6 2 9 3 2 2" xfId="26879"/>
    <cellStyle name="Normal 6 2 9 3 3" xfId="16493"/>
    <cellStyle name="Normal 6 2 9 3 4" xfId="21599"/>
    <cellStyle name="Normal 6 2 9 4" xfId="6099"/>
    <cellStyle name="Normal 6 2 9 4 2" xfId="24239"/>
    <cellStyle name="Normal 6 2 9 5" xfId="11389"/>
    <cellStyle name="Normal 6 2 9 6" xfId="14029"/>
    <cellStyle name="Normal 6 2 9 7" xfId="18959"/>
    <cellStyle name="Normal 6 3" xfId="74"/>
    <cellStyle name="Normal 6 3 10" xfId="2764"/>
    <cellStyle name="Normal 6 3 10 2" xfId="8046"/>
    <cellStyle name="Normal 6 3 10 2 2" xfId="26185"/>
    <cellStyle name="Normal 6 3 10 3" xfId="20905"/>
    <cellStyle name="Normal 6 3 11" xfId="5405"/>
    <cellStyle name="Normal 6 3 11 2" xfId="23545"/>
    <cellStyle name="Normal 6 3 12" xfId="10684"/>
    <cellStyle name="Normal 6 3 13" xfId="13333"/>
    <cellStyle name="Normal 6 3 14" xfId="18262"/>
    <cellStyle name="Normal 6 3 2" xfId="115"/>
    <cellStyle name="Normal 6 3 2 10" xfId="10704"/>
    <cellStyle name="Normal 6 3 2 11" xfId="13371"/>
    <cellStyle name="Normal 6 3 2 12" xfId="18300"/>
    <cellStyle name="Normal 6 3 2 2" xfId="233"/>
    <cellStyle name="Normal 6 3 2 2 10" xfId="13458"/>
    <cellStyle name="Normal 6 3 2 2 11" xfId="18388"/>
    <cellStyle name="Normal 6 3 2 2 2" xfId="425"/>
    <cellStyle name="Normal 6 3 2 2 2 2" xfId="774"/>
    <cellStyle name="Normal 6 3 2 2 2 2 2" xfId="2006"/>
    <cellStyle name="Normal 6 3 2 2 2 2 2 2" xfId="4648"/>
    <cellStyle name="Normal 6 3 2 2 2 2 2 2 2" xfId="9929"/>
    <cellStyle name="Normal 6 3 2 2 2 2 2 2 2 2" xfId="28068"/>
    <cellStyle name="Normal 6 3 2 2 2 2 2 2 3" xfId="17682"/>
    <cellStyle name="Normal 6 3 2 2 2 2 2 2 4" xfId="22788"/>
    <cellStyle name="Normal 6 3 2 2 2 2 2 3" xfId="7288"/>
    <cellStyle name="Normal 6 3 2 2 2 2 2 3 2" xfId="25428"/>
    <cellStyle name="Normal 6 3 2 2 2 2 2 4" xfId="12578"/>
    <cellStyle name="Normal 6 3 2 2 2 2 2 5" xfId="15218"/>
    <cellStyle name="Normal 6 3 2 2 2 2 2 6" xfId="20148"/>
    <cellStyle name="Normal 6 3 2 2 2 2 3" xfId="3416"/>
    <cellStyle name="Normal 6 3 2 2 2 2 3 2" xfId="8697"/>
    <cellStyle name="Normal 6 3 2 2 2 2 3 2 2" xfId="26836"/>
    <cellStyle name="Normal 6 3 2 2 2 2 3 3" xfId="16450"/>
    <cellStyle name="Normal 6 3 2 2 2 2 3 4" xfId="21556"/>
    <cellStyle name="Normal 6 3 2 2 2 2 4" xfId="6056"/>
    <cellStyle name="Normal 6 3 2 2 2 2 4 2" xfId="24196"/>
    <cellStyle name="Normal 6 3 2 2 2 2 5" xfId="11346"/>
    <cellStyle name="Normal 6 3 2 2 2 2 6" xfId="13986"/>
    <cellStyle name="Normal 6 3 2 2 2 2 7" xfId="18916"/>
    <cellStyle name="Normal 6 3 2 2 2 3" xfId="1126"/>
    <cellStyle name="Normal 6 3 2 2 2 3 2" xfId="2358"/>
    <cellStyle name="Normal 6 3 2 2 2 3 2 2" xfId="5000"/>
    <cellStyle name="Normal 6 3 2 2 2 3 2 2 2" xfId="10281"/>
    <cellStyle name="Normal 6 3 2 2 2 3 2 2 2 2" xfId="28420"/>
    <cellStyle name="Normal 6 3 2 2 2 3 2 2 3" xfId="18034"/>
    <cellStyle name="Normal 6 3 2 2 2 3 2 2 4" xfId="23140"/>
    <cellStyle name="Normal 6 3 2 2 2 3 2 3" xfId="7640"/>
    <cellStyle name="Normal 6 3 2 2 2 3 2 3 2" xfId="25780"/>
    <cellStyle name="Normal 6 3 2 2 2 3 2 4" xfId="12930"/>
    <cellStyle name="Normal 6 3 2 2 2 3 2 5" xfId="15570"/>
    <cellStyle name="Normal 6 3 2 2 2 3 2 6" xfId="20500"/>
    <cellStyle name="Normal 6 3 2 2 2 3 3" xfId="3768"/>
    <cellStyle name="Normal 6 3 2 2 2 3 3 2" xfId="9049"/>
    <cellStyle name="Normal 6 3 2 2 2 3 3 2 2" xfId="27188"/>
    <cellStyle name="Normal 6 3 2 2 2 3 3 3" xfId="16802"/>
    <cellStyle name="Normal 6 3 2 2 2 3 3 4" xfId="21908"/>
    <cellStyle name="Normal 6 3 2 2 2 3 4" xfId="6408"/>
    <cellStyle name="Normal 6 3 2 2 2 3 4 2" xfId="24548"/>
    <cellStyle name="Normal 6 3 2 2 2 3 5" xfId="11698"/>
    <cellStyle name="Normal 6 3 2 2 2 3 6" xfId="14338"/>
    <cellStyle name="Normal 6 3 2 2 2 3 7" xfId="19268"/>
    <cellStyle name="Normal 6 3 2 2 2 4" xfId="1654"/>
    <cellStyle name="Normal 6 3 2 2 2 4 2" xfId="4296"/>
    <cellStyle name="Normal 6 3 2 2 2 4 2 2" xfId="9577"/>
    <cellStyle name="Normal 6 3 2 2 2 4 2 2 2" xfId="27716"/>
    <cellStyle name="Normal 6 3 2 2 2 4 2 3" xfId="17330"/>
    <cellStyle name="Normal 6 3 2 2 2 4 2 4" xfId="22436"/>
    <cellStyle name="Normal 6 3 2 2 2 4 3" xfId="6936"/>
    <cellStyle name="Normal 6 3 2 2 2 4 3 2" xfId="25076"/>
    <cellStyle name="Normal 6 3 2 2 2 4 4" xfId="12226"/>
    <cellStyle name="Normal 6 3 2 2 2 4 5" xfId="14866"/>
    <cellStyle name="Normal 6 3 2 2 2 4 6" xfId="19796"/>
    <cellStyle name="Normal 6 3 2 2 2 5" xfId="3063"/>
    <cellStyle name="Normal 6 3 2 2 2 5 2" xfId="8345"/>
    <cellStyle name="Normal 6 3 2 2 2 5 2 2" xfId="26484"/>
    <cellStyle name="Normal 6 3 2 2 2 5 3" xfId="16098"/>
    <cellStyle name="Normal 6 3 2 2 2 5 4" xfId="21204"/>
    <cellStyle name="Normal 6 3 2 2 2 6" xfId="5704"/>
    <cellStyle name="Normal 6 3 2 2 2 6 2" xfId="23844"/>
    <cellStyle name="Normal 6 3 2 2 2 7" xfId="10998"/>
    <cellStyle name="Normal 6 3 2 2 2 8" xfId="13634"/>
    <cellStyle name="Normal 6 3 2 2 2 9" xfId="18564"/>
    <cellStyle name="Normal 6 3 2 2 3" xfId="597"/>
    <cellStyle name="Normal 6 3 2 2 3 2" xfId="1302"/>
    <cellStyle name="Normal 6 3 2 2 3 2 2" xfId="2534"/>
    <cellStyle name="Normal 6 3 2 2 3 2 2 2" xfId="5176"/>
    <cellStyle name="Normal 6 3 2 2 3 2 2 2 2" xfId="10457"/>
    <cellStyle name="Normal 6 3 2 2 3 2 2 2 2 2" xfId="28596"/>
    <cellStyle name="Normal 6 3 2 2 3 2 2 2 3" xfId="18210"/>
    <cellStyle name="Normal 6 3 2 2 3 2 2 2 4" xfId="23316"/>
    <cellStyle name="Normal 6 3 2 2 3 2 2 3" xfId="7816"/>
    <cellStyle name="Normal 6 3 2 2 3 2 2 3 2" xfId="25956"/>
    <cellStyle name="Normal 6 3 2 2 3 2 2 4" xfId="13106"/>
    <cellStyle name="Normal 6 3 2 2 3 2 2 5" xfId="15746"/>
    <cellStyle name="Normal 6 3 2 2 3 2 2 6" xfId="20676"/>
    <cellStyle name="Normal 6 3 2 2 3 2 3" xfId="3944"/>
    <cellStyle name="Normal 6 3 2 2 3 2 3 2" xfId="9225"/>
    <cellStyle name="Normal 6 3 2 2 3 2 3 2 2" xfId="27364"/>
    <cellStyle name="Normal 6 3 2 2 3 2 3 3" xfId="16978"/>
    <cellStyle name="Normal 6 3 2 2 3 2 3 4" xfId="22084"/>
    <cellStyle name="Normal 6 3 2 2 3 2 4" xfId="6584"/>
    <cellStyle name="Normal 6 3 2 2 3 2 4 2" xfId="24724"/>
    <cellStyle name="Normal 6 3 2 2 3 2 5" xfId="11874"/>
    <cellStyle name="Normal 6 3 2 2 3 2 6" xfId="14514"/>
    <cellStyle name="Normal 6 3 2 2 3 2 7" xfId="19444"/>
    <cellStyle name="Normal 6 3 2 2 3 3" xfId="1830"/>
    <cellStyle name="Normal 6 3 2 2 3 3 2" xfId="4472"/>
    <cellStyle name="Normal 6 3 2 2 3 3 2 2" xfId="9753"/>
    <cellStyle name="Normal 6 3 2 2 3 3 2 2 2" xfId="27892"/>
    <cellStyle name="Normal 6 3 2 2 3 3 2 3" xfId="17506"/>
    <cellStyle name="Normal 6 3 2 2 3 3 2 4" xfId="22612"/>
    <cellStyle name="Normal 6 3 2 2 3 3 3" xfId="7112"/>
    <cellStyle name="Normal 6 3 2 2 3 3 3 2" xfId="25252"/>
    <cellStyle name="Normal 6 3 2 2 3 3 4" xfId="12402"/>
    <cellStyle name="Normal 6 3 2 2 3 3 5" xfId="15042"/>
    <cellStyle name="Normal 6 3 2 2 3 3 6" xfId="19972"/>
    <cellStyle name="Normal 6 3 2 2 3 4" xfId="3239"/>
    <cellStyle name="Normal 6 3 2 2 3 4 2" xfId="8521"/>
    <cellStyle name="Normal 6 3 2 2 3 4 2 2" xfId="26660"/>
    <cellStyle name="Normal 6 3 2 2 3 4 3" xfId="16274"/>
    <cellStyle name="Normal 6 3 2 2 3 4 4" xfId="21380"/>
    <cellStyle name="Normal 6 3 2 2 3 5" xfId="5880"/>
    <cellStyle name="Normal 6 3 2 2 3 5 2" xfId="24020"/>
    <cellStyle name="Normal 6 3 2 2 3 6" xfId="11170"/>
    <cellStyle name="Normal 6 3 2 2 3 7" xfId="13810"/>
    <cellStyle name="Normal 6 3 2 2 3 8" xfId="18740"/>
    <cellStyle name="Normal 6 3 2 2 4" xfId="950"/>
    <cellStyle name="Normal 6 3 2 2 4 2" xfId="2182"/>
    <cellStyle name="Normal 6 3 2 2 4 2 2" xfId="4824"/>
    <cellStyle name="Normal 6 3 2 2 4 2 2 2" xfId="10105"/>
    <cellStyle name="Normal 6 3 2 2 4 2 2 2 2" xfId="28244"/>
    <cellStyle name="Normal 6 3 2 2 4 2 2 3" xfId="17858"/>
    <cellStyle name="Normal 6 3 2 2 4 2 2 4" xfId="22964"/>
    <cellStyle name="Normal 6 3 2 2 4 2 3" xfId="7464"/>
    <cellStyle name="Normal 6 3 2 2 4 2 3 2" xfId="25604"/>
    <cellStyle name="Normal 6 3 2 2 4 2 4" xfId="12754"/>
    <cellStyle name="Normal 6 3 2 2 4 2 5" xfId="15394"/>
    <cellStyle name="Normal 6 3 2 2 4 2 6" xfId="20324"/>
    <cellStyle name="Normal 6 3 2 2 4 3" xfId="3592"/>
    <cellStyle name="Normal 6 3 2 2 4 3 2" xfId="8873"/>
    <cellStyle name="Normal 6 3 2 2 4 3 2 2" xfId="27012"/>
    <cellStyle name="Normal 6 3 2 2 4 3 3" xfId="16626"/>
    <cellStyle name="Normal 6 3 2 2 4 3 4" xfId="21732"/>
    <cellStyle name="Normal 6 3 2 2 4 4" xfId="6232"/>
    <cellStyle name="Normal 6 3 2 2 4 4 2" xfId="24372"/>
    <cellStyle name="Normal 6 3 2 2 4 5" xfId="11522"/>
    <cellStyle name="Normal 6 3 2 2 4 6" xfId="14162"/>
    <cellStyle name="Normal 6 3 2 2 4 7" xfId="19092"/>
    <cellStyle name="Normal 6 3 2 2 5" xfId="1478"/>
    <cellStyle name="Normal 6 3 2 2 5 2" xfId="4120"/>
    <cellStyle name="Normal 6 3 2 2 5 2 2" xfId="9401"/>
    <cellStyle name="Normal 6 3 2 2 5 2 2 2" xfId="27540"/>
    <cellStyle name="Normal 6 3 2 2 5 2 3" xfId="17154"/>
    <cellStyle name="Normal 6 3 2 2 5 2 4" xfId="22260"/>
    <cellStyle name="Normal 6 3 2 2 5 3" xfId="6760"/>
    <cellStyle name="Normal 6 3 2 2 5 3 2" xfId="24900"/>
    <cellStyle name="Normal 6 3 2 2 5 4" xfId="12050"/>
    <cellStyle name="Normal 6 3 2 2 5 5" xfId="14690"/>
    <cellStyle name="Normal 6 3 2 2 5 6" xfId="19620"/>
    <cellStyle name="Normal 6 3 2 2 6" xfId="2710"/>
    <cellStyle name="Normal 6 3 2 2 6 2" xfId="5352"/>
    <cellStyle name="Normal 6 3 2 2 6 2 2" xfId="10633"/>
    <cellStyle name="Normal 6 3 2 2 6 2 2 2" xfId="28772"/>
    <cellStyle name="Normal 6 3 2 2 6 2 3" xfId="23492"/>
    <cellStyle name="Normal 6 3 2 2 6 3" xfId="7992"/>
    <cellStyle name="Normal 6 3 2 2 6 3 2" xfId="26132"/>
    <cellStyle name="Normal 6 3 2 2 6 4" xfId="13282"/>
    <cellStyle name="Normal 6 3 2 2 6 5" xfId="15922"/>
    <cellStyle name="Normal 6 3 2 2 6 6" xfId="20852"/>
    <cellStyle name="Normal 6 3 2 2 7" xfId="2887"/>
    <cellStyle name="Normal 6 3 2 2 7 2" xfId="8169"/>
    <cellStyle name="Normal 6 3 2 2 7 2 2" xfId="26308"/>
    <cellStyle name="Normal 6 3 2 2 7 3" xfId="21028"/>
    <cellStyle name="Normal 6 3 2 2 8" xfId="5528"/>
    <cellStyle name="Normal 6 3 2 2 8 2" xfId="23668"/>
    <cellStyle name="Normal 6 3 2 2 9" xfId="10822"/>
    <cellStyle name="Normal 6 3 2 3" xfId="338"/>
    <cellStyle name="Normal 6 3 2 3 2" xfId="687"/>
    <cellStyle name="Normal 6 3 2 3 2 2" xfId="1919"/>
    <cellStyle name="Normal 6 3 2 3 2 2 2" xfId="4561"/>
    <cellStyle name="Normal 6 3 2 3 2 2 2 2" xfId="9842"/>
    <cellStyle name="Normal 6 3 2 3 2 2 2 2 2" xfId="27981"/>
    <cellStyle name="Normal 6 3 2 3 2 2 2 3" xfId="17595"/>
    <cellStyle name="Normal 6 3 2 3 2 2 2 4" xfId="22701"/>
    <cellStyle name="Normal 6 3 2 3 2 2 3" xfId="7201"/>
    <cellStyle name="Normal 6 3 2 3 2 2 3 2" xfId="25341"/>
    <cellStyle name="Normal 6 3 2 3 2 2 4" xfId="12491"/>
    <cellStyle name="Normal 6 3 2 3 2 2 5" xfId="15131"/>
    <cellStyle name="Normal 6 3 2 3 2 2 6" xfId="20061"/>
    <cellStyle name="Normal 6 3 2 3 2 3" xfId="3329"/>
    <cellStyle name="Normal 6 3 2 3 2 3 2" xfId="8610"/>
    <cellStyle name="Normal 6 3 2 3 2 3 2 2" xfId="26749"/>
    <cellStyle name="Normal 6 3 2 3 2 3 3" xfId="16363"/>
    <cellStyle name="Normal 6 3 2 3 2 3 4" xfId="21469"/>
    <cellStyle name="Normal 6 3 2 3 2 4" xfId="5969"/>
    <cellStyle name="Normal 6 3 2 3 2 4 2" xfId="24109"/>
    <cellStyle name="Normal 6 3 2 3 2 5" xfId="11259"/>
    <cellStyle name="Normal 6 3 2 3 2 6" xfId="13899"/>
    <cellStyle name="Normal 6 3 2 3 2 7" xfId="18829"/>
    <cellStyle name="Normal 6 3 2 3 3" xfId="1039"/>
    <cellStyle name="Normal 6 3 2 3 3 2" xfId="2271"/>
    <cellStyle name="Normal 6 3 2 3 3 2 2" xfId="4913"/>
    <cellStyle name="Normal 6 3 2 3 3 2 2 2" xfId="10194"/>
    <cellStyle name="Normal 6 3 2 3 3 2 2 2 2" xfId="28333"/>
    <cellStyle name="Normal 6 3 2 3 3 2 2 3" xfId="17947"/>
    <cellStyle name="Normal 6 3 2 3 3 2 2 4" xfId="23053"/>
    <cellStyle name="Normal 6 3 2 3 3 2 3" xfId="7553"/>
    <cellStyle name="Normal 6 3 2 3 3 2 3 2" xfId="25693"/>
    <cellStyle name="Normal 6 3 2 3 3 2 4" xfId="12843"/>
    <cellStyle name="Normal 6 3 2 3 3 2 5" xfId="15483"/>
    <cellStyle name="Normal 6 3 2 3 3 2 6" xfId="20413"/>
    <cellStyle name="Normal 6 3 2 3 3 3" xfId="3681"/>
    <cellStyle name="Normal 6 3 2 3 3 3 2" xfId="8962"/>
    <cellStyle name="Normal 6 3 2 3 3 3 2 2" xfId="27101"/>
    <cellStyle name="Normal 6 3 2 3 3 3 3" xfId="16715"/>
    <cellStyle name="Normal 6 3 2 3 3 3 4" xfId="21821"/>
    <cellStyle name="Normal 6 3 2 3 3 4" xfId="6321"/>
    <cellStyle name="Normal 6 3 2 3 3 4 2" xfId="24461"/>
    <cellStyle name="Normal 6 3 2 3 3 5" xfId="11611"/>
    <cellStyle name="Normal 6 3 2 3 3 6" xfId="14251"/>
    <cellStyle name="Normal 6 3 2 3 3 7" xfId="19181"/>
    <cellStyle name="Normal 6 3 2 3 4" xfId="1567"/>
    <cellStyle name="Normal 6 3 2 3 4 2" xfId="4209"/>
    <cellStyle name="Normal 6 3 2 3 4 2 2" xfId="9490"/>
    <cellStyle name="Normal 6 3 2 3 4 2 2 2" xfId="27629"/>
    <cellStyle name="Normal 6 3 2 3 4 2 3" xfId="17243"/>
    <cellStyle name="Normal 6 3 2 3 4 2 4" xfId="22349"/>
    <cellStyle name="Normal 6 3 2 3 4 3" xfId="6849"/>
    <cellStyle name="Normal 6 3 2 3 4 3 2" xfId="24989"/>
    <cellStyle name="Normal 6 3 2 3 4 4" xfId="12139"/>
    <cellStyle name="Normal 6 3 2 3 4 5" xfId="14779"/>
    <cellStyle name="Normal 6 3 2 3 4 6" xfId="19709"/>
    <cellStyle name="Normal 6 3 2 3 5" xfId="2976"/>
    <cellStyle name="Normal 6 3 2 3 5 2" xfId="8258"/>
    <cellStyle name="Normal 6 3 2 3 5 2 2" xfId="26397"/>
    <cellStyle name="Normal 6 3 2 3 5 3" xfId="16011"/>
    <cellStyle name="Normal 6 3 2 3 5 4" xfId="21117"/>
    <cellStyle name="Normal 6 3 2 3 6" xfId="5617"/>
    <cellStyle name="Normal 6 3 2 3 6 2" xfId="23757"/>
    <cellStyle name="Normal 6 3 2 3 7" xfId="10913"/>
    <cellStyle name="Normal 6 3 2 3 8" xfId="13547"/>
    <cellStyle name="Normal 6 3 2 3 9" xfId="18477"/>
    <cellStyle name="Normal 6 3 2 4" xfId="512"/>
    <cellStyle name="Normal 6 3 2 4 2" xfId="1215"/>
    <cellStyle name="Normal 6 3 2 4 2 2" xfId="2447"/>
    <cellStyle name="Normal 6 3 2 4 2 2 2" xfId="5089"/>
    <cellStyle name="Normal 6 3 2 4 2 2 2 2" xfId="10370"/>
    <cellStyle name="Normal 6 3 2 4 2 2 2 2 2" xfId="28509"/>
    <cellStyle name="Normal 6 3 2 4 2 2 2 3" xfId="18123"/>
    <cellStyle name="Normal 6 3 2 4 2 2 2 4" xfId="23229"/>
    <cellStyle name="Normal 6 3 2 4 2 2 3" xfId="7729"/>
    <cellStyle name="Normal 6 3 2 4 2 2 3 2" xfId="25869"/>
    <cellStyle name="Normal 6 3 2 4 2 2 4" xfId="13019"/>
    <cellStyle name="Normal 6 3 2 4 2 2 5" xfId="15659"/>
    <cellStyle name="Normal 6 3 2 4 2 2 6" xfId="20589"/>
    <cellStyle name="Normal 6 3 2 4 2 3" xfId="3857"/>
    <cellStyle name="Normal 6 3 2 4 2 3 2" xfId="9138"/>
    <cellStyle name="Normal 6 3 2 4 2 3 2 2" xfId="27277"/>
    <cellStyle name="Normal 6 3 2 4 2 3 3" xfId="16891"/>
    <cellStyle name="Normal 6 3 2 4 2 3 4" xfId="21997"/>
    <cellStyle name="Normal 6 3 2 4 2 4" xfId="6497"/>
    <cellStyle name="Normal 6 3 2 4 2 4 2" xfId="24637"/>
    <cellStyle name="Normal 6 3 2 4 2 5" xfId="11787"/>
    <cellStyle name="Normal 6 3 2 4 2 6" xfId="14427"/>
    <cellStyle name="Normal 6 3 2 4 2 7" xfId="19357"/>
    <cellStyle name="Normal 6 3 2 4 3" xfId="1743"/>
    <cellStyle name="Normal 6 3 2 4 3 2" xfId="4385"/>
    <cellStyle name="Normal 6 3 2 4 3 2 2" xfId="9666"/>
    <cellStyle name="Normal 6 3 2 4 3 2 2 2" xfId="27805"/>
    <cellStyle name="Normal 6 3 2 4 3 2 3" xfId="17419"/>
    <cellStyle name="Normal 6 3 2 4 3 2 4" xfId="22525"/>
    <cellStyle name="Normal 6 3 2 4 3 3" xfId="7025"/>
    <cellStyle name="Normal 6 3 2 4 3 3 2" xfId="25165"/>
    <cellStyle name="Normal 6 3 2 4 3 4" xfId="12315"/>
    <cellStyle name="Normal 6 3 2 4 3 5" xfId="14955"/>
    <cellStyle name="Normal 6 3 2 4 3 6" xfId="19885"/>
    <cellStyle name="Normal 6 3 2 4 4" xfId="3152"/>
    <cellStyle name="Normal 6 3 2 4 4 2" xfId="8434"/>
    <cellStyle name="Normal 6 3 2 4 4 2 2" xfId="26573"/>
    <cellStyle name="Normal 6 3 2 4 4 3" xfId="16187"/>
    <cellStyle name="Normal 6 3 2 4 4 4" xfId="21293"/>
    <cellStyle name="Normal 6 3 2 4 5" xfId="5793"/>
    <cellStyle name="Normal 6 3 2 4 5 2" xfId="23933"/>
    <cellStyle name="Normal 6 3 2 4 6" xfId="11085"/>
    <cellStyle name="Normal 6 3 2 4 7" xfId="13723"/>
    <cellStyle name="Normal 6 3 2 4 8" xfId="18653"/>
    <cellStyle name="Normal 6 3 2 5" xfId="863"/>
    <cellStyle name="Normal 6 3 2 5 2" xfId="2095"/>
    <cellStyle name="Normal 6 3 2 5 2 2" xfId="4737"/>
    <cellStyle name="Normal 6 3 2 5 2 2 2" xfId="10018"/>
    <cellStyle name="Normal 6 3 2 5 2 2 2 2" xfId="28157"/>
    <cellStyle name="Normal 6 3 2 5 2 2 3" xfId="17771"/>
    <cellStyle name="Normal 6 3 2 5 2 2 4" xfId="22877"/>
    <cellStyle name="Normal 6 3 2 5 2 3" xfId="7377"/>
    <cellStyle name="Normal 6 3 2 5 2 3 2" xfId="25517"/>
    <cellStyle name="Normal 6 3 2 5 2 4" xfId="12667"/>
    <cellStyle name="Normal 6 3 2 5 2 5" xfId="15307"/>
    <cellStyle name="Normal 6 3 2 5 2 6" xfId="20237"/>
    <cellStyle name="Normal 6 3 2 5 3" xfId="3505"/>
    <cellStyle name="Normal 6 3 2 5 3 2" xfId="8786"/>
    <cellStyle name="Normal 6 3 2 5 3 2 2" xfId="26925"/>
    <cellStyle name="Normal 6 3 2 5 3 3" xfId="16539"/>
    <cellStyle name="Normal 6 3 2 5 3 4" xfId="21645"/>
    <cellStyle name="Normal 6 3 2 5 4" xfId="6145"/>
    <cellStyle name="Normal 6 3 2 5 4 2" xfId="24285"/>
    <cellStyle name="Normal 6 3 2 5 5" xfId="11435"/>
    <cellStyle name="Normal 6 3 2 5 6" xfId="14075"/>
    <cellStyle name="Normal 6 3 2 5 7" xfId="19005"/>
    <cellStyle name="Normal 6 3 2 6" xfId="1391"/>
    <cellStyle name="Normal 6 3 2 6 2" xfId="4033"/>
    <cellStyle name="Normal 6 3 2 6 2 2" xfId="9314"/>
    <cellStyle name="Normal 6 3 2 6 2 2 2" xfId="27453"/>
    <cellStyle name="Normal 6 3 2 6 2 3" xfId="17067"/>
    <cellStyle name="Normal 6 3 2 6 2 4" xfId="22173"/>
    <cellStyle name="Normal 6 3 2 6 3" xfId="6673"/>
    <cellStyle name="Normal 6 3 2 6 3 2" xfId="24813"/>
    <cellStyle name="Normal 6 3 2 6 4" xfId="11963"/>
    <cellStyle name="Normal 6 3 2 6 5" xfId="14603"/>
    <cellStyle name="Normal 6 3 2 6 6" xfId="19533"/>
    <cellStyle name="Normal 6 3 2 7" xfId="2623"/>
    <cellStyle name="Normal 6 3 2 7 2" xfId="5265"/>
    <cellStyle name="Normal 6 3 2 7 2 2" xfId="10546"/>
    <cellStyle name="Normal 6 3 2 7 2 2 2" xfId="28685"/>
    <cellStyle name="Normal 6 3 2 7 2 3" xfId="23405"/>
    <cellStyle name="Normal 6 3 2 7 3" xfId="7905"/>
    <cellStyle name="Normal 6 3 2 7 3 2" xfId="26045"/>
    <cellStyle name="Normal 6 3 2 7 4" xfId="13195"/>
    <cellStyle name="Normal 6 3 2 7 5" xfId="15835"/>
    <cellStyle name="Normal 6 3 2 7 6" xfId="20765"/>
    <cellStyle name="Normal 6 3 2 8" xfId="2800"/>
    <cellStyle name="Normal 6 3 2 8 2" xfId="8082"/>
    <cellStyle name="Normal 6 3 2 8 2 2" xfId="26221"/>
    <cellStyle name="Normal 6 3 2 8 3" xfId="20941"/>
    <cellStyle name="Normal 6 3 2 9" xfId="5441"/>
    <cellStyle name="Normal 6 3 2 9 2" xfId="23581"/>
    <cellStyle name="Normal 6 3 3" xfId="148"/>
    <cellStyle name="Normal 6 3 4" xfId="197"/>
    <cellStyle name="Normal 6 3 4 10" xfId="10689"/>
    <cellStyle name="Normal 6 3 4 11" xfId="13422"/>
    <cellStyle name="Normal 6 3 4 12" xfId="18352"/>
    <cellStyle name="Normal 6 3 4 2" xfId="263"/>
    <cellStyle name="Normal 6 3 4 2 2" xfId="738"/>
    <cellStyle name="Normal 6 3 4 2 2 2" xfId="1970"/>
    <cellStyle name="Normal 6 3 4 2 2 2 2" xfId="4612"/>
    <cellStyle name="Normal 6 3 4 2 2 2 2 2" xfId="9893"/>
    <cellStyle name="Normal 6 3 4 2 2 2 2 2 2" xfId="28032"/>
    <cellStyle name="Normal 6 3 4 2 2 2 2 3" xfId="17646"/>
    <cellStyle name="Normal 6 3 4 2 2 2 2 4" xfId="22752"/>
    <cellStyle name="Normal 6 3 4 2 2 2 3" xfId="7252"/>
    <cellStyle name="Normal 6 3 4 2 2 2 3 2" xfId="25392"/>
    <cellStyle name="Normal 6 3 4 2 2 2 4" xfId="12542"/>
    <cellStyle name="Normal 6 3 4 2 2 2 5" xfId="15182"/>
    <cellStyle name="Normal 6 3 4 2 2 2 6" xfId="20112"/>
    <cellStyle name="Normal 6 3 4 2 2 3" xfId="3380"/>
    <cellStyle name="Normal 6 3 4 2 2 3 2" xfId="8661"/>
    <cellStyle name="Normal 6 3 4 2 2 3 2 2" xfId="26800"/>
    <cellStyle name="Normal 6 3 4 2 2 3 3" xfId="16414"/>
    <cellStyle name="Normal 6 3 4 2 2 3 4" xfId="21520"/>
    <cellStyle name="Normal 6 3 4 2 2 4" xfId="6020"/>
    <cellStyle name="Normal 6 3 4 2 2 4 2" xfId="24160"/>
    <cellStyle name="Normal 6 3 4 2 2 5" xfId="11310"/>
    <cellStyle name="Normal 6 3 4 2 2 6" xfId="13950"/>
    <cellStyle name="Normal 6 3 4 2 2 7" xfId="18880"/>
    <cellStyle name="Normal 6 3 4 2 3" xfId="1090"/>
    <cellStyle name="Normal 6 3 4 2 3 2" xfId="2322"/>
    <cellStyle name="Normal 6 3 4 2 3 2 2" xfId="4964"/>
    <cellStyle name="Normal 6 3 4 2 3 2 2 2" xfId="10245"/>
    <cellStyle name="Normal 6 3 4 2 3 2 2 2 2" xfId="28384"/>
    <cellStyle name="Normal 6 3 4 2 3 2 2 3" xfId="17998"/>
    <cellStyle name="Normal 6 3 4 2 3 2 2 4" xfId="23104"/>
    <cellStyle name="Normal 6 3 4 2 3 2 3" xfId="7604"/>
    <cellStyle name="Normal 6 3 4 2 3 2 3 2" xfId="25744"/>
    <cellStyle name="Normal 6 3 4 2 3 2 4" xfId="12894"/>
    <cellStyle name="Normal 6 3 4 2 3 2 5" xfId="15534"/>
    <cellStyle name="Normal 6 3 4 2 3 2 6" xfId="20464"/>
    <cellStyle name="Normal 6 3 4 2 3 3" xfId="3732"/>
    <cellStyle name="Normal 6 3 4 2 3 3 2" xfId="9013"/>
    <cellStyle name="Normal 6 3 4 2 3 3 2 2" xfId="27152"/>
    <cellStyle name="Normal 6 3 4 2 3 3 3" xfId="16766"/>
    <cellStyle name="Normal 6 3 4 2 3 3 4" xfId="21872"/>
    <cellStyle name="Normal 6 3 4 2 3 4" xfId="6372"/>
    <cellStyle name="Normal 6 3 4 2 3 4 2" xfId="24512"/>
    <cellStyle name="Normal 6 3 4 2 3 5" xfId="11662"/>
    <cellStyle name="Normal 6 3 4 2 3 6" xfId="14302"/>
    <cellStyle name="Normal 6 3 4 2 3 7" xfId="19232"/>
    <cellStyle name="Normal 6 3 4 2 4" xfId="1618"/>
    <cellStyle name="Normal 6 3 4 2 4 2" xfId="4260"/>
    <cellStyle name="Normal 6 3 4 2 4 2 2" xfId="9541"/>
    <cellStyle name="Normal 6 3 4 2 4 2 2 2" xfId="27680"/>
    <cellStyle name="Normal 6 3 4 2 4 2 3" xfId="17294"/>
    <cellStyle name="Normal 6 3 4 2 4 2 4" xfId="22400"/>
    <cellStyle name="Normal 6 3 4 2 4 3" xfId="6900"/>
    <cellStyle name="Normal 6 3 4 2 4 3 2" xfId="25040"/>
    <cellStyle name="Normal 6 3 4 2 4 4" xfId="12190"/>
    <cellStyle name="Normal 6 3 4 2 4 5" xfId="14830"/>
    <cellStyle name="Normal 6 3 4 2 4 6" xfId="19760"/>
    <cellStyle name="Normal 6 3 4 2 5" xfId="3027"/>
    <cellStyle name="Normal 6 3 4 2 5 2" xfId="8309"/>
    <cellStyle name="Normal 6 3 4 2 5 2 2" xfId="26448"/>
    <cellStyle name="Normal 6 3 4 2 5 3" xfId="16062"/>
    <cellStyle name="Normal 6 3 4 2 5 4" xfId="21168"/>
    <cellStyle name="Normal 6 3 4 2 6" xfId="5668"/>
    <cellStyle name="Normal 6 3 4 2 6 2" xfId="23808"/>
    <cellStyle name="Normal 6 3 4 2 7" xfId="389"/>
    <cellStyle name="Normal 6 3 4 2 7 2" xfId="18528"/>
    <cellStyle name="Normal 6 3 4 2 8" xfId="10843"/>
    <cellStyle name="Normal 6 3 4 2 9" xfId="13598"/>
    <cellStyle name="Normal 6 3 4 3" xfId="260"/>
    <cellStyle name="Normal 6 3 4 3 2" xfId="1266"/>
    <cellStyle name="Normal 6 3 4 3 2 2" xfId="2498"/>
    <cellStyle name="Normal 6 3 4 3 2 2 2" xfId="5140"/>
    <cellStyle name="Normal 6 3 4 3 2 2 2 2" xfId="10421"/>
    <cellStyle name="Normal 6 3 4 3 2 2 2 2 2" xfId="28560"/>
    <cellStyle name="Normal 6 3 4 3 2 2 2 3" xfId="18174"/>
    <cellStyle name="Normal 6 3 4 3 2 2 2 4" xfId="23280"/>
    <cellStyle name="Normal 6 3 4 3 2 2 3" xfId="7780"/>
    <cellStyle name="Normal 6 3 4 3 2 2 3 2" xfId="25920"/>
    <cellStyle name="Normal 6 3 4 3 2 2 4" xfId="13070"/>
    <cellStyle name="Normal 6 3 4 3 2 2 5" xfId="15710"/>
    <cellStyle name="Normal 6 3 4 3 2 2 6" xfId="20640"/>
    <cellStyle name="Normal 6 3 4 3 2 3" xfId="3908"/>
    <cellStyle name="Normal 6 3 4 3 2 3 2" xfId="9189"/>
    <cellStyle name="Normal 6 3 4 3 2 3 2 2" xfId="27328"/>
    <cellStyle name="Normal 6 3 4 3 2 3 3" xfId="16942"/>
    <cellStyle name="Normal 6 3 4 3 2 3 4" xfId="22048"/>
    <cellStyle name="Normal 6 3 4 3 2 4" xfId="6548"/>
    <cellStyle name="Normal 6 3 4 3 2 4 2" xfId="24688"/>
    <cellStyle name="Normal 6 3 4 3 2 5" xfId="11838"/>
    <cellStyle name="Normal 6 3 4 3 2 6" xfId="14478"/>
    <cellStyle name="Normal 6 3 4 3 2 7" xfId="19408"/>
    <cellStyle name="Normal 6 3 4 3 3" xfId="1794"/>
    <cellStyle name="Normal 6 3 4 3 3 2" xfId="4436"/>
    <cellStyle name="Normal 6 3 4 3 3 2 2" xfId="9717"/>
    <cellStyle name="Normal 6 3 4 3 3 2 2 2" xfId="27856"/>
    <cellStyle name="Normal 6 3 4 3 3 2 3" xfId="17470"/>
    <cellStyle name="Normal 6 3 4 3 3 2 4" xfId="22576"/>
    <cellStyle name="Normal 6 3 4 3 3 3" xfId="7076"/>
    <cellStyle name="Normal 6 3 4 3 3 3 2" xfId="25216"/>
    <cellStyle name="Normal 6 3 4 3 3 4" xfId="12366"/>
    <cellStyle name="Normal 6 3 4 3 3 5" xfId="15006"/>
    <cellStyle name="Normal 6 3 4 3 3 6" xfId="19936"/>
    <cellStyle name="Normal 6 3 4 3 4" xfId="3203"/>
    <cellStyle name="Normal 6 3 4 3 4 2" xfId="8485"/>
    <cellStyle name="Normal 6 3 4 3 4 2 2" xfId="26624"/>
    <cellStyle name="Normal 6 3 4 3 4 3" xfId="16238"/>
    <cellStyle name="Normal 6 3 4 3 4 4" xfId="21344"/>
    <cellStyle name="Normal 6 3 4 3 5" xfId="5844"/>
    <cellStyle name="Normal 6 3 4 3 5 2" xfId="23984"/>
    <cellStyle name="Normal 6 3 4 3 6" xfId="10786"/>
    <cellStyle name="Normal 6 3 4 3 7" xfId="13774"/>
    <cellStyle name="Normal 6 3 4 3 8" xfId="18704"/>
    <cellStyle name="Normal 6 3 4 4" xfId="914"/>
    <cellStyle name="Normal 6 3 4 4 2" xfId="2146"/>
    <cellStyle name="Normal 6 3 4 4 2 2" xfId="4788"/>
    <cellStyle name="Normal 6 3 4 4 2 2 2" xfId="10069"/>
    <cellStyle name="Normal 6 3 4 4 2 2 2 2" xfId="28208"/>
    <cellStyle name="Normal 6 3 4 4 2 2 3" xfId="17822"/>
    <cellStyle name="Normal 6 3 4 4 2 2 4" xfId="22928"/>
    <cellStyle name="Normal 6 3 4 4 2 3" xfId="7428"/>
    <cellStyle name="Normal 6 3 4 4 2 3 2" xfId="25568"/>
    <cellStyle name="Normal 6 3 4 4 2 4" xfId="12718"/>
    <cellStyle name="Normal 6 3 4 4 2 5" xfId="15358"/>
    <cellStyle name="Normal 6 3 4 4 2 6" xfId="20288"/>
    <cellStyle name="Normal 6 3 4 4 3" xfId="3556"/>
    <cellStyle name="Normal 6 3 4 4 3 2" xfId="8837"/>
    <cellStyle name="Normal 6 3 4 4 3 2 2" xfId="26976"/>
    <cellStyle name="Normal 6 3 4 4 3 3" xfId="16590"/>
    <cellStyle name="Normal 6 3 4 4 3 4" xfId="21696"/>
    <cellStyle name="Normal 6 3 4 4 4" xfId="6196"/>
    <cellStyle name="Normal 6 3 4 4 4 2" xfId="24336"/>
    <cellStyle name="Normal 6 3 4 4 5" xfId="11486"/>
    <cellStyle name="Normal 6 3 4 4 6" xfId="14126"/>
    <cellStyle name="Normal 6 3 4 4 7" xfId="19056"/>
    <cellStyle name="Normal 6 3 4 5" xfId="1442"/>
    <cellStyle name="Normal 6 3 4 5 2" xfId="4084"/>
    <cellStyle name="Normal 6 3 4 5 2 2" xfId="9365"/>
    <cellStyle name="Normal 6 3 4 5 2 2 2" xfId="27504"/>
    <cellStyle name="Normal 6 3 4 5 2 3" xfId="17118"/>
    <cellStyle name="Normal 6 3 4 5 2 4" xfId="22224"/>
    <cellStyle name="Normal 6 3 4 5 3" xfId="6724"/>
    <cellStyle name="Normal 6 3 4 5 3 2" xfId="24864"/>
    <cellStyle name="Normal 6 3 4 5 4" xfId="12014"/>
    <cellStyle name="Normal 6 3 4 5 5" xfId="14654"/>
    <cellStyle name="Normal 6 3 4 5 6" xfId="19584"/>
    <cellStyle name="Normal 6 3 4 6" xfId="2674"/>
    <cellStyle name="Normal 6 3 4 6 2" xfId="5316"/>
    <cellStyle name="Normal 6 3 4 6 2 2" xfId="10597"/>
    <cellStyle name="Normal 6 3 4 6 2 2 2" xfId="28736"/>
    <cellStyle name="Normal 6 3 4 6 2 3" xfId="23456"/>
    <cellStyle name="Normal 6 3 4 6 3" xfId="7956"/>
    <cellStyle name="Normal 6 3 4 6 3 2" xfId="26096"/>
    <cellStyle name="Normal 6 3 4 6 4" xfId="13246"/>
    <cellStyle name="Normal 6 3 4 6 5" xfId="15886"/>
    <cellStyle name="Normal 6 3 4 6 6" xfId="20816"/>
    <cellStyle name="Normal 6 3 4 7" xfId="2851"/>
    <cellStyle name="Normal 6 3 4 7 2" xfId="8133"/>
    <cellStyle name="Normal 6 3 4 7 2 2" xfId="26272"/>
    <cellStyle name="Normal 6 3 4 7 3" xfId="20992"/>
    <cellStyle name="Normal 6 3 4 8" xfId="5492"/>
    <cellStyle name="Normal 6 3 4 8 2" xfId="23632"/>
    <cellStyle name="Normal 6 3 4 9" xfId="253"/>
    <cellStyle name="Normal 6 3 5" xfId="300"/>
    <cellStyle name="Normal 6 3 5 2" xfId="649"/>
    <cellStyle name="Normal 6 3 5 2 2" xfId="1881"/>
    <cellStyle name="Normal 6 3 5 2 2 2" xfId="4523"/>
    <cellStyle name="Normal 6 3 5 2 2 2 2" xfId="9804"/>
    <cellStyle name="Normal 6 3 5 2 2 2 2 2" xfId="27943"/>
    <cellStyle name="Normal 6 3 5 2 2 2 3" xfId="17557"/>
    <cellStyle name="Normal 6 3 5 2 2 2 4" xfId="22663"/>
    <cellStyle name="Normal 6 3 5 2 2 3" xfId="7163"/>
    <cellStyle name="Normal 6 3 5 2 2 3 2" xfId="25303"/>
    <cellStyle name="Normal 6 3 5 2 2 4" xfId="12453"/>
    <cellStyle name="Normal 6 3 5 2 2 5" xfId="15093"/>
    <cellStyle name="Normal 6 3 5 2 2 6" xfId="20023"/>
    <cellStyle name="Normal 6 3 5 2 3" xfId="3291"/>
    <cellStyle name="Normal 6 3 5 2 3 2" xfId="8572"/>
    <cellStyle name="Normal 6 3 5 2 3 2 2" xfId="26711"/>
    <cellStyle name="Normal 6 3 5 2 3 3" xfId="16325"/>
    <cellStyle name="Normal 6 3 5 2 3 4" xfId="21431"/>
    <cellStyle name="Normal 6 3 5 2 4" xfId="5931"/>
    <cellStyle name="Normal 6 3 5 2 4 2" xfId="24071"/>
    <cellStyle name="Normal 6 3 5 2 5" xfId="11221"/>
    <cellStyle name="Normal 6 3 5 2 6" xfId="13861"/>
    <cellStyle name="Normal 6 3 5 2 7" xfId="18791"/>
    <cellStyle name="Normal 6 3 5 3" xfId="1001"/>
    <cellStyle name="Normal 6 3 5 3 2" xfId="2233"/>
    <cellStyle name="Normal 6 3 5 3 2 2" xfId="4875"/>
    <cellStyle name="Normal 6 3 5 3 2 2 2" xfId="10156"/>
    <cellStyle name="Normal 6 3 5 3 2 2 2 2" xfId="28295"/>
    <cellStyle name="Normal 6 3 5 3 2 2 3" xfId="17909"/>
    <cellStyle name="Normal 6 3 5 3 2 2 4" xfId="23015"/>
    <cellStyle name="Normal 6 3 5 3 2 3" xfId="7515"/>
    <cellStyle name="Normal 6 3 5 3 2 3 2" xfId="25655"/>
    <cellStyle name="Normal 6 3 5 3 2 4" xfId="12805"/>
    <cellStyle name="Normal 6 3 5 3 2 5" xfId="15445"/>
    <cellStyle name="Normal 6 3 5 3 2 6" xfId="20375"/>
    <cellStyle name="Normal 6 3 5 3 3" xfId="3643"/>
    <cellStyle name="Normal 6 3 5 3 3 2" xfId="8924"/>
    <cellStyle name="Normal 6 3 5 3 3 2 2" xfId="27063"/>
    <cellStyle name="Normal 6 3 5 3 3 3" xfId="16677"/>
    <cellStyle name="Normal 6 3 5 3 3 4" xfId="21783"/>
    <cellStyle name="Normal 6 3 5 3 4" xfId="6283"/>
    <cellStyle name="Normal 6 3 5 3 4 2" xfId="24423"/>
    <cellStyle name="Normal 6 3 5 3 5" xfId="11573"/>
    <cellStyle name="Normal 6 3 5 3 6" xfId="14213"/>
    <cellStyle name="Normal 6 3 5 3 7" xfId="19143"/>
    <cellStyle name="Normal 6 3 5 4" xfId="1529"/>
    <cellStyle name="Normal 6 3 5 4 2" xfId="4171"/>
    <cellStyle name="Normal 6 3 5 4 2 2" xfId="9452"/>
    <cellStyle name="Normal 6 3 5 4 2 2 2" xfId="27591"/>
    <cellStyle name="Normal 6 3 5 4 2 3" xfId="17205"/>
    <cellStyle name="Normal 6 3 5 4 2 4" xfId="22311"/>
    <cellStyle name="Normal 6 3 5 4 3" xfId="6811"/>
    <cellStyle name="Normal 6 3 5 4 3 2" xfId="24951"/>
    <cellStyle name="Normal 6 3 5 4 4" xfId="12101"/>
    <cellStyle name="Normal 6 3 5 4 5" xfId="14741"/>
    <cellStyle name="Normal 6 3 5 4 6" xfId="19671"/>
    <cellStyle name="Normal 6 3 5 5" xfId="2938"/>
    <cellStyle name="Normal 6 3 5 5 2" xfId="8220"/>
    <cellStyle name="Normal 6 3 5 5 2 2" xfId="26359"/>
    <cellStyle name="Normal 6 3 5 5 3" xfId="15973"/>
    <cellStyle name="Normal 6 3 5 5 4" xfId="21079"/>
    <cellStyle name="Normal 6 3 5 6" xfId="5579"/>
    <cellStyle name="Normal 6 3 5 6 2" xfId="23719"/>
    <cellStyle name="Normal 6 3 5 7" xfId="10877"/>
    <cellStyle name="Normal 6 3 5 8" xfId="13509"/>
    <cellStyle name="Normal 6 3 5 9" xfId="18439"/>
    <cellStyle name="Normal 6 3 6" xfId="478"/>
    <cellStyle name="Normal 6 3 6 2" xfId="1179"/>
    <cellStyle name="Normal 6 3 6 2 2" xfId="2411"/>
    <cellStyle name="Normal 6 3 6 2 2 2" xfId="5053"/>
    <cellStyle name="Normal 6 3 6 2 2 2 2" xfId="10334"/>
    <cellStyle name="Normal 6 3 6 2 2 2 2 2" xfId="28473"/>
    <cellStyle name="Normal 6 3 6 2 2 2 3" xfId="18087"/>
    <cellStyle name="Normal 6 3 6 2 2 2 4" xfId="23193"/>
    <cellStyle name="Normal 6 3 6 2 2 3" xfId="7693"/>
    <cellStyle name="Normal 6 3 6 2 2 3 2" xfId="25833"/>
    <cellStyle name="Normal 6 3 6 2 2 4" xfId="12983"/>
    <cellStyle name="Normal 6 3 6 2 2 5" xfId="15623"/>
    <cellStyle name="Normal 6 3 6 2 2 6" xfId="20553"/>
    <cellStyle name="Normal 6 3 6 2 3" xfId="3821"/>
    <cellStyle name="Normal 6 3 6 2 3 2" xfId="9102"/>
    <cellStyle name="Normal 6 3 6 2 3 2 2" xfId="27241"/>
    <cellStyle name="Normal 6 3 6 2 3 3" xfId="16855"/>
    <cellStyle name="Normal 6 3 6 2 3 4" xfId="21961"/>
    <cellStyle name="Normal 6 3 6 2 4" xfId="6461"/>
    <cellStyle name="Normal 6 3 6 2 4 2" xfId="24601"/>
    <cellStyle name="Normal 6 3 6 2 5" xfId="11751"/>
    <cellStyle name="Normal 6 3 6 2 6" xfId="14391"/>
    <cellStyle name="Normal 6 3 6 2 7" xfId="19321"/>
    <cellStyle name="Normal 6 3 6 3" xfId="1707"/>
    <cellStyle name="Normal 6 3 6 3 2" xfId="4349"/>
    <cellStyle name="Normal 6 3 6 3 2 2" xfId="9630"/>
    <cellStyle name="Normal 6 3 6 3 2 2 2" xfId="27769"/>
    <cellStyle name="Normal 6 3 6 3 2 3" xfId="17383"/>
    <cellStyle name="Normal 6 3 6 3 2 4" xfId="22489"/>
    <cellStyle name="Normal 6 3 6 3 3" xfId="6989"/>
    <cellStyle name="Normal 6 3 6 3 3 2" xfId="25129"/>
    <cellStyle name="Normal 6 3 6 3 4" xfId="12279"/>
    <cellStyle name="Normal 6 3 6 3 5" xfId="14919"/>
    <cellStyle name="Normal 6 3 6 3 6" xfId="19849"/>
    <cellStyle name="Normal 6 3 6 4" xfId="3116"/>
    <cellStyle name="Normal 6 3 6 4 2" xfId="8398"/>
    <cellStyle name="Normal 6 3 6 4 2 2" xfId="26537"/>
    <cellStyle name="Normal 6 3 6 4 3" xfId="16151"/>
    <cellStyle name="Normal 6 3 6 4 4" xfId="21257"/>
    <cellStyle name="Normal 6 3 6 5" xfId="5757"/>
    <cellStyle name="Normal 6 3 6 5 2" xfId="23897"/>
    <cellStyle name="Normal 6 3 6 6" xfId="11051"/>
    <cellStyle name="Normal 6 3 6 7" xfId="13687"/>
    <cellStyle name="Normal 6 3 6 8" xfId="18617"/>
    <cellStyle name="Normal 6 3 7" xfId="827"/>
    <cellStyle name="Normal 6 3 7 2" xfId="2059"/>
    <cellStyle name="Normal 6 3 7 2 2" xfId="4701"/>
    <cellStyle name="Normal 6 3 7 2 2 2" xfId="9982"/>
    <cellStyle name="Normal 6 3 7 2 2 2 2" xfId="28121"/>
    <cellStyle name="Normal 6 3 7 2 2 3" xfId="17735"/>
    <cellStyle name="Normal 6 3 7 2 2 4" xfId="22841"/>
    <cellStyle name="Normal 6 3 7 2 3" xfId="7341"/>
    <cellStyle name="Normal 6 3 7 2 3 2" xfId="25481"/>
    <cellStyle name="Normal 6 3 7 2 4" xfId="12631"/>
    <cellStyle name="Normal 6 3 7 2 5" xfId="15271"/>
    <cellStyle name="Normal 6 3 7 2 6" xfId="20201"/>
    <cellStyle name="Normal 6 3 7 3" xfId="3469"/>
    <cellStyle name="Normal 6 3 7 3 2" xfId="8750"/>
    <cellStyle name="Normal 6 3 7 3 2 2" xfId="26889"/>
    <cellStyle name="Normal 6 3 7 3 3" xfId="16503"/>
    <cellStyle name="Normal 6 3 7 3 4" xfId="21609"/>
    <cellStyle name="Normal 6 3 7 4" xfId="6109"/>
    <cellStyle name="Normal 6 3 7 4 2" xfId="24249"/>
    <cellStyle name="Normal 6 3 7 5" xfId="11399"/>
    <cellStyle name="Normal 6 3 7 6" xfId="14039"/>
    <cellStyle name="Normal 6 3 7 7" xfId="18969"/>
    <cellStyle name="Normal 6 3 8" xfId="1353"/>
    <cellStyle name="Normal 6 3 8 2" xfId="3995"/>
    <cellStyle name="Normal 6 3 8 2 2" xfId="9276"/>
    <cellStyle name="Normal 6 3 8 2 2 2" xfId="27415"/>
    <cellStyle name="Normal 6 3 8 2 3" xfId="17029"/>
    <cellStyle name="Normal 6 3 8 2 4" xfId="22135"/>
    <cellStyle name="Normal 6 3 8 3" xfId="6635"/>
    <cellStyle name="Normal 6 3 8 3 2" xfId="24775"/>
    <cellStyle name="Normal 6 3 8 4" xfId="11925"/>
    <cellStyle name="Normal 6 3 8 5" xfId="14565"/>
    <cellStyle name="Normal 6 3 8 6" xfId="19495"/>
    <cellStyle name="Normal 6 3 9" xfId="2585"/>
    <cellStyle name="Normal 6 3 9 2" xfId="5227"/>
    <cellStyle name="Normal 6 3 9 2 2" xfId="10508"/>
    <cellStyle name="Normal 6 3 9 2 2 2" xfId="28647"/>
    <cellStyle name="Normal 6 3 9 2 3" xfId="23367"/>
    <cellStyle name="Normal 6 3 9 3" xfId="7867"/>
    <cellStyle name="Normal 6 3 9 3 2" xfId="26007"/>
    <cellStyle name="Normal 6 3 9 4" xfId="13157"/>
    <cellStyle name="Normal 6 3 9 5" xfId="15797"/>
    <cellStyle name="Normal 6 3 9 6" xfId="20727"/>
    <cellStyle name="Normal 6 4" xfId="90"/>
    <cellStyle name="Normal 6 4 10" xfId="10730"/>
    <cellStyle name="Normal 6 4 11" xfId="13349"/>
    <cellStyle name="Normal 6 4 12" xfId="18278"/>
    <cellStyle name="Normal 6 4 2" xfId="211"/>
    <cellStyle name="Normal 6 4 2 10" xfId="13436"/>
    <cellStyle name="Normal 6 4 2 11" xfId="18366"/>
    <cellStyle name="Normal 6 4 2 2" xfId="403"/>
    <cellStyle name="Normal 6 4 2 2 2" xfId="752"/>
    <cellStyle name="Normal 6 4 2 2 2 2" xfId="1984"/>
    <cellStyle name="Normal 6 4 2 2 2 2 2" xfId="4626"/>
    <cellStyle name="Normal 6 4 2 2 2 2 2 2" xfId="9907"/>
    <cellStyle name="Normal 6 4 2 2 2 2 2 2 2" xfId="28046"/>
    <cellStyle name="Normal 6 4 2 2 2 2 2 3" xfId="17660"/>
    <cellStyle name="Normal 6 4 2 2 2 2 2 4" xfId="22766"/>
    <cellStyle name="Normal 6 4 2 2 2 2 3" xfId="7266"/>
    <cellStyle name="Normal 6 4 2 2 2 2 3 2" xfId="25406"/>
    <cellStyle name="Normal 6 4 2 2 2 2 4" xfId="12556"/>
    <cellStyle name="Normal 6 4 2 2 2 2 5" xfId="15196"/>
    <cellStyle name="Normal 6 4 2 2 2 2 6" xfId="20126"/>
    <cellStyle name="Normal 6 4 2 2 2 3" xfId="3394"/>
    <cellStyle name="Normal 6 4 2 2 2 3 2" xfId="8675"/>
    <cellStyle name="Normal 6 4 2 2 2 3 2 2" xfId="26814"/>
    <cellStyle name="Normal 6 4 2 2 2 3 3" xfId="16428"/>
    <cellStyle name="Normal 6 4 2 2 2 3 4" xfId="21534"/>
    <cellStyle name="Normal 6 4 2 2 2 4" xfId="6034"/>
    <cellStyle name="Normal 6 4 2 2 2 4 2" xfId="24174"/>
    <cellStyle name="Normal 6 4 2 2 2 5" xfId="11324"/>
    <cellStyle name="Normal 6 4 2 2 2 6" xfId="13964"/>
    <cellStyle name="Normal 6 4 2 2 2 7" xfId="18894"/>
    <cellStyle name="Normal 6 4 2 2 3" xfId="1104"/>
    <cellStyle name="Normal 6 4 2 2 3 2" xfId="2336"/>
    <cellStyle name="Normal 6 4 2 2 3 2 2" xfId="4978"/>
    <cellStyle name="Normal 6 4 2 2 3 2 2 2" xfId="10259"/>
    <cellStyle name="Normal 6 4 2 2 3 2 2 2 2" xfId="28398"/>
    <cellStyle name="Normal 6 4 2 2 3 2 2 3" xfId="18012"/>
    <cellStyle name="Normal 6 4 2 2 3 2 2 4" xfId="23118"/>
    <cellStyle name="Normal 6 4 2 2 3 2 3" xfId="7618"/>
    <cellStyle name="Normal 6 4 2 2 3 2 3 2" xfId="25758"/>
    <cellStyle name="Normal 6 4 2 2 3 2 4" xfId="12908"/>
    <cellStyle name="Normal 6 4 2 2 3 2 5" xfId="15548"/>
    <cellStyle name="Normal 6 4 2 2 3 2 6" xfId="20478"/>
    <cellStyle name="Normal 6 4 2 2 3 3" xfId="3746"/>
    <cellStyle name="Normal 6 4 2 2 3 3 2" xfId="9027"/>
    <cellStyle name="Normal 6 4 2 2 3 3 2 2" xfId="27166"/>
    <cellStyle name="Normal 6 4 2 2 3 3 3" xfId="16780"/>
    <cellStyle name="Normal 6 4 2 2 3 3 4" xfId="21886"/>
    <cellStyle name="Normal 6 4 2 2 3 4" xfId="6386"/>
    <cellStyle name="Normal 6 4 2 2 3 4 2" xfId="24526"/>
    <cellStyle name="Normal 6 4 2 2 3 5" xfId="11676"/>
    <cellStyle name="Normal 6 4 2 2 3 6" xfId="14316"/>
    <cellStyle name="Normal 6 4 2 2 3 7" xfId="19246"/>
    <cellStyle name="Normal 6 4 2 2 4" xfId="1632"/>
    <cellStyle name="Normal 6 4 2 2 4 2" xfId="4274"/>
    <cellStyle name="Normal 6 4 2 2 4 2 2" xfId="9555"/>
    <cellStyle name="Normal 6 4 2 2 4 2 2 2" xfId="27694"/>
    <cellStyle name="Normal 6 4 2 2 4 2 3" xfId="17308"/>
    <cellStyle name="Normal 6 4 2 2 4 2 4" xfId="22414"/>
    <cellStyle name="Normal 6 4 2 2 4 3" xfId="6914"/>
    <cellStyle name="Normal 6 4 2 2 4 3 2" xfId="25054"/>
    <cellStyle name="Normal 6 4 2 2 4 4" xfId="12204"/>
    <cellStyle name="Normal 6 4 2 2 4 5" xfId="14844"/>
    <cellStyle name="Normal 6 4 2 2 4 6" xfId="19774"/>
    <cellStyle name="Normal 6 4 2 2 5" xfId="3041"/>
    <cellStyle name="Normal 6 4 2 2 5 2" xfId="8323"/>
    <cellStyle name="Normal 6 4 2 2 5 2 2" xfId="26462"/>
    <cellStyle name="Normal 6 4 2 2 5 3" xfId="16076"/>
    <cellStyle name="Normal 6 4 2 2 5 4" xfId="21182"/>
    <cellStyle name="Normal 6 4 2 2 6" xfId="5682"/>
    <cellStyle name="Normal 6 4 2 2 6 2" xfId="23822"/>
    <cellStyle name="Normal 6 4 2 2 7" xfId="10976"/>
    <cellStyle name="Normal 6 4 2 2 8" xfId="13612"/>
    <cellStyle name="Normal 6 4 2 2 9" xfId="18542"/>
    <cellStyle name="Normal 6 4 2 3" xfId="575"/>
    <cellStyle name="Normal 6 4 2 3 2" xfId="1280"/>
    <cellStyle name="Normal 6 4 2 3 2 2" xfId="2512"/>
    <cellStyle name="Normal 6 4 2 3 2 2 2" xfId="5154"/>
    <cellStyle name="Normal 6 4 2 3 2 2 2 2" xfId="10435"/>
    <cellStyle name="Normal 6 4 2 3 2 2 2 2 2" xfId="28574"/>
    <cellStyle name="Normal 6 4 2 3 2 2 2 3" xfId="18188"/>
    <cellStyle name="Normal 6 4 2 3 2 2 2 4" xfId="23294"/>
    <cellStyle name="Normal 6 4 2 3 2 2 3" xfId="7794"/>
    <cellStyle name="Normal 6 4 2 3 2 2 3 2" xfId="25934"/>
    <cellStyle name="Normal 6 4 2 3 2 2 4" xfId="13084"/>
    <cellStyle name="Normal 6 4 2 3 2 2 5" xfId="15724"/>
    <cellStyle name="Normal 6 4 2 3 2 2 6" xfId="20654"/>
    <cellStyle name="Normal 6 4 2 3 2 3" xfId="3922"/>
    <cellStyle name="Normal 6 4 2 3 2 3 2" xfId="9203"/>
    <cellStyle name="Normal 6 4 2 3 2 3 2 2" xfId="27342"/>
    <cellStyle name="Normal 6 4 2 3 2 3 3" xfId="16956"/>
    <cellStyle name="Normal 6 4 2 3 2 3 4" xfId="22062"/>
    <cellStyle name="Normal 6 4 2 3 2 4" xfId="6562"/>
    <cellStyle name="Normal 6 4 2 3 2 4 2" xfId="24702"/>
    <cellStyle name="Normal 6 4 2 3 2 5" xfId="11852"/>
    <cellStyle name="Normal 6 4 2 3 2 6" xfId="14492"/>
    <cellStyle name="Normal 6 4 2 3 2 7" xfId="19422"/>
    <cellStyle name="Normal 6 4 2 3 3" xfId="1808"/>
    <cellStyle name="Normal 6 4 2 3 3 2" xfId="4450"/>
    <cellStyle name="Normal 6 4 2 3 3 2 2" xfId="9731"/>
    <cellStyle name="Normal 6 4 2 3 3 2 2 2" xfId="27870"/>
    <cellStyle name="Normal 6 4 2 3 3 2 3" xfId="17484"/>
    <cellStyle name="Normal 6 4 2 3 3 2 4" xfId="22590"/>
    <cellStyle name="Normal 6 4 2 3 3 3" xfId="7090"/>
    <cellStyle name="Normal 6 4 2 3 3 3 2" xfId="25230"/>
    <cellStyle name="Normal 6 4 2 3 3 4" xfId="12380"/>
    <cellStyle name="Normal 6 4 2 3 3 5" xfId="15020"/>
    <cellStyle name="Normal 6 4 2 3 3 6" xfId="19950"/>
    <cellStyle name="Normal 6 4 2 3 4" xfId="3217"/>
    <cellStyle name="Normal 6 4 2 3 4 2" xfId="8499"/>
    <cellStyle name="Normal 6 4 2 3 4 2 2" xfId="26638"/>
    <cellStyle name="Normal 6 4 2 3 4 3" xfId="16252"/>
    <cellStyle name="Normal 6 4 2 3 4 4" xfId="21358"/>
    <cellStyle name="Normal 6 4 2 3 5" xfId="5858"/>
    <cellStyle name="Normal 6 4 2 3 5 2" xfId="23998"/>
    <cellStyle name="Normal 6 4 2 3 6" xfId="11148"/>
    <cellStyle name="Normal 6 4 2 3 7" xfId="13788"/>
    <cellStyle name="Normal 6 4 2 3 8" xfId="18718"/>
    <cellStyle name="Normal 6 4 2 4" xfId="928"/>
    <cellStyle name="Normal 6 4 2 4 2" xfId="2160"/>
    <cellStyle name="Normal 6 4 2 4 2 2" xfId="4802"/>
    <cellStyle name="Normal 6 4 2 4 2 2 2" xfId="10083"/>
    <cellStyle name="Normal 6 4 2 4 2 2 2 2" xfId="28222"/>
    <cellStyle name="Normal 6 4 2 4 2 2 3" xfId="17836"/>
    <cellStyle name="Normal 6 4 2 4 2 2 4" xfId="22942"/>
    <cellStyle name="Normal 6 4 2 4 2 3" xfId="7442"/>
    <cellStyle name="Normal 6 4 2 4 2 3 2" xfId="25582"/>
    <cellStyle name="Normal 6 4 2 4 2 4" xfId="12732"/>
    <cellStyle name="Normal 6 4 2 4 2 5" xfId="15372"/>
    <cellStyle name="Normal 6 4 2 4 2 6" xfId="20302"/>
    <cellStyle name="Normal 6 4 2 4 3" xfId="3570"/>
    <cellStyle name="Normal 6 4 2 4 3 2" xfId="8851"/>
    <cellStyle name="Normal 6 4 2 4 3 2 2" xfId="26990"/>
    <cellStyle name="Normal 6 4 2 4 3 3" xfId="16604"/>
    <cellStyle name="Normal 6 4 2 4 3 4" xfId="21710"/>
    <cellStyle name="Normal 6 4 2 4 4" xfId="6210"/>
    <cellStyle name="Normal 6 4 2 4 4 2" xfId="24350"/>
    <cellStyle name="Normal 6 4 2 4 5" xfId="11500"/>
    <cellStyle name="Normal 6 4 2 4 6" xfId="14140"/>
    <cellStyle name="Normal 6 4 2 4 7" xfId="19070"/>
    <cellStyle name="Normal 6 4 2 5" xfId="1456"/>
    <cellStyle name="Normal 6 4 2 5 2" xfId="4098"/>
    <cellStyle name="Normal 6 4 2 5 2 2" xfId="9379"/>
    <cellStyle name="Normal 6 4 2 5 2 2 2" xfId="27518"/>
    <cellStyle name="Normal 6 4 2 5 2 3" xfId="17132"/>
    <cellStyle name="Normal 6 4 2 5 2 4" xfId="22238"/>
    <cellStyle name="Normal 6 4 2 5 3" xfId="6738"/>
    <cellStyle name="Normal 6 4 2 5 3 2" xfId="24878"/>
    <cellStyle name="Normal 6 4 2 5 4" xfId="12028"/>
    <cellStyle name="Normal 6 4 2 5 5" xfId="14668"/>
    <cellStyle name="Normal 6 4 2 5 6" xfId="19598"/>
    <cellStyle name="Normal 6 4 2 6" xfId="2688"/>
    <cellStyle name="Normal 6 4 2 6 2" xfId="5330"/>
    <cellStyle name="Normal 6 4 2 6 2 2" xfId="10611"/>
    <cellStyle name="Normal 6 4 2 6 2 2 2" xfId="28750"/>
    <cellStyle name="Normal 6 4 2 6 2 3" xfId="23470"/>
    <cellStyle name="Normal 6 4 2 6 3" xfId="7970"/>
    <cellStyle name="Normal 6 4 2 6 3 2" xfId="26110"/>
    <cellStyle name="Normal 6 4 2 6 4" xfId="13260"/>
    <cellStyle name="Normal 6 4 2 6 5" xfId="15900"/>
    <cellStyle name="Normal 6 4 2 6 6" xfId="20830"/>
    <cellStyle name="Normal 6 4 2 7" xfId="2865"/>
    <cellStyle name="Normal 6 4 2 7 2" xfId="8147"/>
    <cellStyle name="Normal 6 4 2 7 2 2" xfId="26286"/>
    <cellStyle name="Normal 6 4 2 7 3" xfId="21006"/>
    <cellStyle name="Normal 6 4 2 8" xfId="5506"/>
    <cellStyle name="Normal 6 4 2 8 2" xfId="23646"/>
    <cellStyle name="Normal 6 4 2 9" xfId="10800"/>
    <cellStyle name="Normal 6 4 3" xfId="316"/>
    <cellStyle name="Normal 6 4 3 2" xfId="665"/>
    <cellStyle name="Normal 6 4 3 2 2" xfId="1897"/>
    <cellStyle name="Normal 6 4 3 2 2 2" xfId="4539"/>
    <cellStyle name="Normal 6 4 3 2 2 2 2" xfId="9820"/>
    <cellStyle name="Normal 6 4 3 2 2 2 2 2" xfId="27959"/>
    <cellStyle name="Normal 6 4 3 2 2 2 3" xfId="17573"/>
    <cellStyle name="Normal 6 4 3 2 2 2 4" xfId="22679"/>
    <cellStyle name="Normal 6 4 3 2 2 3" xfId="7179"/>
    <cellStyle name="Normal 6 4 3 2 2 3 2" xfId="25319"/>
    <cellStyle name="Normal 6 4 3 2 2 4" xfId="12469"/>
    <cellStyle name="Normal 6 4 3 2 2 5" xfId="15109"/>
    <cellStyle name="Normal 6 4 3 2 2 6" xfId="20039"/>
    <cellStyle name="Normal 6 4 3 2 3" xfId="3307"/>
    <cellStyle name="Normal 6 4 3 2 3 2" xfId="8588"/>
    <cellStyle name="Normal 6 4 3 2 3 2 2" xfId="26727"/>
    <cellStyle name="Normal 6 4 3 2 3 3" xfId="16341"/>
    <cellStyle name="Normal 6 4 3 2 3 4" xfId="21447"/>
    <cellStyle name="Normal 6 4 3 2 4" xfId="5947"/>
    <cellStyle name="Normal 6 4 3 2 4 2" xfId="24087"/>
    <cellStyle name="Normal 6 4 3 2 5" xfId="11237"/>
    <cellStyle name="Normal 6 4 3 2 6" xfId="13877"/>
    <cellStyle name="Normal 6 4 3 2 7" xfId="18807"/>
    <cellStyle name="Normal 6 4 3 3" xfId="1017"/>
    <cellStyle name="Normal 6 4 3 3 2" xfId="2249"/>
    <cellStyle name="Normal 6 4 3 3 2 2" xfId="4891"/>
    <cellStyle name="Normal 6 4 3 3 2 2 2" xfId="10172"/>
    <cellStyle name="Normal 6 4 3 3 2 2 2 2" xfId="28311"/>
    <cellStyle name="Normal 6 4 3 3 2 2 3" xfId="17925"/>
    <cellStyle name="Normal 6 4 3 3 2 2 4" xfId="23031"/>
    <cellStyle name="Normal 6 4 3 3 2 3" xfId="7531"/>
    <cellStyle name="Normal 6 4 3 3 2 3 2" xfId="25671"/>
    <cellStyle name="Normal 6 4 3 3 2 4" xfId="12821"/>
    <cellStyle name="Normal 6 4 3 3 2 5" xfId="15461"/>
    <cellStyle name="Normal 6 4 3 3 2 6" xfId="20391"/>
    <cellStyle name="Normal 6 4 3 3 3" xfId="3659"/>
    <cellStyle name="Normal 6 4 3 3 3 2" xfId="8940"/>
    <cellStyle name="Normal 6 4 3 3 3 2 2" xfId="27079"/>
    <cellStyle name="Normal 6 4 3 3 3 3" xfId="16693"/>
    <cellStyle name="Normal 6 4 3 3 3 4" xfId="21799"/>
    <cellStyle name="Normal 6 4 3 3 4" xfId="6299"/>
    <cellStyle name="Normal 6 4 3 3 4 2" xfId="24439"/>
    <cellStyle name="Normal 6 4 3 3 5" xfId="11589"/>
    <cellStyle name="Normal 6 4 3 3 6" xfId="14229"/>
    <cellStyle name="Normal 6 4 3 3 7" xfId="19159"/>
    <cellStyle name="Normal 6 4 3 4" xfId="1545"/>
    <cellStyle name="Normal 6 4 3 4 2" xfId="4187"/>
    <cellStyle name="Normal 6 4 3 4 2 2" xfId="9468"/>
    <cellStyle name="Normal 6 4 3 4 2 2 2" xfId="27607"/>
    <cellStyle name="Normal 6 4 3 4 2 3" xfId="17221"/>
    <cellStyle name="Normal 6 4 3 4 2 4" xfId="22327"/>
    <cellStyle name="Normal 6 4 3 4 3" xfId="6827"/>
    <cellStyle name="Normal 6 4 3 4 3 2" xfId="24967"/>
    <cellStyle name="Normal 6 4 3 4 4" xfId="12117"/>
    <cellStyle name="Normal 6 4 3 4 5" xfId="14757"/>
    <cellStyle name="Normal 6 4 3 4 6" xfId="19687"/>
    <cellStyle name="Normal 6 4 3 5" xfId="2954"/>
    <cellStyle name="Normal 6 4 3 5 2" xfId="8236"/>
    <cellStyle name="Normal 6 4 3 5 2 2" xfId="26375"/>
    <cellStyle name="Normal 6 4 3 5 3" xfId="15989"/>
    <cellStyle name="Normal 6 4 3 5 4" xfId="21095"/>
    <cellStyle name="Normal 6 4 3 6" xfId="5595"/>
    <cellStyle name="Normal 6 4 3 6 2" xfId="23735"/>
    <cellStyle name="Normal 6 4 3 7" xfId="10891"/>
    <cellStyle name="Normal 6 4 3 8" xfId="13525"/>
    <cellStyle name="Normal 6 4 3 9" xfId="18455"/>
    <cellStyle name="Normal 6 4 4" xfId="492"/>
    <cellStyle name="Normal 6 4 4 2" xfId="1195"/>
    <cellStyle name="Normal 6 4 4 2 2" xfId="2427"/>
    <cellStyle name="Normal 6 4 4 2 2 2" xfId="5069"/>
    <cellStyle name="Normal 6 4 4 2 2 2 2" xfId="10350"/>
    <cellStyle name="Normal 6 4 4 2 2 2 2 2" xfId="28489"/>
    <cellStyle name="Normal 6 4 4 2 2 2 3" xfId="18103"/>
    <cellStyle name="Normal 6 4 4 2 2 2 4" xfId="23209"/>
    <cellStyle name="Normal 6 4 4 2 2 3" xfId="7709"/>
    <cellStyle name="Normal 6 4 4 2 2 3 2" xfId="25849"/>
    <cellStyle name="Normal 6 4 4 2 2 4" xfId="12999"/>
    <cellStyle name="Normal 6 4 4 2 2 5" xfId="15639"/>
    <cellStyle name="Normal 6 4 4 2 2 6" xfId="20569"/>
    <cellStyle name="Normal 6 4 4 2 3" xfId="3837"/>
    <cellStyle name="Normal 6 4 4 2 3 2" xfId="9118"/>
    <cellStyle name="Normal 6 4 4 2 3 2 2" xfId="27257"/>
    <cellStyle name="Normal 6 4 4 2 3 3" xfId="16871"/>
    <cellStyle name="Normal 6 4 4 2 3 4" xfId="21977"/>
    <cellStyle name="Normal 6 4 4 2 4" xfId="6477"/>
    <cellStyle name="Normal 6 4 4 2 4 2" xfId="24617"/>
    <cellStyle name="Normal 6 4 4 2 5" xfId="11767"/>
    <cellStyle name="Normal 6 4 4 2 6" xfId="14407"/>
    <cellStyle name="Normal 6 4 4 2 7" xfId="19337"/>
    <cellStyle name="Normal 6 4 4 3" xfId="1723"/>
    <cellStyle name="Normal 6 4 4 3 2" xfId="4365"/>
    <cellStyle name="Normal 6 4 4 3 2 2" xfId="9646"/>
    <cellStyle name="Normal 6 4 4 3 2 2 2" xfId="27785"/>
    <cellStyle name="Normal 6 4 4 3 2 3" xfId="17399"/>
    <cellStyle name="Normal 6 4 4 3 2 4" xfId="22505"/>
    <cellStyle name="Normal 6 4 4 3 3" xfId="7005"/>
    <cellStyle name="Normal 6 4 4 3 3 2" xfId="25145"/>
    <cellStyle name="Normal 6 4 4 3 4" xfId="12295"/>
    <cellStyle name="Normal 6 4 4 3 5" xfId="14935"/>
    <cellStyle name="Normal 6 4 4 3 6" xfId="19865"/>
    <cellStyle name="Normal 6 4 4 4" xfId="3132"/>
    <cellStyle name="Normal 6 4 4 4 2" xfId="8414"/>
    <cellStyle name="Normal 6 4 4 4 2 2" xfId="26553"/>
    <cellStyle name="Normal 6 4 4 4 3" xfId="16167"/>
    <cellStyle name="Normal 6 4 4 4 4" xfId="21273"/>
    <cellStyle name="Normal 6 4 4 5" xfId="5773"/>
    <cellStyle name="Normal 6 4 4 5 2" xfId="23913"/>
    <cellStyle name="Normal 6 4 4 6" xfId="11065"/>
    <cellStyle name="Normal 6 4 4 7" xfId="13703"/>
    <cellStyle name="Normal 6 4 4 8" xfId="18633"/>
    <cellStyle name="Normal 6 4 5" xfId="843"/>
    <cellStyle name="Normal 6 4 5 2" xfId="2075"/>
    <cellStyle name="Normal 6 4 5 2 2" xfId="4717"/>
    <cellStyle name="Normal 6 4 5 2 2 2" xfId="9998"/>
    <cellStyle name="Normal 6 4 5 2 2 2 2" xfId="28137"/>
    <cellStyle name="Normal 6 4 5 2 2 3" xfId="17751"/>
    <cellStyle name="Normal 6 4 5 2 2 4" xfId="22857"/>
    <cellStyle name="Normal 6 4 5 2 3" xfId="7357"/>
    <cellStyle name="Normal 6 4 5 2 3 2" xfId="25497"/>
    <cellStyle name="Normal 6 4 5 2 4" xfId="12647"/>
    <cellStyle name="Normal 6 4 5 2 5" xfId="15287"/>
    <cellStyle name="Normal 6 4 5 2 6" xfId="20217"/>
    <cellStyle name="Normal 6 4 5 3" xfId="3485"/>
    <cellStyle name="Normal 6 4 5 3 2" xfId="8766"/>
    <cellStyle name="Normal 6 4 5 3 2 2" xfId="26905"/>
    <cellStyle name="Normal 6 4 5 3 3" xfId="16519"/>
    <cellStyle name="Normal 6 4 5 3 4" xfId="21625"/>
    <cellStyle name="Normal 6 4 5 4" xfId="6125"/>
    <cellStyle name="Normal 6 4 5 4 2" xfId="24265"/>
    <cellStyle name="Normal 6 4 5 5" xfId="11415"/>
    <cellStyle name="Normal 6 4 5 6" xfId="14055"/>
    <cellStyle name="Normal 6 4 5 7" xfId="18985"/>
    <cellStyle name="Normal 6 4 6" xfId="1369"/>
    <cellStyle name="Normal 6 4 6 2" xfId="4011"/>
    <cellStyle name="Normal 6 4 6 2 2" xfId="9292"/>
    <cellStyle name="Normal 6 4 6 2 2 2" xfId="27431"/>
    <cellStyle name="Normal 6 4 6 2 3" xfId="17045"/>
    <cellStyle name="Normal 6 4 6 2 4" xfId="22151"/>
    <cellStyle name="Normal 6 4 6 3" xfId="6651"/>
    <cellStyle name="Normal 6 4 6 3 2" xfId="24791"/>
    <cellStyle name="Normal 6 4 6 4" xfId="11941"/>
    <cellStyle name="Normal 6 4 6 5" xfId="14581"/>
    <cellStyle name="Normal 6 4 6 6" xfId="19511"/>
    <cellStyle name="Normal 6 4 7" xfId="2601"/>
    <cellStyle name="Normal 6 4 7 2" xfId="5243"/>
    <cellStyle name="Normal 6 4 7 2 2" xfId="10524"/>
    <cellStyle name="Normal 6 4 7 2 2 2" xfId="28663"/>
    <cellStyle name="Normal 6 4 7 2 3" xfId="23383"/>
    <cellStyle name="Normal 6 4 7 3" xfId="7883"/>
    <cellStyle name="Normal 6 4 7 3 2" xfId="26023"/>
    <cellStyle name="Normal 6 4 7 4" xfId="13173"/>
    <cellStyle name="Normal 6 4 7 5" xfId="15813"/>
    <cellStyle name="Normal 6 4 7 6" xfId="20743"/>
    <cellStyle name="Normal 6 4 8" xfId="2780"/>
    <cellStyle name="Normal 6 4 8 2" xfId="8062"/>
    <cellStyle name="Normal 6 4 8 2 2" xfId="26201"/>
    <cellStyle name="Normal 6 4 8 3" xfId="20921"/>
    <cellStyle name="Normal 6 4 9" xfId="5421"/>
    <cellStyle name="Normal 6 4 9 2" xfId="23561"/>
    <cellStyle name="Normal 6 5" xfId="109"/>
    <cellStyle name="Normal 6 5 10" xfId="10747"/>
    <cellStyle name="Normal 6 5 11" xfId="13367"/>
    <cellStyle name="Normal 6 5 12" xfId="18296"/>
    <cellStyle name="Normal 6 5 2" xfId="229"/>
    <cellStyle name="Normal 6 5 2 10" xfId="13454"/>
    <cellStyle name="Normal 6 5 2 11" xfId="18384"/>
    <cellStyle name="Normal 6 5 2 2" xfId="421"/>
    <cellStyle name="Normal 6 5 2 2 2" xfId="770"/>
    <cellStyle name="Normal 6 5 2 2 2 2" xfId="2002"/>
    <cellStyle name="Normal 6 5 2 2 2 2 2" xfId="4644"/>
    <cellStyle name="Normal 6 5 2 2 2 2 2 2" xfId="9925"/>
    <cellStyle name="Normal 6 5 2 2 2 2 2 2 2" xfId="28064"/>
    <cellStyle name="Normal 6 5 2 2 2 2 2 3" xfId="17678"/>
    <cellStyle name="Normal 6 5 2 2 2 2 2 4" xfId="22784"/>
    <cellStyle name="Normal 6 5 2 2 2 2 3" xfId="7284"/>
    <cellStyle name="Normal 6 5 2 2 2 2 3 2" xfId="25424"/>
    <cellStyle name="Normal 6 5 2 2 2 2 4" xfId="12574"/>
    <cellStyle name="Normal 6 5 2 2 2 2 5" xfId="15214"/>
    <cellStyle name="Normal 6 5 2 2 2 2 6" xfId="20144"/>
    <cellStyle name="Normal 6 5 2 2 2 3" xfId="3412"/>
    <cellStyle name="Normal 6 5 2 2 2 3 2" xfId="8693"/>
    <cellStyle name="Normal 6 5 2 2 2 3 2 2" xfId="26832"/>
    <cellStyle name="Normal 6 5 2 2 2 3 3" xfId="16446"/>
    <cellStyle name="Normal 6 5 2 2 2 3 4" xfId="21552"/>
    <cellStyle name="Normal 6 5 2 2 2 4" xfId="6052"/>
    <cellStyle name="Normal 6 5 2 2 2 4 2" xfId="24192"/>
    <cellStyle name="Normal 6 5 2 2 2 5" xfId="11342"/>
    <cellStyle name="Normal 6 5 2 2 2 6" xfId="13982"/>
    <cellStyle name="Normal 6 5 2 2 2 7" xfId="18912"/>
    <cellStyle name="Normal 6 5 2 2 3" xfId="1122"/>
    <cellStyle name="Normal 6 5 2 2 3 2" xfId="2354"/>
    <cellStyle name="Normal 6 5 2 2 3 2 2" xfId="4996"/>
    <cellStyle name="Normal 6 5 2 2 3 2 2 2" xfId="10277"/>
    <cellStyle name="Normal 6 5 2 2 3 2 2 2 2" xfId="28416"/>
    <cellStyle name="Normal 6 5 2 2 3 2 2 3" xfId="18030"/>
    <cellStyle name="Normal 6 5 2 2 3 2 2 4" xfId="23136"/>
    <cellStyle name="Normal 6 5 2 2 3 2 3" xfId="7636"/>
    <cellStyle name="Normal 6 5 2 2 3 2 3 2" xfId="25776"/>
    <cellStyle name="Normal 6 5 2 2 3 2 4" xfId="12926"/>
    <cellStyle name="Normal 6 5 2 2 3 2 5" xfId="15566"/>
    <cellStyle name="Normal 6 5 2 2 3 2 6" xfId="20496"/>
    <cellStyle name="Normal 6 5 2 2 3 3" xfId="3764"/>
    <cellStyle name="Normal 6 5 2 2 3 3 2" xfId="9045"/>
    <cellStyle name="Normal 6 5 2 2 3 3 2 2" xfId="27184"/>
    <cellStyle name="Normal 6 5 2 2 3 3 3" xfId="16798"/>
    <cellStyle name="Normal 6 5 2 2 3 3 4" xfId="21904"/>
    <cellStyle name="Normal 6 5 2 2 3 4" xfId="6404"/>
    <cellStyle name="Normal 6 5 2 2 3 4 2" xfId="24544"/>
    <cellStyle name="Normal 6 5 2 2 3 5" xfId="11694"/>
    <cellStyle name="Normal 6 5 2 2 3 6" xfId="14334"/>
    <cellStyle name="Normal 6 5 2 2 3 7" xfId="19264"/>
    <cellStyle name="Normal 6 5 2 2 4" xfId="1650"/>
    <cellStyle name="Normal 6 5 2 2 4 2" xfId="4292"/>
    <cellStyle name="Normal 6 5 2 2 4 2 2" xfId="9573"/>
    <cellStyle name="Normal 6 5 2 2 4 2 2 2" xfId="27712"/>
    <cellStyle name="Normal 6 5 2 2 4 2 3" xfId="17326"/>
    <cellStyle name="Normal 6 5 2 2 4 2 4" xfId="22432"/>
    <cellStyle name="Normal 6 5 2 2 4 3" xfId="6932"/>
    <cellStyle name="Normal 6 5 2 2 4 3 2" xfId="25072"/>
    <cellStyle name="Normal 6 5 2 2 4 4" xfId="12222"/>
    <cellStyle name="Normal 6 5 2 2 4 5" xfId="14862"/>
    <cellStyle name="Normal 6 5 2 2 4 6" xfId="19792"/>
    <cellStyle name="Normal 6 5 2 2 5" xfId="3059"/>
    <cellStyle name="Normal 6 5 2 2 5 2" xfId="8341"/>
    <cellStyle name="Normal 6 5 2 2 5 2 2" xfId="26480"/>
    <cellStyle name="Normal 6 5 2 2 5 3" xfId="16094"/>
    <cellStyle name="Normal 6 5 2 2 5 4" xfId="21200"/>
    <cellStyle name="Normal 6 5 2 2 6" xfId="5700"/>
    <cellStyle name="Normal 6 5 2 2 6 2" xfId="23840"/>
    <cellStyle name="Normal 6 5 2 2 7" xfId="10994"/>
    <cellStyle name="Normal 6 5 2 2 8" xfId="13630"/>
    <cellStyle name="Normal 6 5 2 2 9" xfId="18560"/>
    <cellStyle name="Normal 6 5 2 3" xfId="593"/>
    <cellStyle name="Normal 6 5 2 3 2" xfId="1298"/>
    <cellStyle name="Normal 6 5 2 3 2 2" xfId="2530"/>
    <cellStyle name="Normal 6 5 2 3 2 2 2" xfId="5172"/>
    <cellStyle name="Normal 6 5 2 3 2 2 2 2" xfId="10453"/>
    <cellStyle name="Normal 6 5 2 3 2 2 2 2 2" xfId="28592"/>
    <cellStyle name="Normal 6 5 2 3 2 2 2 3" xfId="18206"/>
    <cellStyle name="Normal 6 5 2 3 2 2 2 4" xfId="23312"/>
    <cellStyle name="Normal 6 5 2 3 2 2 3" xfId="7812"/>
    <cellStyle name="Normal 6 5 2 3 2 2 3 2" xfId="25952"/>
    <cellStyle name="Normal 6 5 2 3 2 2 4" xfId="13102"/>
    <cellStyle name="Normal 6 5 2 3 2 2 5" xfId="15742"/>
    <cellStyle name="Normal 6 5 2 3 2 2 6" xfId="20672"/>
    <cellStyle name="Normal 6 5 2 3 2 3" xfId="3940"/>
    <cellStyle name="Normal 6 5 2 3 2 3 2" xfId="9221"/>
    <cellStyle name="Normal 6 5 2 3 2 3 2 2" xfId="27360"/>
    <cellStyle name="Normal 6 5 2 3 2 3 3" xfId="16974"/>
    <cellStyle name="Normal 6 5 2 3 2 3 4" xfId="22080"/>
    <cellStyle name="Normal 6 5 2 3 2 4" xfId="6580"/>
    <cellStyle name="Normal 6 5 2 3 2 4 2" xfId="24720"/>
    <cellStyle name="Normal 6 5 2 3 2 5" xfId="11870"/>
    <cellStyle name="Normal 6 5 2 3 2 6" xfId="14510"/>
    <cellStyle name="Normal 6 5 2 3 2 7" xfId="19440"/>
    <cellStyle name="Normal 6 5 2 3 3" xfId="1826"/>
    <cellStyle name="Normal 6 5 2 3 3 2" xfId="4468"/>
    <cellStyle name="Normal 6 5 2 3 3 2 2" xfId="9749"/>
    <cellStyle name="Normal 6 5 2 3 3 2 2 2" xfId="27888"/>
    <cellStyle name="Normal 6 5 2 3 3 2 3" xfId="17502"/>
    <cellStyle name="Normal 6 5 2 3 3 2 4" xfId="22608"/>
    <cellStyle name="Normal 6 5 2 3 3 3" xfId="7108"/>
    <cellStyle name="Normal 6 5 2 3 3 3 2" xfId="25248"/>
    <cellStyle name="Normal 6 5 2 3 3 4" xfId="12398"/>
    <cellStyle name="Normal 6 5 2 3 3 5" xfId="15038"/>
    <cellStyle name="Normal 6 5 2 3 3 6" xfId="19968"/>
    <cellStyle name="Normal 6 5 2 3 4" xfId="3235"/>
    <cellStyle name="Normal 6 5 2 3 4 2" xfId="8517"/>
    <cellStyle name="Normal 6 5 2 3 4 2 2" xfId="26656"/>
    <cellStyle name="Normal 6 5 2 3 4 3" xfId="16270"/>
    <cellStyle name="Normal 6 5 2 3 4 4" xfId="21376"/>
    <cellStyle name="Normal 6 5 2 3 5" xfId="5876"/>
    <cellStyle name="Normal 6 5 2 3 5 2" xfId="24016"/>
    <cellStyle name="Normal 6 5 2 3 6" xfId="11166"/>
    <cellStyle name="Normal 6 5 2 3 7" xfId="13806"/>
    <cellStyle name="Normal 6 5 2 3 8" xfId="18736"/>
    <cellStyle name="Normal 6 5 2 4" xfId="946"/>
    <cellStyle name="Normal 6 5 2 4 2" xfId="2178"/>
    <cellStyle name="Normal 6 5 2 4 2 2" xfId="4820"/>
    <cellStyle name="Normal 6 5 2 4 2 2 2" xfId="10101"/>
    <cellStyle name="Normal 6 5 2 4 2 2 2 2" xfId="28240"/>
    <cellStyle name="Normal 6 5 2 4 2 2 3" xfId="17854"/>
    <cellStyle name="Normal 6 5 2 4 2 2 4" xfId="22960"/>
    <cellStyle name="Normal 6 5 2 4 2 3" xfId="7460"/>
    <cellStyle name="Normal 6 5 2 4 2 3 2" xfId="25600"/>
    <cellStyle name="Normal 6 5 2 4 2 4" xfId="12750"/>
    <cellStyle name="Normal 6 5 2 4 2 5" xfId="15390"/>
    <cellStyle name="Normal 6 5 2 4 2 6" xfId="20320"/>
    <cellStyle name="Normal 6 5 2 4 3" xfId="3588"/>
    <cellStyle name="Normal 6 5 2 4 3 2" xfId="8869"/>
    <cellStyle name="Normal 6 5 2 4 3 2 2" xfId="27008"/>
    <cellStyle name="Normal 6 5 2 4 3 3" xfId="16622"/>
    <cellStyle name="Normal 6 5 2 4 3 4" xfId="21728"/>
    <cellStyle name="Normal 6 5 2 4 4" xfId="6228"/>
    <cellStyle name="Normal 6 5 2 4 4 2" xfId="24368"/>
    <cellStyle name="Normal 6 5 2 4 5" xfId="11518"/>
    <cellStyle name="Normal 6 5 2 4 6" xfId="14158"/>
    <cellStyle name="Normal 6 5 2 4 7" xfId="19088"/>
    <cellStyle name="Normal 6 5 2 5" xfId="1474"/>
    <cellStyle name="Normal 6 5 2 5 2" xfId="4116"/>
    <cellStyle name="Normal 6 5 2 5 2 2" xfId="9397"/>
    <cellStyle name="Normal 6 5 2 5 2 2 2" xfId="27536"/>
    <cellStyle name="Normal 6 5 2 5 2 3" xfId="17150"/>
    <cellStyle name="Normal 6 5 2 5 2 4" xfId="22256"/>
    <cellStyle name="Normal 6 5 2 5 3" xfId="6756"/>
    <cellStyle name="Normal 6 5 2 5 3 2" xfId="24896"/>
    <cellStyle name="Normal 6 5 2 5 4" xfId="12046"/>
    <cellStyle name="Normal 6 5 2 5 5" xfId="14686"/>
    <cellStyle name="Normal 6 5 2 5 6" xfId="19616"/>
    <cellStyle name="Normal 6 5 2 6" xfId="2706"/>
    <cellStyle name="Normal 6 5 2 6 2" xfId="5348"/>
    <cellStyle name="Normal 6 5 2 6 2 2" xfId="10629"/>
    <cellStyle name="Normal 6 5 2 6 2 2 2" xfId="28768"/>
    <cellStyle name="Normal 6 5 2 6 2 3" xfId="23488"/>
    <cellStyle name="Normal 6 5 2 6 3" xfId="7988"/>
    <cellStyle name="Normal 6 5 2 6 3 2" xfId="26128"/>
    <cellStyle name="Normal 6 5 2 6 4" xfId="13278"/>
    <cellStyle name="Normal 6 5 2 6 5" xfId="15918"/>
    <cellStyle name="Normal 6 5 2 6 6" xfId="20848"/>
    <cellStyle name="Normal 6 5 2 7" xfId="2883"/>
    <cellStyle name="Normal 6 5 2 7 2" xfId="8165"/>
    <cellStyle name="Normal 6 5 2 7 2 2" xfId="26304"/>
    <cellStyle name="Normal 6 5 2 7 3" xfId="21024"/>
    <cellStyle name="Normal 6 5 2 8" xfId="5524"/>
    <cellStyle name="Normal 6 5 2 8 2" xfId="23664"/>
    <cellStyle name="Normal 6 5 2 9" xfId="10818"/>
    <cellStyle name="Normal 6 5 3" xfId="334"/>
    <cellStyle name="Normal 6 5 3 2" xfId="683"/>
    <cellStyle name="Normal 6 5 3 2 2" xfId="1915"/>
    <cellStyle name="Normal 6 5 3 2 2 2" xfId="4557"/>
    <cellStyle name="Normal 6 5 3 2 2 2 2" xfId="9838"/>
    <cellStyle name="Normal 6 5 3 2 2 2 2 2" xfId="27977"/>
    <cellStyle name="Normal 6 5 3 2 2 2 3" xfId="17591"/>
    <cellStyle name="Normal 6 5 3 2 2 2 4" xfId="22697"/>
    <cellStyle name="Normal 6 5 3 2 2 3" xfId="7197"/>
    <cellStyle name="Normal 6 5 3 2 2 3 2" xfId="25337"/>
    <cellStyle name="Normal 6 5 3 2 2 4" xfId="12487"/>
    <cellStyle name="Normal 6 5 3 2 2 5" xfId="15127"/>
    <cellStyle name="Normal 6 5 3 2 2 6" xfId="20057"/>
    <cellStyle name="Normal 6 5 3 2 3" xfId="3325"/>
    <cellStyle name="Normal 6 5 3 2 3 2" xfId="8606"/>
    <cellStyle name="Normal 6 5 3 2 3 2 2" xfId="26745"/>
    <cellStyle name="Normal 6 5 3 2 3 3" xfId="16359"/>
    <cellStyle name="Normal 6 5 3 2 3 4" xfId="21465"/>
    <cellStyle name="Normal 6 5 3 2 4" xfId="5965"/>
    <cellStyle name="Normal 6 5 3 2 4 2" xfId="24105"/>
    <cellStyle name="Normal 6 5 3 2 5" xfId="11255"/>
    <cellStyle name="Normal 6 5 3 2 6" xfId="13895"/>
    <cellStyle name="Normal 6 5 3 2 7" xfId="18825"/>
    <cellStyle name="Normal 6 5 3 3" xfId="1035"/>
    <cellStyle name="Normal 6 5 3 3 2" xfId="2267"/>
    <cellStyle name="Normal 6 5 3 3 2 2" xfId="4909"/>
    <cellStyle name="Normal 6 5 3 3 2 2 2" xfId="10190"/>
    <cellStyle name="Normal 6 5 3 3 2 2 2 2" xfId="28329"/>
    <cellStyle name="Normal 6 5 3 3 2 2 3" xfId="17943"/>
    <cellStyle name="Normal 6 5 3 3 2 2 4" xfId="23049"/>
    <cellStyle name="Normal 6 5 3 3 2 3" xfId="7549"/>
    <cellStyle name="Normal 6 5 3 3 2 3 2" xfId="25689"/>
    <cellStyle name="Normal 6 5 3 3 2 4" xfId="12839"/>
    <cellStyle name="Normal 6 5 3 3 2 5" xfId="15479"/>
    <cellStyle name="Normal 6 5 3 3 2 6" xfId="20409"/>
    <cellStyle name="Normal 6 5 3 3 3" xfId="3677"/>
    <cellStyle name="Normal 6 5 3 3 3 2" xfId="8958"/>
    <cellStyle name="Normal 6 5 3 3 3 2 2" xfId="27097"/>
    <cellStyle name="Normal 6 5 3 3 3 3" xfId="16711"/>
    <cellStyle name="Normal 6 5 3 3 3 4" xfId="21817"/>
    <cellStyle name="Normal 6 5 3 3 4" xfId="6317"/>
    <cellStyle name="Normal 6 5 3 3 4 2" xfId="24457"/>
    <cellStyle name="Normal 6 5 3 3 5" xfId="11607"/>
    <cellStyle name="Normal 6 5 3 3 6" xfId="14247"/>
    <cellStyle name="Normal 6 5 3 3 7" xfId="19177"/>
    <cellStyle name="Normal 6 5 3 4" xfId="1563"/>
    <cellStyle name="Normal 6 5 3 4 2" xfId="4205"/>
    <cellStyle name="Normal 6 5 3 4 2 2" xfId="9486"/>
    <cellStyle name="Normal 6 5 3 4 2 2 2" xfId="27625"/>
    <cellStyle name="Normal 6 5 3 4 2 3" xfId="17239"/>
    <cellStyle name="Normal 6 5 3 4 2 4" xfId="22345"/>
    <cellStyle name="Normal 6 5 3 4 3" xfId="6845"/>
    <cellStyle name="Normal 6 5 3 4 3 2" xfId="24985"/>
    <cellStyle name="Normal 6 5 3 4 4" xfId="12135"/>
    <cellStyle name="Normal 6 5 3 4 5" xfId="14775"/>
    <cellStyle name="Normal 6 5 3 4 6" xfId="19705"/>
    <cellStyle name="Normal 6 5 3 5" xfId="2972"/>
    <cellStyle name="Normal 6 5 3 5 2" xfId="8254"/>
    <cellStyle name="Normal 6 5 3 5 2 2" xfId="26393"/>
    <cellStyle name="Normal 6 5 3 5 3" xfId="16007"/>
    <cellStyle name="Normal 6 5 3 5 4" xfId="21113"/>
    <cellStyle name="Normal 6 5 3 6" xfId="5613"/>
    <cellStyle name="Normal 6 5 3 6 2" xfId="23753"/>
    <cellStyle name="Normal 6 5 3 7" xfId="10909"/>
    <cellStyle name="Normal 6 5 3 8" xfId="13543"/>
    <cellStyle name="Normal 6 5 3 9" xfId="18473"/>
    <cellStyle name="Normal 6 5 4" xfId="508"/>
    <cellStyle name="Normal 6 5 4 2" xfId="1211"/>
    <cellStyle name="Normal 6 5 4 2 2" xfId="2443"/>
    <cellStyle name="Normal 6 5 4 2 2 2" xfId="5085"/>
    <cellStyle name="Normal 6 5 4 2 2 2 2" xfId="10366"/>
    <cellStyle name="Normal 6 5 4 2 2 2 2 2" xfId="28505"/>
    <cellStyle name="Normal 6 5 4 2 2 2 3" xfId="18119"/>
    <cellStyle name="Normal 6 5 4 2 2 2 4" xfId="23225"/>
    <cellStyle name="Normal 6 5 4 2 2 3" xfId="7725"/>
    <cellStyle name="Normal 6 5 4 2 2 3 2" xfId="25865"/>
    <cellStyle name="Normal 6 5 4 2 2 4" xfId="13015"/>
    <cellStyle name="Normal 6 5 4 2 2 5" xfId="15655"/>
    <cellStyle name="Normal 6 5 4 2 2 6" xfId="20585"/>
    <cellStyle name="Normal 6 5 4 2 3" xfId="3853"/>
    <cellStyle name="Normal 6 5 4 2 3 2" xfId="9134"/>
    <cellStyle name="Normal 6 5 4 2 3 2 2" xfId="27273"/>
    <cellStyle name="Normal 6 5 4 2 3 3" xfId="16887"/>
    <cellStyle name="Normal 6 5 4 2 3 4" xfId="21993"/>
    <cellStyle name="Normal 6 5 4 2 4" xfId="6493"/>
    <cellStyle name="Normal 6 5 4 2 4 2" xfId="24633"/>
    <cellStyle name="Normal 6 5 4 2 5" xfId="11783"/>
    <cellStyle name="Normal 6 5 4 2 6" xfId="14423"/>
    <cellStyle name="Normal 6 5 4 2 7" xfId="19353"/>
    <cellStyle name="Normal 6 5 4 3" xfId="1739"/>
    <cellStyle name="Normal 6 5 4 3 2" xfId="4381"/>
    <cellStyle name="Normal 6 5 4 3 2 2" xfId="9662"/>
    <cellStyle name="Normal 6 5 4 3 2 2 2" xfId="27801"/>
    <cellStyle name="Normal 6 5 4 3 2 3" xfId="17415"/>
    <cellStyle name="Normal 6 5 4 3 2 4" xfId="22521"/>
    <cellStyle name="Normal 6 5 4 3 3" xfId="7021"/>
    <cellStyle name="Normal 6 5 4 3 3 2" xfId="25161"/>
    <cellStyle name="Normal 6 5 4 3 4" xfId="12311"/>
    <cellStyle name="Normal 6 5 4 3 5" xfId="14951"/>
    <cellStyle name="Normal 6 5 4 3 6" xfId="19881"/>
    <cellStyle name="Normal 6 5 4 4" xfId="3148"/>
    <cellStyle name="Normal 6 5 4 4 2" xfId="8430"/>
    <cellStyle name="Normal 6 5 4 4 2 2" xfId="26569"/>
    <cellStyle name="Normal 6 5 4 4 3" xfId="16183"/>
    <cellStyle name="Normal 6 5 4 4 4" xfId="21289"/>
    <cellStyle name="Normal 6 5 4 5" xfId="5789"/>
    <cellStyle name="Normal 6 5 4 5 2" xfId="23929"/>
    <cellStyle name="Normal 6 5 4 6" xfId="11081"/>
    <cellStyle name="Normal 6 5 4 7" xfId="13719"/>
    <cellStyle name="Normal 6 5 4 8" xfId="18649"/>
    <cellStyle name="Normal 6 5 5" xfId="859"/>
    <cellStyle name="Normal 6 5 5 2" xfId="2091"/>
    <cellStyle name="Normal 6 5 5 2 2" xfId="4733"/>
    <cellStyle name="Normal 6 5 5 2 2 2" xfId="10014"/>
    <cellStyle name="Normal 6 5 5 2 2 2 2" xfId="28153"/>
    <cellStyle name="Normal 6 5 5 2 2 3" xfId="17767"/>
    <cellStyle name="Normal 6 5 5 2 2 4" xfId="22873"/>
    <cellStyle name="Normal 6 5 5 2 3" xfId="7373"/>
    <cellStyle name="Normal 6 5 5 2 3 2" xfId="25513"/>
    <cellStyle name="Normal 6 5 5 2 4" xfId="12663"/>
    <cellStyle name="Normal 6 5 5 2 5" xfId="15303"/>
    <cellStyle name="Normal 6 5 5 2 6" xfId="20233"/>
    <cellStyle name="Normal 6 5 5 3" xfId="3501"/>
    <cellStyle name="Normal 6 5 5 3 2" xfId="8782"/>
    <cellStyle name="Normal 6 5 5 3 2 2" xfId="26921"/>
    <cellStyle name="Normal 6 5 5 3 3" xfId="16535"/>
    <cellStyle name="Normal 6 5 5 3 4" xfId="21641"/>
    <cellStyle name="Normal 6 5 5 4" xfId="6141"/>
    <cellStyle name="Normal 6 5 5 4 2" xfId="24281"/>
    <cellStyle name="Normal 6 5 5 5" xfId="11431"/>
    <cellStyle name="Normal 6 5 5 6" xfId="14071"/>
    <cellStyle name="Normal 6 5 5 7" xfId="19001"/>
    <cellStyle name="Normal 6 5 6" xfId="1387"/>
    <cellStyle name="Normal 6 5 6 2" xfId="4029"/>
    <cellStyle name="Normal 6 5 6 2 2" xfId="9310"/>
    <cellStyle name="Normal 6 5 6 2 2 2" xfId="27449"/>
    <cellStyle name="Normal 6 5 6 2 3" xfId="17063"/>
    <cellStyle name="Normal 6 5 6 2 4" xfId="22169"/>
    <cellStyle name="Normal 6 5 6 3" xfId="6669"/>
    <cellStyle name="Normal 6 5 6 3 2" xfId="24809"/>
    <cellStyle name="Normal 6 5 6 4" xfId="11959"/>
    <cellStyle name="Normal 6 5 6 5" xfId="14599"/>
    <cellStyle name="Normal 6 5 6 6" xfId="19529"/>
    <cellStyle name="Normal 6 5 7" xfId="2619"/>
    <cellStyle name="Normal 6 5 7 2" xfId="5261"/>
    <cellStyle name="Normal 6 5 7 2 2" xfId="10542"/>
    <cellStyle name="Normal 6 5 7 2 2 2" xfId="28681"/>
    <cellStyle name="Normal 6 5 7 2 3" xfId="23401"/>
    <cellStyle name="Normal 6 5 7 3" xfId="7901"/>
    <cellStyle name="Normal 6 5 7 3 2" xfId="26041"/>
    <cellStyle name="Normal 6 5 7 4" xfId="13191"/>
    <cellStyle name="Normal 6 5 7 5" xfId="15831"/>
    <cellStyle name="Normal 6 5 7 6" xfId="20761"/>
    <cellStyle name="Normal 6 5 8" xfId="2796"/>
    <cellStyle name="Normal 6 5 8 2" xfId="8078"/>
    <cellStyle name="Normal 6 5 8 2 2" xfId="26217"/>
    <cellStyle name="Normal 6 5 8 3" xfId="20937"/>
    <cellStyle name="Normal 6 5 9" xfId="5437"/>
    <cellStyle name="Normal 6 5 9 2" xfId="23577"/>
    <cellStyle name="Normal 6 6" xfId="152"/>
    <cellStyle name="Normal 6 7" xfId="181"/>
    <cellStyle name="Normal 6 7 10" xfId="10771"/>
    <cellStyle name="Normal 6 7 11" xfId="13407"/>
    <cellStyle name="Normal 6 7 12" xfId="18337"/>
    <cellStyle name="Normal 6 7 2" xfId="374"/>
    <cellStyle name="Normal 6 7 2 10" xfId="18513"/>
    <cellStyle name="Normal 6 7 2 2" xfId="723"/>
    <cellStyle name="Normal 6 7 2 2 2" xfId="1955"/>
    <cellStyle name="Normal 6 7 2 2 2 2" xfId="4597"/>
    <cellStyle name="Normal 6 7 2 2 2 2 2" xfId="9878"/>
    <cellStyle name="Normal 6 7 2 2 2 2 2 2" xfId="28017"/>
    <cellStyle name="Normal 6 7 2 2 2 2 3" xfId="17631"/>
    <cellStyle name="Normal 6 7 2 2 2 2 4" xfId="22737"/>
    <cellStyle name="Normal 6 7 2 2 2 3" xfId="7237"/>
    <cellStyle name="Normal 6 7 2 2 2 3 2" xfId="25377"/>
    <cellStyle name="Normal 6 7 2 2 2 4" xfId="12527"/>
    <cellStyle name="Normal 6 7 2 2 2 5" xfId="15167"/>
    <cellStyle name="Normal 6 7 2 2 2 6" xfId="20097"/>
    <cellStyle name="Normal 6 7 2 2 3" xfId="3365"/>
    <cellStyle name="Normal 6 7 2 2 3 2" xfId="8646"/>
    <cellStyle name="Normal 6 7 2 2 3 2 2" xfId="26785"/>
    <cellStyle name="Normal 6 7 2 2 3 3" xfId="16399"/>
    <cellStyle name="Normal 6 7 2 2 3 4" xfId="21505"/>
    <cellStyle name="Normal 6 7 2 2 4" xfId="6005"/>
    <cellStyle name="Normal 6 7 2 2 4 2" xfId="24145"/>
    <cellStyle name="Normal 6 7 2 2 5" xfId="11295"/>
    <cellStyle name="Normal 6 7 2 2 6" xfId="13935"/>
    <cellStyle name="Normal 6 7 2 2 7" xfId="18865"/>
    <cellStyle name="Normal 6 7 2 3" xfId="1075"/>
    <cellStyle name="Normal 6 7 2 3 2" xfId="2307"/>
    <cellStyle name="Normal 6 7 2 3 2 2" xfId="4949"/>
    <cellStyle name="Normal 6 7 2 3 2 2 2" xfId="10230"/>
    <cellStyle name="Normal 6 7 2 3 2 2 2 2" xfId="28369"/>
    <cellStyle name="Normal 6 7 2 3 2 2 3" xfId="17983"/>
    <cellStyle name="Normal 6 7 2 3 2 2 4" xfId="23089"/>
    <cellStyle name="Normal 6 7 2 3 2 3" xfId="7589"/>
    <cellStyle name="Normal 6 7 2 3 2 3 2" xfId="25729"/>
    <cellStyle name="Normal 6 7 2 3 2 4" xfId="12879"/>
    <cellStyle name="Normal 6 7 2 3 2 5" xfId="15519"/>
    <cellStyle name="Normal 6 7 2 3 2 6" xfId="20449"/>
    <cellStyle name="Normal 6 7 2 3 3" xfId="3717"/>
    <cellStyle name="Normal 6 7 2 3 3 2" xfId="8998"/>
    <cellStyle name="Normal 6 7 2 3 3 2 2" xfId="27137"/>
    <cellStyle name="Normal 6 7 2 3 3 3" xfId="16751"/>
    <cellStyle name="Normal 6 7 2 3 3 4" xfId="21857"/>
    <cellStyle name="Normal 6 7 2 3 4" xfId="6357"/>
    <cellStyle name="Normal 6 7 2 3 4 2" xfId="24497"/>
    <cellStyle name="Normal 6 7 2 3 5" xfId="11647"/>
    <cellStyle name="Normal 6 7 2 3 6" xfId="14287"/>
    <cellStyle name="Normal 6 7 2 3 7" xfId="19217"/>
    <cellStyle name="Normal 6 7 2 4" xfId="1603"/>
    <cellStyle name="Normal 6 7 2 4 2" xfId="4245"/>
    <cellStyle name="Normal 6 7 2 4 2 2" xfId="9526"/>
    <cellStyle name="Normal 6 7 2 4 2 2 2" xfId="27665"/>
    <cellStyle name="Normal 6 7 2 4 2 3" xfId="17279"/>
    <cellStyle name="Normal 6 7 2 4 2 4" xfId="22385"/>
    <cellStyle name="Normal 6 7 2 4 3" xfId="6885"/>
    <cellStyle name="Normal 6 7 2 4 3 2" xfId="25025"/>
    <cellStyle name="Normal 6 7 2 4 4" xfId="12175"/>
    <cellStyle name="Normal 6 7 2 4 5" xfId="14815"/>
    <cellStyle name="Normal 6 7 2 4 6" xfId="19745"/>
    <cellStyle name="Normal 6 7 2 5" xfId="3012"/>
    <cellStyle name="Normal 6 7 2 5 2" xfId="8294"/>
    <cellStyle name="Normal 6 7 2 5 2 2" xfId="26433"/>
    <cellStyle name="Normal 6 7 2 5 3" xfId="16047"/>
    <cellStyle name="Normal 6 7 2 5 4" xfId="21153"/>
    <cellStyle name="Normal 6 7 2 6" xfId="5653"/>
    <cellStyle name="Normal 6 7 2 6 2" xfId="23793"/>
    <cellStyle name="Normal 6 7 2 7" xfId="10661"/>
    <cellStyle name="Normal 6 7 2 8" xfId="10949"/>
    <cellStyle name="Normal 6 7 2 9" xfId="13583"/>
    <cellStyle name="Normal 6 7 3" xfId="548"/>
    <cellStyle name="Normal 6 7 3 2" xfId="1251"/>
    <cellStyle name="Normal 6 7 3 2 2" xfId="2483"/>
    <cellStyle name="Normal 6 7 3 2 2 2" xfId="5125"/>
    <cellStyle name="Normal 6 7 3 2 2 2 2" xfId="10406"/>
    <cellStyle name="Normal 6 7 3 2 2 2 2 2" xfId="28545"/>
    <cellStyle name="Normal 6 7 3 2 2 2 3" xfId="18159"/>
    <cellStyle name="Normal 6 7 3 2 2 2 4" xfId="23265"/>
    <cellStyle name="Normal 6 7 3 2 2 3" xfId="7765"/>
    <cellStyle name="Normal 6 7 3 2 2 3 2" xfId="25905"/>
    <cellStyle name="Normal 6 7 3 2 2 4" xfId="13055"/>
    <cellStyle name="Normal 6 7 3 2 2 5" xfId="15695"/>
    <cellStyle name="Normal 6 7 3 2 2 6" xfId="20625"/>
    <cellStyle name="Normal 6 7 3 2 3" xfId="3893"/>
    <cellStyle name="Normal 6 7 3 2 3 2" xfId="9174"/>
    <cellStyle name="Normal 6 7 3 2 3 2 2" xfId="27313"/>
    <cellStyle name="Normal 6 7 3 2 3 3" xfId="16927"/>
    <cellStyle name="Normal 6 7 3 2 3 4" xfId="22033"/>
    <cellStyle name="Normal 6 7 3 2 4" xfId="6533"/>
    <cellStyle name="Normal 6 7 3 2 4 2" xfId="24673"/>
    <cellStyle name="Normal 6 7 3 2 5" xfId="11823"/>
    <cellStyle name="Normal 6 7 3 2 6" xfId="14463"/>
    <cellStyle name="Normal 6 7 3 2 7" xfId="19393"/>
    <cellStyle name="Normal 6 7 3 3" xfId="1779"/>
    <cellStyle name="Normal 6 7 3 3 2" xfId="4421"/>
    <cellStyle name="Normal 6 7 3 3 2 2" xfId="9702"/>
    <cellStyle name="Normal 6 7 3 3 2 2 2" xfId="27841"/>
    <cellStyle name="Normal 6 7 3 3 2 3" xfId="17455"/>
    <cellStyle name="Normal 6 7 3 3 2 4" xfId="22561"/>
    <cellStyle name="Normal 6 7 3 3 3" xfId="7061"/>
    <cellStyle name="Normal 6 7 3 3 3 2" xfId="25201"/>
    <cellStyle name="Normal 6 7 3 3 4" xfId="12351"/>
    <cellStyle name="Normal 6 7 3 3 5" xfId="14991"/>
    <cellStyle name="Normal 6 7 3 3 6" xfId="19921"/>
    <cellStyle name="Normal 6 7 3 4" xfId="3188"/>
    <cellStyle name="Normal 6 7 3 4 2" xfId="8470"/>
    <cellStyle name="Normal 6 7 3 4 2 2" xfId="26609"/>
    <cellStyle name="Normal 6 7 3 4 3" xfId="16223"/>
    <cellStyle name="Normal 6 7 3 4 4" xfId="21329"/>
    <cellStyle name="Normal 6 7 3 5" xfId="5829"/>
    <cellStyle name="Normal 6 7 3 5 2" xfId="23969"/>
    <cellStyle name="Normal 6 7 3 6" xfId="11121"/>
    <cellStyle name="Normal 6 7 3 7" xfId="13759"/>
    <cellStyle name="Normal 6 7 3 8" xfId="18689"/>
    <cellStyle name="Normal 6 7 4" xfId="899"/>
    <cellStyle name="Normal 6 7 4 2" xfId="2131"/>
    <cellStyle name="Normal 6 7 4 2 2" xfId="4773"/>
    <cellStyle name="Normal 6 7 4 2 2 2" xfId="10054"/>
    <cellStyle name="Normal 6 7 4 2 2 2 2" xfId="28193"/>
    <cellStyle name="Normal 6 7 4 2 2 3" xfId="17807"/>
    <cellStyle name="Normal 6 7 4 2 2 4" xfId="22913"/>
    <cellStyle name="Normal 6 7 4 2 3" xfId="7413"/>
    <cellStyle name="Normal 6 7 4 2 3 2" xfId="25553"/>
    <cellStyle name="Normal 6 7 4 2 4" xfId="12703"/>
    <cellStyle name="Normal 6 7 4 2 5" xfId="15343"/>
    <cellStyle name="Normal 6 7 4 2 6" xfId="20273"/>
    <cellStyle name="Normal 6 7 4 3" xfId="3541"/>
    <cellStyle name="Normal 6 7 4 3 2" xfId="8822"/>
    <cellStyle name="Normal 6 7 4 3 2 2" xfId="26961"/>
    <cellStyle name="Normal 6 7 4 3 3" xfId="16575"/>
    <cellStyle name="Normal 6 7 4 3 4" xfId="21681"/>
    <cellStyle name="Normal 6 7 4 4" xfId="6181"/>
    <cellStyle name="Normal 6 7 4 4 2" xfId="24321"/>
    <cellStyle name="Normal 6 7 4 5" xfId="11471"/>
    <cellStyle name="Normal 6 7 4 6" xfId="14111"/>
    <cellStyle name="Normal 6 7 4 7" xfId="19041"/>
    <cellStyle name="Normal 6 7 5" xfId="1427"/>
    <cellStyle name="Normal 6 7 5 2" xfId="4069"/>
    <cellStyle name="Normal 6 7 5 2 2" xfId="9350"/>
    <cellStyle name="Normal 6 7 5 2 2 2" xfId="27489"/>
    <cellStyle name="Normal 6 7 5 2 3" xfId="17103"/>
    <cellStyle name="Normal 6 7 5 2 4" xfId="22209"/>
    <cellStyle name="Normal 6 7 5 3" xfId="6709"/>
    <cellStyle name="Normal 6 7 5 3 2" xfId="24849"/>
    <cellStyle name="Normal 6 7 5 4" xfId="11999"/>
    <cellStyle name="Normal 6 7 5 5" xfId="14639"/>
    <cellStyle name="Normal 6 7 5 6" xfId="19569"/>
    <cellStyle name="Normal 6 7 6" xfId="2659"/>
    <cellStyle name="Normal 6 7 6 2" xfId="5301"/>
    <cellStyle name="Normal 6 7 6 2 2" xfId="10582"/>
    <cellStyle name="Normal 6 7 6 2 2 2" xfId="28721"/>
    <cellStyle name="Normal 6 7 6 2 3" xfId="23441"/>
    <cellStyle name="Normal 6 7 6 3" xfId="7941"/>
    <cellStyle name="Normal 6 7 6 3 2" xfId="26081"/>
    <cellStyle name="Normal 6 7 6 4" xfId="13231"/>
    <cellStyle name="Normal 6 7 6 5" xfId="15871"/>
    <cellStyle name="Normal 6 7 6 6" xfId="20801"/>
    <cellStyle name="Normal 6 7 7" xfId="2836"/>
    <cellStyle name="Normal 6 7 7 2" xfId="8118"/>
    <cellStyle name="Normal 6 7 7 2 2" xfId="26257"/>
    <cellStyle name="Normal 6 7 7 3" xfId="20977"/>
    <cellStyle name="Normal 6 7 8" xfId="5477"/>
    <cellStyle name="Normal 6 7 8 2" xfId="23617"/>
    <cellStyle name="Normal 6 7 9" xfId="10656"/>
    <cellStyle name="Normal 6 8" xfId="286"/>
    <cellStyle name="Normal 6 8 2" xfId="634"/>
    <cellStyle name="Normal 6 8 2 2" xfId="1866"/>
    <cellStyle name="Normal 6 8 2 2 2" xfId="4508"/>
    <cellStyle name="Normal 6 8 2 2 2 2" xfId="9789"/>
    <cellStyle name="Normal 6 8 2 2 2 2 2" xfId="27928"/>
    <cellStyle name="Normal 6 8 2 2 2 3" xfId="17542"/>
    <cellStyle name="Normal 6 8 2 2 2 4" xfId="22648"/>
    <cellStyle name="Normal 6 8 2 2 3" xfId="7148"/>
    <cellStyle name="Normal 6 8 2 2 3 2" xfId="25288"/>
    <cellStyle name="Normal 6 8 2 2 4" xfId="12438"/>
    <cellStyle name="Normal 6 8 2 2 5" xfId="15078"/>
    <cellStyle name="Normal 6 8 2 2 6" xfId="20008"/>
    <cellStyle name="Normal 6 8 2 3" xfId="3276"/>
    <cellStyle name="Normal 6 8 2 3 2" xfId="8557"/>
    <cellStyle name="Normal 6 8 2 3 2 2" xfId="26696"/>
    <cellStyle name="Normal 6 8 2 3 3" xfId="16310"/>
    <cellStyle name="Normal 6 8 2 3 4" xfId="21416"/>
    <cellStyle name="Normal 6 8 2 4" xfId="5916"/>
    <cellStyle name="Normal 6 8 2 4 2" xfId="24056"/>
    <cellStyle name="Normal 6 8 2 5" xfId="11206"/>
    <cellStyle name="Normal 6 8 2 6" xfId="13846"/>
    <cellStyle name="Normal 6 8 2 7" xfId="18776"/>
    <cellStyle name="Normal 6 8 3" xfId="986"/>
    <cellStyle name="Normal 6 8 3 2" xfId="2218"/>
    <cellStyle name="Normal 6 8 3 2 2" xfId="4860"/>
    <cellStyle name="Normal 6 8 3 2 2 2" xfId="10141"/>
    <cellStyle name="Normal 6 8 3 2 2 2 2" xfId="28280"/>
    <cellStyle name="Normal 6 8 3 2 2 3" xfId="17894"/>
    <cellStyle name="Normal 6 8 3 2 2 4" xfId="23000"/>
    <cellStyle name="Normal 6 8 3 2 3" xfId="7500"/>
    <cellStyle name="Normal 6 8 3 2 3 2" xfId="25640"/>
    <cellStyle name="Normal 6 8 3 2 4" xfId="12790"/>
    <cellStyle name="Normal 6 8 3 2 5" xfId="15430"/>
    <cellStyle name="Normal 6 8 3 2 6" xfId="20360"/>
    <cellStyle name="Normal 6 8 3 3" xfId="3628"/>
    <cellStyle name="Normal 6 8 3 3 2" xfId="8909"/>
    <cellStyle name="Normal 6 8 3 3 2 2" xfId="27048"/>
    <cellStyle name="Normal 6 8 3 3 3" xfId="16662"/>
    <cellStyle name="Normal 6 8 3 3 4" xfId="21768"/>
    <cellStyle name="Normal 6 8 3 4" xfId="6268"/>
    <cellStyle name="Normal 6 8 3 4 2" xfId="24408"/>
    <cellStyle name="Normal 6 8 3 5" xfId="11558"/>
    <cellStyle name="Normal 6 8 3 6" xfId="14198"/>
    <cellStyle name="Normal 6 8 3 7" xfId="19128"/>
    <cellStyle name="Normal 6 8 4" xfId="1514"/>
    <cellStyle name="Normal 6 8 4 2" xfId="4156"/>
    <cellStyle name="Normal 6 8 4 2 2" xfId="9437"/>
    <cellStyle name="Normal 6 8 4 2 2 2" xfId="27576"/>
    <cellStyle name="Normal 6 8 4 2 3" xfId="17190"/>
    <cellStyle name="Normal 6 8 4 2 4" xfId="22296"/>
    <cellStyle name="Normal 6 8 4 3" xfId="6796"/>
    <cellStyle name="Normal 6 8 4 3 2" xfId="24936"/>
    <cellStyle name="Normal 6 8 4 4" xfId="12086"/>
    <cellStyle name="Normal 6 8 4 5" xfId="14726"/>
    <cellStyle name="Normal 6 8 4 6" xfId="19656"/>
    <cellStyle name="Normal 6 8 5" xfId="2923"/>
    <cellStyle name="Normal 6 8 5 2" xfId="8205"/>
    <cellStyle name="Normal 6 8 5 2 2" xfId="26344"/>
    <cellStyle name="Normal 6 8 5 3" xfId="15958"/>
    <cellStyle name="Normal 6 8 5 4" xfId="21064"/>
    <cellStyle name="Normal 6 8 6" xfId="5564"/>
    <cellStyle name="Normal 6 8 6 2" xfId="23704"/>
    <cellStyle name="Normal 6 8 7" xfId="10863"/>
    <cellStyle name="Normal 6 8 8" xfId="13494"/>
    <cellStyle name="Normal 6 8 9" xfId="18425"/>
    <cellStyle name="Normal 6 9" xfId="461"/>
    <cellStyle name="Normal 6 9 2" xfId="1162"/>
    <cellStyle name="Normal 6 9 2 2" xfId="2394"/>
    <cellStyle name="Normal 6 9 2 2 2" xfId="5036"/>
    <cellStyle name="Normal 6 9 2 2 2 2" xfId="10317"/>
    <cellStyle name="Normal 6 9 2 2 2 2 2" xfId="28456"/>
    <cellStyle name="Normal 6 9 2 2 2 3" xfId="18070"/>
    <cellStyle name="Normal 6 9 2 2 2 4" xfId="23176"/>
    <cellStyle name="Normal 6 9 2 2 3" xfId="7676"/>
    <cellStyle name="Normal 6 9 2 2 3 2" xfId="25816"/>
    <cellStyle name="Normal 6 9 2 2 4" xfId="12966"/>
    <cellStyle name="Normal 6 9 2 2 5" xfId="15606"/>
    <cellStyle name="Normal 6 9 2 2 6" xfId="20536"/>
    <cellStyle name="Normal 6 9 2 3" xfId="3804"/>
    <cellStyle name="Normal 6 9 2 3 2" xfId="9085"/>
    <cellStyle name="Normal 6 9 2 3 2 2" xfId="27224"/>
    <cellStyle name="Normal 6 9 2 3 3" xfId="16838"/>
    <cellStyle name="Normal 6 9 2 3 4" xfId="21944"/>
    <cellStyle name="Normal 6 9 2 4" xfId="6444"/>
    <cellStyle name="Normal 6 9 2 4 2" xfId="24584"/>
    <cellStyle name="Normal 6 9 2 5" xfId="11734"/>
    <cellStyle name="Normal 6 9 2 6" xfId="14374"/>
    <cellStyle name="Normal 6 9 2 7" xfId="19304"/>
    <cellStyle name="Normal 6 9 3" xfId="1690"/>
    <cellStyle name="Normal 6 9 3 2" xfId="4332"/>
    <cellStyle name="Normal 6 9 3 2 2" xfId="9613"/>
    <cellStyle name="Normal 6 9 3 2 2 2" xfId="27752"/>
    <cellStyle name="Normal 6 9 3 2 3" xfId="17366"/>
    <cellStyle name="Normal 6 9 3 2 4" xfId="22472"/>
    <cellStyle name="Normal 6 9 3 3" xfId="6972"/>
    <cellStyle name="Normal 6 9 3 3 2" xfId="25112"/>
    <cellStyle name="Normal 6 9 3 4" xfId="12262"/>
    <cellStyle name="Normal 6 9 3 5" xfId="14902"/>
    <cellStyle name="Normal 6 9 3 6" xfId="19832"/>
    <cellStyle name="Normal 6 9 4" xfId="3099"/>
    <cellStyle name="Normal 6 9 4 2" xfId="8381"/>
    <cellStyle name="Normal 6 9 4 2 2" xfId="26520"/>
    <cellStyle name="Normal 6 9 4 3" xfId="16134"/>
    <cellStyle name="Normal 6 9 4 4" xfId="21240"/>
    <cellStyle name="Normal 6 9 5" xfId="5740"/>
    <cellStyle name="Normal 6 9 5 2" xfId="23880"/>
    <cellStyle name="Normal 6 9 6" xfId="11034"/>
    <cellStyle name="Normal 6 9 7" xfId="13670"/>
    <cellStyle name="Normal 6 9 8" xfId="18600"/>
    <cellStyle name="Normal 7" xfId="55"/>
    <cellStyle name="Normal 7 10" xfId="1342"/>
    <cellStyle name="Normal 7 10 2" xfId="3984"/>
    <cellStyle name="Normal 7 10 2 2" xfId="9265"/>
    <cellStyle name="Normal 7 10 2 2 2" xfId="27404"/>
    <cellStyle name="Normal 7 10 2 3" xfId="17018"/>
    <cellStyle name="Normal 7 10 2 4" xfId="22124"/>
    <cellStyle name="Normal 7 10 3" xfId="6624"/>
    <cellStyle name="Normal 7 10 3 2" xfId="24764"/>
    <cellStyle name="Normal 7 10 4" xfId="11914"/>
    <cellStyle name="Normal 7 10 5" xfId="14554"/>
    <cellStyle name="Normal 7 10 6" xfId="19484"/>
    <cellStyle name="Normal 7 11" xfId="2574"/>
    <cellStyle name="Normal 7 11 2" xfId="5216"/>
    <cellStyle name="Normal 7 11 2 2" xfId="10497"/>
    <cellStyle name="Normal 7 11 2 2 2" xfId="28636"/>
    <cellStyle name="Normal 7 11 2 3" xfId="23356"/>
    <cellStyle name="Normal 7 11 3" xfId="7856"/>
    <cellStyle name="Normal 7 11 3 2" xfId="25996"/>
    <cellStyle name="Normal 7 11 4" xfId="13146"/>
    <cellStyle name="Normal 7 11 5" xfId="15786"/>
    <cellStyle name="Normal 7 11 6" xfId="20716"/>
    <cellStyle name="Normal 7 12" xfId="2750"/>
    <cellStyle name="Normal 7 12 2" xfId="8032"/>
    <cellStyle name="Normal 7 12 2 2" xfId="26172"/>
    <cellStyle name="Normal 7 12 3" xfId="20892"/>
    <cellStyle name="Normal 7 13" xfId="5392"/>
    <cellStyle name="Normal 7 13 2" xfId="23532"/>
    <cellStyle name="Normal 7 14" xfId="13322"/>
    <cellStyle name="Normal 7 15" xfId="18251"/>
    <cellStyle name="Normal 7 2" xfId="79"/>
    <cellStyle name="Normal 7 2 2" xfId="114"/>
    <cellStyle name="Normal 7 2 3" xfId="149"/>
    <cellStyle name="Normal 7 2 4" xfId="154"/>
    <cellStyle name="Normal 7 2 4 10" xfId="10719"/>
    <cellStyle name="Normal 7 2 4 11" xfId="13385"/>
    <cellStyle name="Normal 7 2 4 12" xfId="18314"/>
    <cellStyle name="Normal 7 2 4 2" xfId="247"/>
    <cellStyle name="Normal 7 2 4 2 10" xfId="13472"/>
    <cellStyle name="Normal 7 2 4 2 11" xfId="18402"/>
    <cellStyle name="Normal 7 2 4 2 2" xfId="439"/>
    <cellStyle name="Normal 7 2 4 2 2 2" xfId="788"/>
    <cellStyle name="Normal 7 2 4 2 2 2 2" xfId="2020"/>
    <cellStyle name="Normal 7 2 4 2 2 2 2 2" xfId="4662"/>
    <cellStyle name="Normal 7 2 4 2 2 2 2 2 2" xfId="9943"/>
    <cellStyle name="Normal 7 2 4 2 2 2 2 2 2 2" xfId="28082"/>
    <cellStyle name="Normal 7 2 4 2 2 2 2 2 3" xfId="17696"/>
    <cellStyle name="Normal 7 2 4 2 2 2 2 2 4" xfId="22802"/>
    <cellStyle name="Normal 7 2 4 2 2 2 2 3" xfId="7302"/>
    <cellStyle name="Normal 7 2 4 2 2 2 2 3 2" xfId="25442"/>
    <cellStyle name="Normal 7 2 4 2 2 2 2 4" xfId="12592"/>
    <cellStyle name="Normal 7 2 4 2 2 2 2 5" xfId="15232"/>
    <cellStyle name="Normal 7 2 4 2 2 2 2 6" xfId="20162"/>
    <cellStyle name="Normal 7 2 4 2 2 2 3" xfId="3430"/>
    <cellStyle name="Normal 7 2 4 2 2 2 3 2" xfId="8711"/>
    <cellStyle name="Normal 7 2 4 2 2 2 3 2 2" xfId="26850"/>
    <cellStyle name="Normal 7 2 4 2 2 2 3 3" xfId="16464"/>
    <cellStyle name="Normal 7 2 4 2 2 2 3 4" xfId="21570"/>
    <cellStyle name="Normal 7 2 4 2 2 2 4" xfId="6070"/>
    <cellStyle name="Normal 7 2 4 2 2 2 4 2" xfId="24210"/>
    <cellStyle name="Normal 7 2 4 2 2 2 5" xfId="11360"/>
    <cellStyle name="Normal 7 2 4 2 2 2 6" xfId="14000"/>
    <cellStyle name="Normal 7 2 4 2 2 2 7" xfId="18930"/>
    <cellStyle name="Normal 7 2 4 2 2 3" xfId="1140"/>
    <cellStyle name="Normal 7 2 4 2 2 3 2" xfId="2372"/>
    <cellStyle name="Normal 7 2 4 2 2 3 2 2" xfId="5014"/>
    <cellStyle name="Normal 7 2 4 2 2 3 2 2 2" xfId="10295"/>
    <cellStyle name="Normal 7 2 4 2 2 3 2 2 2 2" xfId="28434"/>
    <cellStyle name="Normal 7 2 4 2 2 3 2 2 3" xfId="18048"/>
    <cellStyle name="Normal 7 2 4 2 2 3 2 2 4" xfId="23154"/>
    <cellStyle name="Normal 7 2 4 2 2 3 2 3" xfId="7654"/>
    <cellStyle name="Normal 7 2 4 2 2 3 2 3 2" xfId="25794"/>
    <cellStyle name="Normal 7 2 4 2 2 3 2 4" xfId="12944"/>
    <cellStyle name="Normal 7 2 4 2 2 3 2 5" xfId="15584"/>
    <cellStyle name="Normal 7 2 4 2 2 3 2 6" xfId="20514"/>
    <cellStyle name="Normal 7 2 4 2 2 3 3" xfId="3782"/>
    <cellStyle name="Normal 7 2 4 2 2 3 3 2" xfId="9063"/>
    <cellStyle name="Normal 7 2 4 2 2 3 3 2 2" xfId="27202"/>
    <cellStyle name="Normal 7 2 4 2 2 3 3 3" xfId="16816"/>
    <cellStyle name="Normal 7 2 4 2 2 3 3 4" xfId="21922"/>
    <cellStyle name="Normal 7 2 4 2 2 3 4" xfId="6422"/>
    <cellStyle name="Normal 7 2 4 2 2 3 4 2" xfId="24562"/>
    <cellStyle name="Normal 7 2 4 2 2 3 5" xfId="11712"/>
    <cellStyle name="Normal 7 2 4 2 2 3 6" xfId="14352"/>
    <cellStyle name="Normal 7 2 4 2 2 3 7" xfId="19282"/>
    <cellStyle name="Normal 7 2 4 2 2 4" xfId="1668"/>
    <cellStyle name="Normal 7 2 4 2 2 4 2" xfId="4310"/>
    <cellStyle name="Normal 7 2 4 2 2 4 2 2" xfId="9591"/>
    <cellStyle name="Normal 7 2 4 2 2 4 2 2 2" xfId="27730"/>
    <cellStyle name="Normal 7 2 4 2 2 4 2 3" xfId="17344"/>
    <cellStyle name="Normal 7 2 4 2 2 4 2 4" xfId="22450"/>
    <cellStyle name="Normal 7 2 4 2 2 4 3" xfId="6950"/>
    <cellStyle name="Normal 7 2 4 2 2 4 3 2" xfId="25090"/>
    <cellStyle name="Normal 7 2 4 2 2 4 4" xfId="12240"/>
    <cellStyle name="Normal 7 2 4 2 2 4 5" xfId="14880"/>
    <cellStyle name="Normal 7 2 4 2 2 4 6" xfId="19810"/>
    <cellStyle name="Normal 7 2 4 2 2 5" xfId="3077"/>
    <cellStyle name="Normal 7 2 4 2 2 5 2" xfId="8359"/>
    <cellStyle name="Normal 7 2 4 2 2 5 2 2" xfId="26498"/>
    <cellStyle name="Normal 7 2 4 2 2 5 3" xfId="16112"/>
    <cellStyle name="Normal 7 2 4 2 2 5 4" xfId="21218"/>
    <cellStyle name="Normal 7 2 4 2 2 6" xfId="5718"/>
    <cellStyle name="Normal 7 2 4 2 2 6 2" xfId="23858"/>
    <cellStyle name="Normal 7 2 4 2 2 7" xfId="11012"/>
    <cellStyle name="Normal 7 2 4 2 2 8" xfId="13648"/>
    <cellStyle name="Normal 7 2 4 2 2 9" xfId="18578"/>
    <cellStyle name="Normal 7 2 4 2 3" xfId="611"/>
    <cellStyle name="Normal 7 2 4 2 3 2" xfId="1316"/>
    <cellStyle name="Normal 7 2 4 2 3 2 2" xfId="2548"/>
    <cellStyle name="Normal 7 2 4 2 3 2 2 2" xfId="5190"/>
    <cellStyle name="Normal 7 2 4 2 3 2 2 2 2" xfId="10471"/>
    <cellStyle name="Normal 7 2 4 2 3 2 2 2 2 2" xfId="28610"/>
    <cellStyle name="Normal 7 2 4 2 3 2 2 2 3" xfId="18224"/>
    <cellStyle name="Normal 7 2 4 2 3 2 2 2 4" xfId="23330"/>
    <cellStyle name="Normal 7 2 4 2 3 2 2 3" xfId="7830"/>
    <cellStyle name="Normal 7 2 4 2 3 2 2 3 2" xfId="25970"/>
    <cellStyle name="Normal 7 2 4 2 3 2 2 4" xfId="13120"/>
    <cellStyle name="Normal 7 2 4 2 3 2 2 5" xfId="15760"/>
    <cellStyle name="Normal 7 2 4 2 3 2 2 6" xfId="20690"/>
    <cellStyle name="Normal 7 2 4 2 3 2 3" xfId="3958"/>
    <cellStyle name="Normal 7 2 4 2 3 2 3 2" xfId="9239"/>
    <cellStyle name="Normal 7 2 4 2 3 2 3 2 2" xfId="27378"/>
    <cellStyle name="Normal 7 2 4 2 3 2 3 3" xfId="16992"/>
    <cellStyle name="Normal 7 2 4 2 3 2 3 4" xfId="22098"/>
    <cellStyle name="Normal 7 2 4 2 3 2 4" xfId="6598"/>
    <cellStyle name="Normal 7 2 4 2 3 2 4 2" xfId="24738"/>
    <cellStyle name="Normal 7 2 4 2 3 2 5" xfId="11888"/>
    <cellStyle name="Normal 7 2 4 2 3 2 6" xfId="14528"/>
    <cellStyle name="Normal 7 2 4 2 3 2 7" xfId="19458"/>
    <cellStyle name="Normal 7 2 4 2 3 3" xfId="1844"/>
    <cellStyle name="Normal 7 2 4 2 3 3 2" xfId="4486"/>
    <cellStyle name="Normal 7 2 4 2 3 3 2 2" xfId="9767"/>
    <cellStyle name="Normal 7 2 4 2 3 3 2 2 2" xfId="27906"/>
    <cellStyle name="Normal 7 2 4 2 3 3 2 3" xfId="17520"/>
    <cellStyle name="Normal 7 2 4 2 3 3 2 4" xfId="22626"/>
    <cellStyle name="Normal 7 2 4 2 3 3 3" xfId="7126"/>
    <cellStyle name="Normal 7 2 4 2 3 3 3 2" xfId="25266"/>
    <cellStyle name="Normal 7 2 4 2 3 3 4" xfId="12416"/>
    <cellStyle name="Normal 7 2 4 2 3 3 5" xfId="15056"/>
    <cellStyle name="Normal 7 2 4 2 3 3 6" xfId="19986"/>
    <cellStyle name="Normal 7 2 4 2 3 4" xfId="3253"/>
    <cellStyle name="Normal 7 2 4 2 3 4 2" xfId="8535"/>
    <cellStyle name="Normal 7 2 4 2 3 4 2 2" xfId="26674"/>
    <cellStyle name="Normal 7 2 4 2 3 4 3" xfId="16288"/>
    <cellStyle name="Normal 7 2 4 2 3 4 4" xfId="21394"/>
    <cellStyle name="Normal 7 2 4 2 3 5" xfId="5894"/>
    <cellStyle name="Normal 7 2 4 2 3 5 2" xfId="24034"/>
    <cellStyle name="Normal 7 2 4 2 3 6" xfId="11184"/>
    <cellStyle name="Normal 7 2 4 2 3 7" xfId="13824"/>
    <cellStyle name="Normal 7 2 4 2 3 8" xfId="18754"/>
    <cellStyle name="Normal 7 2 4 2 4" xfId="964"/>
    <cellStyle name="Normal 7 2 4 2 4 2" xfId="2196"/>
    <cellStyle name="Normal 7 2 4 2 4 2 2" xfId="4838"/>
    <cellStyle name="Normal 7 2 4 2 4 2 2 2" xfId="10119"/>
    <cellStyle name="Normal 7 2 4 2 4 2 2 2 2" xfId="28258"/>
    <cellStyle name="Normal 7 2 4 2 4 2 2 3" xfId="17872"/>
    <cellStyle name="Normal 7 2 4 2 4 2 2 4" xfId="22978"/>
    <cellStyle name="Normal 7 2 4 2 4 2 3" xfId="7478"/>
    <cellStyle name="Normal 7 2 4 2 4 2 3 2" xfId="25618"/>
    <cellStyle name="Normal 7 2 4 2 4 2 4" xfId="12768"/>
    <cellStyle name="Normal 7 2 4 2 4 2 5" xfId="15408"/>
    <cellStyle name="Normal 7 2 4 2 4 2 6" xfId="20338"/>
    <cellStyle name="Normal 7 2 4 2 4 3" xfId="3606"/>
    <cellStyle name="Normal 7 2 4 2 4 3 2" xfId="8887"/>
    <cellStyle name="Normal 7 2 4 2 4 3 2 2" xfId="27026"/>
    <cellStyle name="Normal 7 2 4 2 4 3 3" xfId="16640"/>
    <cellStyle name="Normal 7 2 4 2 4 3 4" xfId="21746"/>
    <cellStyle name="Normal 7 2 4 2 4 4" xfId="6246"/>
    <cellStyle name="Normal 7 2 4 2 4 4 2" xfId="24386"/>
    <cellStyle name="Normal 7 2 4 2 4 5" xfId="11536"/>
    <cellStyle name="Normal 7 2 4 2 4 6" xfId="14176"/>
    <cellStyle name="Normal 7 2 4 2 4 7" xfId="19106"/>
    <cellStyle name="Normal 7 2 4 2 5" xfId="1492"/>
    <cellStyle name="Normal 7 2 4 2 5 2" xfId="4134"/>
    <cellStyle name="Normal 7 2 4 2 5 2 2" xfId="9415"/>
    <cellStyle name="Normal 7 2 4 2 5 2 2 2" xfId="27554"/>
    <cellStyle name="Normal 7 2 4 2 5 2 3" xfId="17168"/>
    <cellStyle name="Normal 7 2 4 2 5 2 4" xfId="22274"/>
    <cellStyle name="Normal 7 2 4 2 5 3" xfId="6774"/>
    <cellStyle name="Normal 7 2 4 2 5 3 2" xfId="24914"/>
    <cellStyle name="Normal 7 2 4 2 5 4" xfId="12064"/>
    <cellStyle name="Normal 7 2 4 2 5 5" xfId="14704"/>
    <cellStyle name="Normal 7 2 4 2 5 6" xfId="19634"/>
    <cellStyle name="Normal 7 2 4 2 6" xfId="2724"/>
    <cellStyle name="Normal 7 2 4 2 6 2" xfId="5366"/>
    <cellStyle name="Normal 7 2 4 2 6 2 2" xfId="10647"/>
    <cellStyle name="Normal 7 2 4 2 6 2 2 2" xfId="28786"/>
    <cellStyle name="Normal 7 2 4 2 6 2 3" xfId="23506"/>
    <cellStyle name="Normal 7 2 4 2 6 3" xfId="8006"/>
    <cellStyle name="Normal 7 2 4 2 6 3 2" xfId="26146"/>
    <cellStyle name="Normal 7 2 4 2 6 4" xfId="13296"/>
    <cellStyle name="Normal 7 2 4 2 6 5" xfId="15936"/>
    <cellStyle name="Normal 7 2 4 2 6 6" xfId="20866"/>
    <cellStyle name="Normal 7 2 4 2 7" xfId="2901"/>
    <cellStyle name="Normal 7 2 4 2 7 2" xfId="8183"/>
    <cellStyle name="Normal 7 2 4 2 7 2 2" xfId="26322"/>
    <cellStyle name="Normal 7 2 4 2 7 3" xfId="21042"/>
    <cellStyle name="Normal 7 2 4 2 8" xfId="5542"/>
    <cellStyle name="Normal 7 2 4 2 8 2" xfId="23682"/>
    <cellStyle name="Normal 7 2 4 2 9" xfId="10836"/>
    <cellStyle name="Normal 7 2 4 3" xfId="352"/>
    <cellStyle name="Normal 7 2 4 3 2" xfId="701"/>
    <cellStyle name="Normal 7 2 4 3 2 2" xfId="1933"/>
    <cellStyle name="Normal 7 2 4 3 2 2 2" xfId="4575"/>
    <cellStyle name="Normal 7 2 4 3 2 2 2 2" xfId="9856"/>
    <cellStyle name="Normal 7 2 4 3 2 2 2 2 2" xfId="27995"/>
    <cellStyle name="Normal 7 2 4 3 2 2 2 3" xfId="17609"/>
    <cellStyle name="Normal 7 2 4 3 2 2 2 4" xfId="22715"/>
    <cellStyle name="Normal 7 2 4 3 2 2 3" xfId="7215"/>
    <cellStyle name="Normal 7 2 4 3 2 2 3 2" xfId="25355"/>
    <cellStyle name="Normal 7 2 4 3 2 2 4" xfId="12505"/>
    <cellStyle name="Normal 7 2 4 3 2 2 5" xfId="15145"/>
    <cellStyle name="Normal 7 2 4 3 2 2 6" xfId="20075"/>
    <cellStyle name="Normal 7 2 4 3 2 3" xfId="3343"/>
    <cellStyle name="Normal 7 2 4 3 2 3 2" xfId="8624"/>
    <cellStyle name="Normal 7 2 4 3 2 3 2 2" xfId="26763"/>
    <cellStyle name="Normal 7 2 4 3 2 3 3" xfId="16377"/>
    <cellStyle name="Normal 7 2 4 3 2 3 4" xfId="21483"/>
    <cellStyle name="Normal 7 2 4 3 2 4" xfId="5983"/>
    <cellStyle name="Normal 7 2 4 3 2 4 2" xfId="24123"/>
    <cellStyle name="Normal 7 2 4 3 2 5" xfId="11273"/>
    <cellStyle name="Normal 7 2 4 3 2 6" xfId="13913"/>
    <cellStyle name="Normal 7 2 4 3 2 7" xfId="18843"/>
    <cellStyle name="Normal 7 2 4 3 3" xfId="1053"/>
    <cellStyle name="Normal 7 2 4 3 3 2" xfId="2285"/>
    <cellStyle name="Normal 7 2 4 3 3 2 2" xfId="4927"/>
    <cellStyle name="Normal 7 2 4 3 3 2 2 2" xfId="10208"/>
    <cellStyle name="Normal 7 2 4 3 3 2 2 2 2" xfId="28347"/>
    <cellStyle name="Normal 7 2 4 3 3 2 2 3" xfId="17961"/>
    <cellStyle name="Normal 7 2 4 3 3 2 2 4" xfId="23067"/>
    <cellStyle name="Normal 7 2 4 3 3 2 3" xfId="7567"/>
    <cellStyle name="Normal 7 2 4 3 3 2 3 2" xfId="25707"/>
    <cellStyle name="Normal 7 2 4 3 3 2 4" xfId="12857"/>
    <cellStyle name="Normal 7 2 4 3 3 2 5" xfId="15497"/>
    <cellStyle name="Normal 7 2 4 3 3 2 6" xfId="20427"/>
    <cellStyle name="Normal 7 2 4 3 3 3" xfId="3695"/>
    <cellStyle name="Normal 7 2 4 3 3 3 2" xfId="8976"/>
    <cellStyle name="Normal 7 2 4 3 3 3 2 2" xfId="27115"/>
    <cellStyle name="Normal 7 2 4 3 3 3 3" xfId="16729"/>
    <cellStyle name="Normal 7 2 4 3 3 3 4" xfId="21835"/>
    <cellStyle name="Normal 7 2 4 3 3 4" xfId="6335"/>
    <cellStyle name="Normal 7 2 4 3 3 4 2" xfId="24475"/>
    <cellStyle name="Normal 7 2 4 3 3 5" xfId="11625"/>
    <cellStyle name="Normal 7 2 4 3 3 6" xfId="14265"/>
    <cellStyle name="Normal 7 2 4 3 3 7" xfId="19195"/>
    <cellStyle name="Normal 7 2 4 3 4" xfId="1581"/>
    <cellStyle name="Normal 7 2 4 3 4 2" xfId="4223"/>
    <cellStyle name="Normal 7 2 4 3 4 2 2" xfId="9504"/>
    <cellStyle name="Normal 7 2 4 3 4 2 2 2" xfId="27643"/>
    <cellStyle name="Normal 7 2 4 3 4 2 3" xfId="17257"/>
    <cellStyle name="Normal 7 2 4 3 4 2 4" xfId="22363"/>
    <cellStyle name="Normal 7 2 4 3 4 3" xfId="6863"/>
    <cellStyle name="Normal 7 2 4 3 4 3 2" xfId="25003"/>
    <cellStyle name="Normal 7 2 4 3 4 4" xfId="12153"/>
    <cellStyle name="Normal 7 2 4 3 4 5" xfId="14793"/>
    <cellStyle name="Normal 7 2 4 3 4 6" xfId="19723"/>
    <cellStyle name="Normal 7 2 4 3 5" xfId="2990"/>
    <cellStyle name="Normal 7 2 4 3 5 2" xfId="8272"/>
    <cellStyle name="Normal 7 2 4 3 5 2 2" xfId="26411"/>
    <cellStyle name="Normal 7 2 4 3 5 3" xfId="16025"/>
    <cellStyle name="Normal 7 2 4 3 5 4" xfId="21131"/>
    <cellStyle name="Normal 7 2 4 3 6" xfId="5631"/>
    <cellStyle name="Normal 7 2 4 3 6 2" xfId="23771"/>
    <cellStyle name="Normal 7 2 4 3 7" xfId="10927"/>
    <cellStyle name="Normal 7 2 4 3 8" xfId="13561"/>
    <cellStyle name="Normal 7 2 4 3 9" xfId="18491"/>
    <cellStyle name="Normal 7 2 4 4" xfId="526"/>
    <cellStyle name="Normal 7 2 4 4 2" xfId="1229"/>
    <cellStyle name="Normal 7 2 4 4 2 2" xfId="2461"/>
    <cellStyle name="Normal 7 2 4 4 2 2 2" xfId="5103"/>
    <cellStyle name="Normal 7 2 4 4 2 2 2 2" xfId="10384"/>
    <cellStyle name="Normal 7 2 4 4 2 2 2 2 2" xfId="28523"/>
    <cellStyle name="Normal 7 2 4 4 2 2 2 3" xfId="18137"/>
    <cellStyle name="Normal 7 2 4 4 2 2 2 4" xfId="23243"/>
    <cellStyle name="Normal 7 2 4 4 2 2 3" xfId="7743"/>
    <cellStyle name="Normal 7 2 4 4 2 2 3 2" xfId="25883"/>
    <cellStyle name="Normal 7 2 4 4 2 2 4" xfId="13033"/>
    <cellStyle name="Normal 7 2 4 4 2 2 5" xfId="15673"/>
    <cellStyle name="Normal 7 2 4 4 2 2 6" xfId="20603"/>
    <cellStyle name="Normal 7 2 4 4 2 3" xfId="3871"/>
    <cellStyle name="Normal 7 2 4 4 2 3 2" xfId="9152"/>
    <cellStyle name="Normal 7 2 4 4 2 3 2 2" xfId="27291"/>
    <cellStyle name="Normal 7 2 4 4 2 3 3" xfId="16905"/>
    <cellStyle name="Normal 7 2 4 4 2 3 4" xfId="22011"/>
    <cellStyle name="Normal 7 2 4 4 2 4" xfId="6511"/>
    <cellStyle name="Normal 7 2 4 4 2 4 2" xfId="24651"/>
    <cellStyle name="Normal 7 2 4 4 2 5" xfId="11801"/>
    <cellStyle name="Normal 7 2 4 4 2 6" xfId="14441"/>
    <cellStyle name="Normal 7 2 4 4 2 7" xfId="19371"/>
    <cellStyle name="Normal 7 2 4 4 3" xfId="1757"/>
    <cellStyle name="Normal 7 2 4 4 3 2" xfId="4399"/>
    <cellStyle name="Normal 7 2 4 4 3 2 2" xfId="9680"/>
    <cellStyle name="Normal 7 2 4 4 3 2 2 2" xfId="27819"/>
    <cellStyle name="Normal 7 2 4 4 3 2 3" xfId="17433"/>
    <cellStyle name="Normal 7 2 4 4 3 2 4" xfId="22539"/>
    <cellStyle name="Normal 7 2 4 4 3 3" xfId="7039"/>
    <cellStyle name="Normal 7 2 4 4 3 3 2" xfId="25179"/>
    <cellStyle name="Normal 7 2 4 4 3 4" xfId="12329"/>
    <cellStyle name="Normal 7 2 4 4 3 5" xfId="14969"/>
    <cellStyle name="Normal 7 2 4 4 3 6" xfId="19899"/>
    <cellStyle name="Normal 7 2 4 4 4" xfId="3166"/>
    <cellStyle name="Normal 7 2 4 4 4 2" xfId="8448"/>
    <cellStyle name="Normal 7 2 4 4 4 2 2" xfId="26587"/>
    <cellStyle name="Normal 7 2 4 4 4 3" xfId="16201"/>
    <cellStyle name="Normal 7 2 4 4 4 4" xfId="21307"/>
    <cellStyle name="Normal 7 2 4 4 5" xfId="5807"/>
    <cellStyle name="Normal 7 2 4 4 5 2" xfId="23947"/>
    <cellStyle name="Normal 7 2 4 4 6" xfId="11099"/>
    <cellStyle name="Normal 7 2 4 4 7" xfId="13737"/>
    <cellStyle name="Normal 7 2 4 4 8" xfId="18667"/>
    <cellStyle name="Normal 7 2 4 5" xfId="877"/>
    <cellStyle name="Normal 7 2 4 5 2" xfId="2109"/>
    <cellStyle name="Normal 7 2 4 5 2 2" xfId="4751"/>
    <cellStyle name="Normal 7 2 4 5 2 2 2" xfId="10032"/>
    <cellStyle name="Normal 7 2 4 5 2 2 2 2" xfId="28171"/>
    <cellStyle name="Normal 7 2 4 5 2 2 3" xfId="17785"/>
    <cellStyle name="Normal 7 2 4 5 2 2 4" xfId="22891"/>
    <cellStyle name="Normal 7 2 4 5 2 3" xfId="7391"/>
    <cellStyle name="Normal 7 2 4 5 2 3 2" xfId="25531"/>
    <cellStyle name="Normal 7 2 4 5 2 4" xfId="12681"/>
    <cellStyle name="Normal 7 2 4 5 2 5" xfId="15321"/>
    <cellStyle name="Normal 7 2 4 5 2 6" xfId="20251"/>
    <cellStyle name="Normal 7 2 4 5 3" xfId="3519"/>
    <cellStyle name="Normal 7 2 4 5 3 2" xfId="8800"/>
    <cellStyle name="Normal 7 2 4 5 3 2 2" xfId="26939"/>
    <cellStyle name="Normal 7 2 4 5 3 3" xfId="16553"/>
    <cellStyle name="Normal 7 2 4 5 3 4" xfId="21659"/>
    <cellStyle name="Normal 7 2 4 5 4" xfId="6159"/>
    <cellStyle name="Normal 7 2 4 5 4 2" xfId="24299"/>
    <cellStyle name="Normal 7 2 4 5 5" xfId="11449"/>
    <cellStyle name="Normal 7 2 4 5 6" xfId="14089"/>
    <cellStyle name="Normal 7 2 4 5 7" xfId="19019"/>
    <cellStyle name="Normal 7 2 4 6" xfId="1405"/>
    <cellStyle name="Normal 7 2 4 6 2" xfId="4047"/>
    <cellStyle name="Normal 7 2 4 6 2 2" xfId="9328"/>
    <cellStyle name="Normal 7 2 4 6 2 2 2" xfId="27467"/>
    <cellStyle name="Normal 7 2 4 6 2 3" xfId="17081"/>
    <cellStyle name="Normal 7 2 4 6 2 4" xfId="22187"/>
    <cellStyle name="Normal 7 2 4 6 3" xfId="6687"/>
    <cellStyle name="Normal 7 2 4 6 3 2" xfId="24827"/>
    <cellStyle name="Normal 7 2 4 6 4" xfId="11977"/>
    <cellStyle name="Normal 7 2 4 6 5" xfId="14617"/>
    <cellStyle name="Normal 7 2 4 6 6" xfId="19547"/>
    <cellStyle name="Normal 7 2 4 7" xfId="2637"/>
    <cellStyle name="Normal 7 2 4 7 2" xfId="5279"/>
    <cellStyle name="Normal 7 2 4 7 2 2" xfId="10560"/>
    <cellStyle name="Normal 7 2 4 7 2 2 2" xfId="28699"/>
    <cellStyle name="Normal 7 2 4 7 2 3" xfId="23419"/>
    <cellStyle name="Normal 7 2 4 7 3" xfId="7919"/>
    <cellStyle name="Normal 7 2 4 7 3 2" xfId="26059"/>
    <cellStyle name="Normal 7 2 4 7 4" xfId="13209"/>
    <cellStyle name="Normal 7 2 4 7 5" xfId="15849"/>
    <cellStyle name="Normal 7 2 4 7 6" xfId="20779"/>
    <cellStyle name="Normal 7 2 4 8" xfId="2814"/>
    <cellStyle name="Normal 7 2 4 8 2" xfId="8096"/>
    <cellStyle name="Normal 7 2 4 8 2 2" xfId="26235"/>
    <cellStyle name="Normal 7 2 4 8 3" xfId="20955"/>
    <cellStyle name="Normal 7 2 4 9" xfId="5455"/>
    <cellStyle name="Normal 7 2 4 9 2" xfId="23595"/>
    <cellStyle name="Normal 7 2 5" xfId="160"/>
    <cellStyle name="Normal 7 2 5 10" xfId="10688"/>
    <cellStyle name="Normal 7 2 5 11" xfId="13338"/>
    <cellStyle name="Normal 7 2 5 12" xfId="18319"/>
    <cellStyle name="Normal 7 2 5 2" xfId="262"/>
    <cellStyle name="Normal 7 2 5 2 2" xfId="654"/>
    <cellStyle name="Normal 7 2 5 2 2 2" xfId="1886"/>
    <cellStyle name="Normal 7 2 5 2 2 2 2" xfId="4528"/>
    <cellStyle name="Normal 7 2 5 2 2 2 2 2" xfId="9809"/>
    <cellStyle name="Normal 7 2 5 2 2 2 2 2 2" xfId="27948"/>
    <cellStyle name="Normal 7 2 5 2 2 2 2 3" xfId="17562"/>
    <cellStyle name="Normal 7 2 5 2 2 2 2 4" xfId="22668"/>
    <cellStyle name="Normal 7 2 5 2 2 2 3" xfId="7168"/>
    <cellStyle name="Normal 7 2 5 2 2 2 3 2" xfId="25308"/>
    <cellStyle name="Normal 7 2 5 2 2 2 4" xfId="12458"/>
    <cellStyle name="Normal 7 2 5 2 2 2 5" xfId="15098"/>
    <cellStyle name="Normal 7 2 5 2 2 2 6" xfId="20028"/>
    <cellStyle name="Normal 7 2 5 2 2 3" xfId="3296"/>
    <cellStyle name="Normal 7 2 5 2 2 3 2" xfId="8577"/>
    <cellStyle name="Normal 7 2 5 2 2 3 2 2" xfId="26716"/>
    <cellStyle name="Normal 7 2 5 2 2 3 3" xfId="16330"/>
    <cellStyle name="Normal 7 2 5 2 2 3 4" xfId="21436"/>
    <cellStyle name="Normal 7 2 5 2 2 4" xfId="5936"/>
    <cellStyle name="Normal 7 2 5 2 2 4 2" xfId="24076"/>
    <cellStyle name="Normal 7 2 5 2 2 5" xfId="11226"/>
    <cellStyle name="Normal 7 2 5 2 2 6" xfId="13866"/>
    <cellStyle name="Normal 7 2 5 2 2 7" xfId="18796"/>
    <cellStyle name="Normal 7 2 5 2 3" xfId="1006"/>
    <cellStyle name="Normal 7 2 5 2 3 2" xfId="2238"/>
    <cellStyle name="Normal 7 2 5 2 3 2 2" xfId="4880"/>
    <cellStyle name="Normal 7 2 5 2 3 2 2 2" xfId="10161"/>
    <cellStyle name="Normal 7 2 5 2 3 2 2 2 2" xfId="28300"/>
    <cellStyle name="Normal 7 2 5 2 3 2 2 3" xfId="17914"/>
    <cellStyle name="Normal 7 2 5 2 3 2 2 4" xfId="23020"/>
    <cellStyle name="Normal 7 2 5 2 3 2 3" xfId="7520"/>
    <cellStyle name="Normal 7 2 5 2 3 2 3 2" xfId="25660"/>
    <cellStyle name="Normal 7 2 5 2 3 2 4" xfId="12810"/>
    <cellStyle name="Normal 7 2 5 2 3 2 5" xfId="15450"/>
    <cellStyle name="Normal 7 2 5 2 3 2 6" xfId="20380"/>
    <cellStyle name="Normal 7 2 5 2 3 3" xfId="3648"/>
    <cellStyle name="Normal 7 2 5 2 3 3 2" xfId="8929"/>
    <cellStyle name="Normal 7 2 5 2 3 3 2 2" xfId="27068"/>
    <cellStyle name="Normal 7 2 5 2 3 3 3" xfId="16682"/>
    <cellStyle name="Normal 7 2 5 2 3 3 4" xfId="21788"/>
    <cellStyle name="Normal 7 2 5 2 3 4" xfId="6288"/>
    <cellStyle name="Normal 7 2 5 2 3 4 2" xfId="24428"/>
    <cellStyle name="Normal 7 2 5 2 3 5" xfId="11578"/>
    <cellStyle name="Normal 7 2 5 2 3 6" xfId="14218"/>
    <cellStyle name="Normal 7 2 5 2 3 7" xfId="19148"/>
    <cellStyle name="Normal 7 2 5 2 4" xfId="1534"/>
    <cellStyle name="Normal 7 2 5 2 4 2" xfId="4176"/>
    <cellStyle name="Normal 7 2 5 2 4 2 2" xfId="9457"/>
    <cellStyle name="Normal 7 2 5 2 4 2 2 2" xfId="27596"/>
    <cellStyle name="Normal 7 2 5 2 4 2 3" xfId="17210"/>
    <cellStyle name="Normal 7 2 5 2 4 2 4" xfId="22316"/>
    <cellStyle name="Normal 7 2 5 2 4 3" xfId="6816"/>
    <cellStyle name="Normal 7 2 5 2 4 3 2" xfId="24956"/>
    <cellStyle name="Normal 7 2 5 2 4 4" xfId="12106"/>
    <cellStyle name="Normal 7 2 5 2 4 5" xfId="14746"/>
    <cellStyle name="Normal 7 2 5 2 4 6" xfId="19676"/>
    <cellStyle name="Normal 7 2 5 2 5" xfId="2943"/>
    <cellStyle name="Normal 7 2 5 2 5 2" xfId="8225"/>
    <cellStyle name="Normal 7 2 5 2 5 2 2" xfId="26364"/>
    <cellStyle name="Normal 7 2 5 2 5 3" xfId="15978"/>
    <cellStyle name="Normal 7 2 5 2 5 4" xfId="21084"/>
    <cellStyle name="Normal 7 2 5 2 6" xfId="5584"/>
    <cellStyle name="Normal 7 2 5 2 6 2" xfId="23724"/>
    <cellStyle name="Normal 7 2 5 2 7" xfId="305"/>
    <cellStyle name="Normal 7 2 5 2 7 2" xfId="18444"/>
    <cellStyle name="Normal 7 2 5 2 8" xfId="10842"/>
    <cellStyle name="Normal 7 2 5 2 9" xfId="13514"/>
    <cellStyle name="Normal 7 2 5 3" xfId="257"/>
    <cellStyle name="Normal 7 2 5 3 2" xfId="1184"/>
    <cellStyle name="Normal 7 2 5 3 2 2" xfId="2416"/>
    <cellStyle name="Normal 7 2 5 3 2 2 2" xfId="5058"/>
    <cellStyle name="Normal 7 2 5 3 2 2 2 2" xfId="10339"/>
    <cellStyle name="Normal 7 2 5 3 2 2 2 2 2" xfId="28478"/>
    <cellStyle name="Normal 7 2 5 3 2 2 2 3" xfId="18092"/>
    <cellStyle name="Normal 7 2 5 3 2 2 2 4" xfId="23198"/>
    <cellStyle name="Normal 7 2 5 3 2 2 3" xfId="7698"/>
    <cellStyle name="Normal 7 2 5 3 2 2 3 2" xfId="25838"/>
    <cellStyle name="Normal 7 2 5 3 2 2 4" xfId="12988"/>
    <cellStyle name="Normal 7 2 5 3 2 2 5" xfId="15628"/>
    <cellStyle name="Normal 7 2 5 3 2 2 6" xfId="20558"/>
    <cellStyle name="Normal 7 2 5 3 2 3" xfId="3826"/>
    <cellStyle name="Normal 7 2 5 3 2 3 2" xfId="9107"/>
    <cellStyle name="Normal 7 2 5 3 2 3 2 2" xfId="27246"/>
    <cellStyle name="Normal 7 2 5 3 2 3 3" xfId="16860"/>
    <cellStyle name="Normal 7 2 5 3 2 3 4" xfId="21966"/>
    <cellStyle name="Normal 7 2 5 3 2 4" xfId="6466"/>
    <cellStyle name="Normal 7 2 5 3 2 4 2" xfId="24606"/>
    <cellStyle name="Normal 7 2 5 3 2 5" xfId="11756"/>
    <cellStyle name="Normal 7 2 5 3 2 6" xfId="14396"/>
    <cellStyle name="Normal 7 2 5 3 2 7" xfId="19326"/>
    <cellStyle name="Normal 7 2 5 3 3" xfId="1712"/>
    <cellStyle name="Normal 7 2 5 3 3 2" xfId="4354"/>
    <cellStyle name="Normal 7 2 5 3 3 2 2" xfId="9635"/>
    <cellStyle name="Normal 7 2 5 3 3 2 2 2" xfId="27774"/>
    <cellStyle name="Normal 7 2 5 3 3 2 3" xfId="17388"/>
    <cellStyle name="Normal 7 2 5 3 3 2 4" xfId="22494"/>
    <cellStyle name="Normal 7 2 5 3 3 3" xfId="6994"/>
    <cellStyle name="Normal 7 2 5 3 3 3 2" xfId="25134"/>
    <cellStyle name="Normal 7 2 5 3 3 4" xfId="12284"/>
    <cellStyle name="Normal 7 2 5 3 3 5" xfId="14924"/>
    <cellStyle name="Normal 7 2 5 3 3 6" xfId="19854"/>
    <cellStyle name="Normal 7 2 5 3 4" xfId="3121"/>
    <cellStyle name="Normal 7 2 5 3 4 2" xfId="8403"/>
    <cellStyle name="Normal 7 2 5 3 4 2 2" xfId="26542"/>
    <cellStyle name="Normal 7 2 5 3 4 3" xfId="16156"/>
    <cellStyle name="Normal 7 2 5 3 4 4" xfId="21262"/>
    <cellStyle name="Normal 7 2 5 3 5" xfId="5762"/>
    <cellStyle name="Normal 7 2 5 3 5 2" xfId="23902"/>
    <cellStyle name="Normal 7 2 5 3 6" xfId="10752"/>
    <cellStyle name="Normal 7 2 5 3 7" xfId="13692"/>
    <cellStyle name="Normal 7 2 5 3 8" xfId="18622"/>
    <cellStyle name="Normal 7 2 5 4" xfId="832"/>
    <cellStyle name="Normal 7 2 5 4 2" xfId="2064"/>
    <cellStyle name="Normal 7 2 5 4 2 2" xfId="4706"/>
    <cellStyle name="Normal 7 2 5 4 2 2 2" xfId="9987"/>
    <cellStyle name="Normal 7 2 5 4 2 2 2 2" xfId="28126"/>
    <cellStyle name="Normal 7 2 5 4 2 2 3" xfId="17740"/>
    <cellStyle name="Normal 7 2 5 4 2 2 4" xfId="22846"/>
    <cellStyle name="Normal 7 2 5 4 2 3" xfId="7346"/>
    <cellStyle name="Normal 7 2 5 4 2 3 2" xfId="25486"/>
    <cellStyle name="Normal 7 2 5 4 2 4" xfId="12636"/>
    <cellStyle name="Normal 7 2 5 4 2 5" xfId="15276"/>
    <cellStyle name="Normal 7 2 5 4 2 6" xfId="20206"/>
    <cellStyle name="Normal 7 2 5 4 3" xfId="3474"/>
    <cellStyle name="Normal 7 2 5 4 3 2" xfId="8755"/>
    <cellStyle name="Normal 7 2 5 4 3 2 2" xfId="26894"/>
    <cellStyle name="Normal 7 2 5 4 3 3" xfId="16508"/>
    <cellStyle name="Normal 7 2 5 4 3 4" xfId="21614"/>
    <cellStyle name="Normal 7 2 5 4 4" xfId="6114"/>
    <cellStyle name="Normal 7 2 5 4 4 2" xfId="24254"/>
    <cellStyle name="Normal 7 2 5 4 5" xfId="11404"/>
    <cellStyle name="Normal 7 2 5 4 6" xfId="14044"/>
    <cellStyle name="Normal 7 2 5 4 7" xfId="18974"/>
    <cellStyle name="Normal 7 2 5 5" xfId="1358"/>
    <cellStyle name="Normal 7 2 5 5 2" xfId="4000"/>
    <cellStyle name="Normal 7 2 5 5 2 2" xfId="9281"/>
    <cellStyle name="Normal 7 2 5 5 2 2 2" xfId="27420"/>
    <cellStyle name="Normal 7 2 5 5 2 3" xfId="17034"/>
    <cellStyle name="Normal 7 2 5 5 2 4" xfId="22140"/>
    <cellStyle name="Normal 7 2 5 5 3" xfId="6640"/>
    <cellStyle name="Normal 7 2 5 5 3 2" xfId="24780"/>
    <cellStyle name="Normal 7 2 5 5 4" xfId="11930"/>
    <cellStyle name="Normal 7 2 5 5 5" xfId="14570"/>
    <cellStyle name="Normal 7 2 5 5 6" xfId="19500"/>
    <cellStyle name="Normal 7 2 5 6" xfId="2590"/>
    <cellStyle name="Normal 7 2 5 6 2" xfId="5232"/>
    <cellStyle name="Normal 7 2 5 6 2 2" xfId="10513"/>
    <cellStyle name="Normal 7 2 5 6 2 2 2" xfId="28652"/>
    <cellStyle name="Normal 7 2 5 6 2 3" xfId="23372"/>
    <cellStyle name="Normal 7 2 5 6 3" xfId="7872"/>
    <cellStyle name="Normal 7 2 5 6 3 2" xfId="26012"/>
    <cellStyle name="Normal 7 2 5 6 4" xfId="13162"/>
    <cellStyle name="Normal 7 2 5 6 5" xfId="15802"/>
    <cellStyle name="Normal 7 2 5 6 6" xfId="20732"/>
    <cellStyle name="Normal 7 2 5 7" xfId="2769"/>
    <cellStyle name="Normal 7 2 5 7 2" xfId="8051"/>
    <cellStyle name="Normal 7 2 5 7 2 2" xfId="26190"/>
    <cellStyle name="Normal 7 2 5 7 3" xfId="20910"/>
    <cellStyle name="Normal 7 2 5 8" xfId="5410"/>
    <cellStyle name="Normal 7 2 5 8 2" xfId="23550"/>
    <cellStyle name="Normal 7 2 5 9" xfId="254"/>
    <cellStyle name="Normal 7 2 6" xfId="28794"/>
    <cellStyle name="Normal 7 2 7" xfId="18267"/>
    <cellStyle name="Normal 7 3" xfId="94"/>
    <cellStyle name="Normal 7 3 10" xfId="10734"/>
    <cellStyle name="Normal 7 3 11" xfId="13353"/>
    <cellStyle name="Normal 7 3 12" xfId="18282"/>
    <cellStyle name="Normal 7 3 2" xfId="215"/>
    <cellStyle name="Normal 7 3 2 10" xfId="13440"/>
    <cellStyle name="Normal 7 3 2 11" xfId="18370"/>
    <cellStyle name="Normal 7 3 2 2" xfId="407"/>
    <cellStyle name="Normal 7 3 2 2 2" xfId="756"/>
    <cellStyle name="Normal 7 3 2 2 2 2" xfId="1988"/>
    <cellStyle name="Normal 7 3 2 2 2 2 2" xfId="4630"/>
    <cellStyle name="Normal 7 3 2 2 2 2 2 2" xfId="9911"/>
    <cellStyle name="Normal 7 3 2 2 2 2 2 2 2" xfId="28050"/>
    <cellStyle name="Normal 7 3 2 2 2 2 2 3" xfId="17664"/>
    <cellStyle name="Normal 7 3 2 2 2 2 2 4" xfId="22770"/>
    <cellStyle name="Normal 7 3 2 2 2 2 3" xfId="7270"/>
    <cellStyle name="Normal 7 3 2 2 2 2 3 2" xfId="25410"/>
    <cellStyle name="Normal 7 3 2 2 2 2 4" xfId="12560"/>
    <cellStyle name="Normal 7 3 2 2 2 2 5" xfId="15200"/>
    <cellStyle name="Normal 7 3 2 2 2 2 6" xfId="20130"/>
    <cellStyle name="Normal 7 3 2 2 2 3" xfId="3398"/>
    <cellStyle name="Normal 7 3 2 2 2 3 2" xfId="8679"/>
    <cellStyle name="Normal 7 3 2 2 2 3 2 2" xfId="26818"/>
    <cellStyle name="Normal 7 3 2 2 2 3 3" xfId="16432"/>
    <cellStyle name="Normal 7 3 2 2 2 3 4" xfId="21538"/>
    <cellStyle name="Normal 7 3 2 2 2 4" xfId="6038"/>
    <cellStyle name="Normal 7 3 2 2 2 4 2" xfId="24178"/>
    <cellStyle name="Normal 7 3 2 2 2 5" xfId="11328"/>
    <cellStyle name="Normal 7 3 2 2 2 6" xfId="13968"/>
    <cellStyle name="Normal 7 3 2 2 2 7" xfId="18898"/>
    <cellStyle name="Normal 7 3 2 2 3" xfId="1108"/>
    <cellStyle name="Normal 7 3 2 2 3 2" xfId="2340"/>
    <cellStyle name="Normal 7 3 2 2 3 2 2" xfId="4982"/>
    <cellStyle name="Normal 7 3 2 2 3 2 2 2" xfId="10263"/>
    <cellStyle name="Normal 7 3 2 2 3 2 2 2 2" xfId="28402"/>
    <cellStyle name="Normal 7 3 2 2 3 2 2 3" xfId="18016"/>
    <cellStyle name="Normal 7 3 2 2 3 2 2 4" xfId="23122"/>
    <cellStyle name="Normal 7 3 2 2 3 2 3" xfId="7622"/>
    <cellStyle name="Normal 7 3 2 2 3 2 3 2" xfId="25762"/>
    <cellStyle name="Normal 7 3 2 2 3 2 4" xfId="12912"/>
    <cellStyle name="Normal 7 3 2 2 3 2 5" xfId="15552"/>
    <cellStyle name="Normal 7 3 2 2 3 2 6" xfId="20482"/>
    <cellStyle name="Normal 7 3 2 2 3 3" xfId="3750"/>
    <cellStyle name="Normal 7 3 2 2 3 3 2" xfId="9031"/>
    <cellStyle name="Normal 7 3 2 2 3 3 2 2" xfId="27170"/>
    <cellStyle name="Normal 7 3 2 2 3 3 3" xfId="16784"/>
    <cellStyle name="Normal 7 3 2 2 3 3 4" xfId="21890"/>
    <cellStyle name="Normal 7 3 2 2 3 4" xfId="6390"/>
    <cellStyle name="Normal 7 3 2 2 3 4 2" xfId="24530"/>
    <cellStyle name="Normal 7 3 2 2 3 5" xfId="11680"/>
    <cellStyle name="Normal 7 3 2 2 3 6" xfId="14320"/>
    <cellStyle name="Normal 7 3 2 2 3 7" xfId="19250"/>
    <cellStyle name="Normal 7 3 2 2 4" xfId="1636"/>
    <cellStyle name="Normal 7 3 2 2 4 2" xfId="4278"/>
    <cellStyle name="Normal 7 3 2 2 4 2 2" xfId="9559"/>
    <cellStyle name="Normal 7 3 2 2 4 2 2 2" xfId="27698"/>
    <cellStyle name="Normal 7 3 2 2 4 2 3" xfId="17312"/>
    <cellStyle name="Normal 7 3 2 2 4 2 4" xfId="22418"/>
    <cellStyle name="Normal 7 3 2 2 4 3" xfId="6918"/>
    <cellStyle name="Normal 7 3 2 2 4 3 2" xfId="25058"/>
    <cellStyle name="Normal 7 3 2 2 4 4" xfId="12208"/>
    <cellStyle name="Normal 7 3 2 2 4 5" xfId="14848"/>
    <cellStyle name="Normal 7 3 2 2 4 6" xfId="19778"/>
    <cellStyle name="Normal 7 3 2 2 5" xfId="3045"/>
    <cellStyle name="Normal 7 3 2 2 5 2" xfId="8327"/>
    <cellStyle name="Normal 7 3 2 2 5 2 2" xfId="26466"/>
    <cellStyle name="Normal 7 3 2 2 5 3" xfId="16080"/>
    <cellStyle name="Normal 7 3 2 2 5 4" xfId="21186"/>
    <cellStyle name="Normal 7 3 2 2 6" xfId="5686"/>
    <cellStyle name="Normal 7 3 2 2 6 2" xfId="23826"/>
    <cellStyle name="Normal 7 3 2 2 7" xfId="10980"/>
    <cellStyle name="Normal 7 3 2 2 8" xfId="13616"/>
    <cellStyle name="Normal 7 3 2 2 9" xfId="18546"/>
    <cellStyle name="Normal 7 3 2 3" xfId="579"/>
    <cellStyle name="Normal 7 3 2 3 2" xfId="1284"/>
    <cellStyle name="Normal 7 3 2 3 2 2" xfId="2516"/>
    <cellStyle name="Normal 7 3 2 3 2 2 2" xfId="5158"/>
    <cellStyle name="Normal 7 3 2 3 2 2 2 2" xfId="10439"/>
    <cellStyle name="Normal 7 3 2 3 2 2 2 2 2" xfId="28578"/>
    <cellStyle name="Normal 7 3 2 3 2 2 2 3" xfId="18192"/>
    <cellStyle name="Normal 7 3 2 3 2 2 2 4" xfId="23298"/>
    <cellStyle name="Normal 7 3 2 3 2 2 3" xfId="7798"/>
    <cellStyle name="Normal 7 3 2 3 2 2 3 2" xfId="25938"/>
    <cellStyle name="Normal 7 3 2 3 2 2 4" xfId="13088"/>
    <cellStyle name="Normal 7 3 2 3 2 2 5" xfId="15728"/>
    <cellStyle name="Normal 7 3 2 3 2 2 6" xfId="20658"/>
    <cellStyle name="Normal 7 3 2 3 2 3" xfId="3926"/>
    <cellStyle name="Normal 7 3 2 3 2 3 2" xfId="9207"/>
    <cellStyle name="Normal 7 3 2 3 2 3 2 2" xfId="27346"/>
    <cellStyle name="Normal 7 3 2 3 2 3 3" xfId="16960"/>
    <cellStyle name="Normal 7 3 2 3 2 3 4" xfId="22066"/>
    <cellStyle name="Normal 7 3 2 3 2 4" xfId="6566"/>
    <cellStyle name="Normal 7 3 2 3 2 4 2" xfId="24706"/>
    <cellStyle name="Normal 7 3 2 3 2 5" xfId="11856"/>
    <cellStyle name="Normal 7 3 2 3 2 6" xfId="14496"/>
    <cellStyle name="Normal 7 3 2 3 2 7" xfId="19426"/>
    <cellStyle name="Normal 7 3 2 3 3" xfId="1812"/>
    <cellStyle name="Normal 7 3 2 3 3 2" xfId="4454"/>
    <cellStyle name="Normal 7 3 2 3 3 2 2" xfId="9735"/>
    <cellStyle name="Normal 7 3 2 3 3 2 2 2" xfId="27874"/>
    <cellStyle name="Normal 7 3 2 3 3 2 3" xfId="17488"/>
    <cellStyle name="Normal 7 3 2 3 3 2 4" xfId="22594"/>
    <cellStyle name="Normal 7 3 2 3 3 3" xfId="7094"/>
    <cellStyle name="Normal 7 3 2 3 3 3 2" xfId="25234"/>
    <cellStyle name="Normal 7 3 2 3 3 4" xfId="12384"/>
    <cellStyle name="Normal 7 3 2 3 3 5" xfId="15024"/>
    <cellStyle name="Normal 7 3 2 3 3 6" xfId="19954"/>
    <cellStyle name="Normal 7 3 2 3 4" xfId="3221"/>
    <cellStyle name="Normal 7 3 2 3 4 2" xfId="8503"/>
    <cellStyle name="Normal 7 3 2 3 4 2 2" xfId="26642"/>
    <cellStyle name="Normal 7 3 2 3 4 3" xfId="16256"/>
    <cellStyle name="Normal 7 3 2 3 4 4" xfId="21362"/>
    <cellStyle name="Normal 7 3 2 3 5" xfId="5862"/>
    <cellStyle name="Normal 7 3 2 3 5 2" xfId="24002"/>
    <cellStyle name="Normal 7 3 2 3 6" xfId="11152"/>
    <cellStyle name="Normal 7 3 2 3 7" xfId="13792"/>
    <cellStyle name="Normal 7 3 2 3 8" xfId="18722"/>
    <cellStyle name="Normal 7 3 2 4" xfId="932"/>
    <cellStyle name="Normal 7 3 2 4 2" xfId="2164"/>
    <cellStyle name="Normal 7 3 2 4 2 2" xfId="4806"/>
    <cellStyle name="Normal 7 3 2 4 2 2 2" xfId="10087"/>
    <cellStyle name="Normal 7 3 2 4 2 2 2 2" xfId="28226"/>
    <cellStyle name="Normal 7 3 2 4 2 2 3" xfId="17840"/>
    <cellStyle name="Normal 7 3 2 4 2 2 4" xfId="22946"/>
    <cellStyle name="Normal 7 3 2 4 2 3" xfId="7446"/>
    <cellStyle name="Normal 7 3 2 4 2 3 2" xfId="25586"/>
    <cellStyle name="Normal 7 3 2 4 2 4" xfId="12736"/>
    <cellStyle name="Normal 7 3 2 4 2 5" xfId="15376"/>
    <cellStyle name="Normal 7 3 2 4 2 6" xfId="20306"/>
    <cellStyle name="Normal 7 3 2 4 3" xfId="3574"/>
    <cellStyle name="Normal 7 3 2 4 3 2" xfId="8855"/>
    <cellStyle name="Normal 7 3 2 4 3 2 2" xfId="26994"/>
    <cellStyle name="Normal 7 3 2 4 3 3" xfId="16608"/>
    <cellStyle name="Normal 7 3 2 4 3 4" xfId="21714"/>
    <cellStyle name="Normal 7 3 2 4 4" xfId="6214"/>
    <cellStyle name="Normal 7 3 2 4 4 2" xfId="24354"/>
    <cellStyle name="Normal 7 3 2 4 5" xfId="11504"/>
    <cellStyle name="Normal 7 3 2 4 6" xfId="14144"/>
    <cellStyle name="Normal 7 3 2 4 7" xfId="19074"/>
    <cellStyle name="Normal 7 3 2 5" xfId="1460"/>
    <cellStyle name="Normal 7 3 2 5 2" xfId="4102"/>
    <cellStyle name="Normal 7 3 2 5 2 2" xfId="9383"/>
    <cellStyle name="Normal 7 3 2 5 2 2 2" xfId="27522"/>
    <cellStyle name="Normal 7 3 2 5 2 3" xfId="17136"/>
    <cellStyle name="Normal 7 3 2 5 2 4" xfId="22242"/>
    <cellStyle name="Normal 7 3 2 5 3" xfId="6742"/>
    <cellStyle name="Normal 7 3 2 5 3 2" xfId="24882"/>
    <cellStyle name="Normal 7 3 2 5 4" xfId="12032"/>
    <cellStyle name="Normal 7 3 2 5 5" xfId="14672"/>
    <cellStyle name="Normal 7 3 2 5 6" xfId="19602"/>
    <cellStyle name="Normal 7 3 2 6" xfId="2692"/>
    <cellStyle name="Normal 7 3 2 6 2" xfId="5334"/>
    <cellStyle name="Normal 7 3 2 6 2 2" xfId="10615"/>
    <cellStyle name="Normal 7 3 2 6 2 2 2" xfId="28754"/>
    <cellStyle name="Normal 7 3 2 6 2 3" xfId="23474"/>
    <cellStyle name="Normal 7 3 2 6 3" xfId="7974"/>
    <cellStyle name="Normal 7 3 2 6 3 2" xfId="26114"/>
    <cellStyle name="Normal 7 3 2 6 4" xfId="13264"/>
    <cellStyle name="Normal 7 3 2 6 5" xfId="15904"/>
    <cellStyle name="Normal 7 3 2 6 6" xfId="20834"/>
    <cellStyle name="Normal 7 3 2 7" xfId="2869"/>
    <cellStyle name="Normal 7 3 2 7 2" xfId="8151"/>
    <cellStyle name="Normal 7 3 2 7 2 2" xfId="26290"/>
    <cellStyle name="Normal 7 3 2 7 3" xfId="21010"/>
    <cellStyle name="Normal 7 3 2 8" xfId="5510"/>
    <cellStyle name="Normal 7 3 2 8 2" xfId="23650"/>
    <cellStyle name="Normal 7 3 2 9" xfId="10804"/>
    <cellStyle name="Normal 7 3 3" xfId="320"/>
    <cellStyle name="Normal 7 3 3 2" xfId="669"/>
    <cellStyle name="Normal 7 3 3 2 2" xfId="1901"/>
    <cellStyle name="Normal 7 3 3 2 2 2" xfId="4543"/>
    <cellStyle name="Normal 7 3 3 2 2 2 2" xfId="9824"/>
    <cellStyle name="Normal 7 3 3 2 2 2 2 2" xfId="27963"/>
    <cellStyle name="Normal 7 3 3 2 2 2 3" xfId="17577"/>
    <cellStyle name="Normal 7 3 3 2 2 2 4" xfId="22683"/>
    <cellStyle name="Normal 7 3 3 2 2 3" xfId="7183"/>
    <cellStyle name="Normal 7 3 3 2 2 3 2" xfId="25323"/>
    <cellStyle name="Normal 7 3 3 2 2 4" xfId="12473"/>
    <cellStyle name="Normal 7 3 3 2 2 5" xfId="15113"/>
    <cellStyle name="Normal 7 3 3 2 2 6" xfId="20043"/>
    <cellStyle name="Normal 7 3 3 2 3" xfId="3311"/>
    <cellStyle name="Normal 7 3 3 2 3 2" xfId="8592"/>
    <cellStyle name="Normal 7 3 3 2 3 2 2" xfId="26731"/>
    <cellStyle name="Normal 7 3 3 2 3 3" xfId="16345"/>
    <cellStyle name="Normal 7 3 3 2 3 4" xfId="21451"/>
    <cellStyle name="Normal 7 3 3 2 4" xfId="5951"/>
    <cellStyle name="Normal 7 3 3 2 4 2" xfId="24091"/>
    <cellStyle name="Normal 7 3 3 2 5" xfId="11241"/>
    <cellStyle name="Normal 7 3 3 2 6" xfId="13881"/>
    <cellStyle name="Normal 7 3 3 2 7" xfId="18811"/>
    <cellStyle name="Normal 7 3 3 3" xfId="1021"/>
    <cellStyle name="Normal 7 3 3 3 2" xfId="2253"/>
    <cellStyle name="Normal 7 3 3 3 2 2" xfId="4895"/>
    <cellStyle name="Normal 7 3 3 3 2 2 2" xfId="10176"/>
    <cellStyle name="Normal 7 3 3 3 2 2 2 2" xfId="28315"/>
    <cellStyle name="Normal 7 3 3 3 2 2 3" xfId="17929"/>
    <cellStyle name="Normal 7 3 3 3 2 2 4" xfId="23035"/>
    <cellStyle name="Normal 7 3 3 3 2 3" xfId="7535"/>
    <cellStyle name="Normal 7 3 3 3 2 3 2" xfId="25675"/>
    <cellStyle name="Normal 7 3 3 3 2 4" xfId="12825"/>
    <cellStyle name="Normal 7 3 3 3 2 5" xfId="15465"/>
    <cellStyle name="Normal 7 3 3 3 2 6" xfId="20395"/>
    <cellStyle name="Normal 7 3 3 3 3" xfId="3663"/>
    <cellStyle name="Normal 7 3 3 3 3 2" xfId="8944"/>
    <cellStyle name="Normal 7 3 3 3 3 2 2" xfId="27083"/>
    <cellStyle name="Normal 7 3 3 3 3 3" xfId="16697"/>
    <cellStyle name="Normal 7 3 3 3 3 4" xfId="21803"/>
    <cellStyle name="Normal 7 3 3 3 4" xfId="6303"/>
    <cellStyle name="Normal 7 3 3 3 4 2" xfId="24443"/>
    <cellStyle name="Normal 7 3 3 3 5" xfId="11593"/>
    <cellStyle name="Normal 7 3 3 3 6" xfId="14233"/>
    <cellStyle name="Normal 7 3 3 3 7" xfId="19163"/>
    <cellStyle name="Normal 7 3 3 4" xfId="1549"/>
    <cellStyle name="Normal 7 3 3 4 2" xfId="4191"/>
    <cellStyle name="Normal 7 3 3 4 2 2" xfId="9472"/>
    <cellStyle name="Normal 7 3 3 4 2 2 2" xfId="27611"/>
    <cellStyle name="Normal 7 3 3 4 2 3" xfId="17225"/>
    <cellStyle name="Normal 7 3 3 4 2 4" xfId="22331"/>
    <cellStyle name="Normal 7 3 3 4 3" xfId="6831"/>
    <cellStyle name="Normal 7 3 3 4 3 2" xfId="24971"/>
    <cellStyle name="Normal 7 3 3 4 4" xfId="12121"/>
    <cellStyle name="Normal 7 3 3 4 5" xfId="14761"/>
    <cellStyle name="Normal 7 3 3 4 6" xfId="19691"/>
    <cellStyle name="Normal 7 3 3 5" xfId="2958"/>
    <cellStyle name="Normal 7 3 3 5 2" xfId="8240"/>
    <cellStyle name="Normal 7 3 3 5 2 2" xfId="26379"/>
    <cellStyle name="Normal 7 3 3 5 3" xfId="15993"/>
    <cellStyle name="Normal 7 3 3 5 4" xfId="21099"/>
    <cellStyle name="Normal 7 3 3 6" xfId="5599"/>
    <cellStyle name="Normal 7 3 3 6 2" xfId="23739"/>
    <cellStyle name="Normal 7 3 3 7" xfId="10895"/>
    <cellStyle name="Normal 7 3 3 8" xfId="13529"/>
    <cellStyle name="Normal 7 3 3 9" xfId="18459"/>
    <cellStyle name="Normal 7 3 4" xfId="472"/>
    <cellStyle name="Normal 7 3 4 2" xfId="1173"/>
    <cellStyle name="Normal 7 3 4 2 2" xfId="2405"/>
    <cellStyle name="Normal 7 3 4 2 2 2" xfId="5047"/>
    <cellStyle name="Normal 7 3 4 2 2 2 2" xfId="10328"/>
    <cellStyle name="Normal 7 3 4 2 2 2 2 2" xfId="28467"/>
    <cellStyle name="Normal 7 3 4 2 2 2 3" xfId="18081"/>
    <cellStyle name="Normal 7 3 4 2 2 2 4" xfId="23187"/>
    <cellStyle name="Normal 7 3 4 2 2 3" xfId="7687"/>
    <cellStyle name="Normal 7 3 4 2 2 3 2" xfId="25827"/>
    <cellStyle name="Normal 7 3 4 2 2 4" xfId="12977"/>
    <cellStyle name="Normal 7 3 4 2 2 5" xfId="15617"/>
    <cellStyle name="Normal 7 3 4 2 2 6" xfId="20547"/>
    <cellStyle name="Normal 7 3 4 2 3" xfId="3815"/>
    <cellStyle name="Normal 7 3 4 2 3 2" xfId="9096"/>
    <cellStyle name="Normal 7 3 4 2 3 2 2" xfId="27235"/>
    <cellStyle name="Normal 7 3 4 2 3 3" xfId="16849"/>
    <cellStyle name="Normal 7 3 4 2 3 4" xfId="21955"/>
    <cellStyle name="Normal 7 3 4 2 4" xfId="6455"/>
    <cellStyle name="Normal 7 3 4 2 4 2" xfId="24595"/>
    <cellStyle name="Normal 7 3 4 2 5" xfId="11745"/>
    <cellStyle name="Normal 7 3 4 2 6" xfId="14385"/>
    <cellStyle name="Normal 7 3 4 2 7" xfId="19315"/>
    <cellStyle name="Normal 7 3 4 3" xfId="1701"/>
    <cellStyle name="Normal 7 3 4 3 2" xfId="4343"/>
    <cellStyle name="Normal 7 3 4 3 2 2" xfId="9624"/>
    <cellStyle name="Normal 7 3 4 3 2 2 2" xfId="27763"/>
    <cellStyle name="Normal 7 3 4 3 2 3" xfId="17377"/>
    <cellStyle name="Normal 7 3 4 3 2 4" xfId="22483"/>
    <cellStyle name="Normal 7 3 4 3 3" xfId="6983"/>
    <cellStyle name="Normal 7 3 4 3 3 2" xfId="25123"/>
    <cellStyle name="Normal 7 3 4 3 4" xfId="12273"/>
    <cellStyle name="Normal 7 3 4 3 5" xfId="14913"/>
    <cellStyle name="Normal 7 3 4 3 6" xfId="19843"/>
    <cellStyle name="Normal 7 3 4 4" xfId="3110"/>
    <cellStyle name="Normal 7 3 4 4 2" xfId="8392"/>
    <cellStyle name="Normal 7 3 4 4 2 2" xfId="26531"/>
    <cellStyle name="Normal 7 3 4 4 3" xfId="16145"/>
    <cellStyle name="Normal 7 3 4 4 4" xfId="21251"/>
    <cellStyle name="Normal 7 3 4 5" xfId="5751"/>
    <cellStyle name="Normal 7 3 4 5 2" xfId="23891"/>
    <cellStyle name="Normal 7 3 4 6" xfId="11045"/>
    <cellStyle name="Normal 7 3 4 7" xfId="13681"/>
    <cellStyle name="Normal 7 3 4 8" xfId="18611"/>
    <cellStyle name="Normal 7 3 5" xfId="821"/>
    <cellStyle name="Normal 7 3 5 2" xfId="2053"/>
    <cellStyle name="Normal 7 3 5 2 2" xfId="4695"/>
    <cellStyle name="Normal 7 3 5 2 2 2" xfId="9976"/>
    <cellStyle name="Normal 7 3 5 2 2 2 2" xfId="28115"/>
    <cellStyle name="Normal 7 3 5 2 2 3" xfId="17729"/>
    <cellStyle name="Normal 7 3 5 2 2 4" xfId="22835"/>
    <cellStyle name="Normal 7 3 5 2 3" xfId="7335"/>
    <cellStyle name="Normal 7 3 5 2 3 2" xfId="25475"/>
    <cellStyle name="Normal 7 3 5 2 4" xfId="12625"/>
    <cellStyle name="Normal 7 3 5 2 5" xfId="15265"/>
    <cellStyle name="Normal 7 3 5 2 6" xfId="20195"/>
    <cellStyle name="Normal 7 3 5 3" xfId="3463"/>
    <cellStyle name="Normal 7 3 5 3 2" xfId="8744"/>
    <cellStyle name="Normal 7 3 5 3 2 2" xfId="26883"/>
    <cellStyle name="Normal 7 3 5 3 3" xfId="16497"/>
    <cellStyle name="Normal 7 3 5 3 4" xfId="21603"/>
    <cellStyle name="Normal 7 3 5 4" xfId="6103"/>
    <cellStyle name="Normal 7 3 5 4 2" xfId="24243"/>
    <cellStyle name="Normal 7 3 5 5" xfId="11393"/>
    <cellStyle name="Normal 7 3 5 6" xfId="14033"/>
    <cellStyle name="Normal 7 3 5 7" xfId="18963"/>
    <cellStyle name="Normal 7 3 6" xfId="1373"/>
    <cellStyle name="Normal 7 3 6 2" xfId="4015"/>
    <cellStyle name="Normal 7 3 6 2 2" xfId="9296"/>
    <cellStyle name="Normal 7 3 6 2 2 2" xfId="27435"/>
    <cellStyle name="Normal 7 3 6 2 3" xfId="17049"/>
    <cellStyle name="Normal 7 3 6 2 4" xfId="22155"/>
    <cellStyle name="Normal 7 3 6 3" xfId="6655"/>
    <cellStyle name="Normal 7 3 6 3 2" xfId="24795"/>
    <cellStyle name="Normal 7 3 6 4" xfId="11945"/>
    <cellStyle name="Normal 7 3 6 5" xfId="14585"/>
    <cellStyle name="Normal 7 3 6 6" xfId="19515"/>
    <cellStyle name="Normal 7 3 7" xfId="2605"/>
    <cellStyle name="Normal 7 3 7 2" xfId="5247"/>
    <cellStyle name="Normal 7 3 7 2 2" xfId="10528"/>
    <cellStyle name="Normal 7 3 7 2 2 2" xfId="28667"/>
    <cellStyle name="Normal 7 3 7 2 3" xfId="23387"/>
    <cellStyle name="Normal 7 3 7 3" xfId="7887"/>
    <cellStyle name="Normal 7 3 7 3 2" xfId="26027"/>
    <cellStyle name="Normal 7 3 7 4" xfId="13177"/>
    <cellStyle name="Normal 7 3 7 5" xfId="15817"/>
    <cellStyle name="Normal 7 3 7 6" xfId="20747"/>
    <cellStyle name="Normal 7 3 8" xfId="2757"/>
    <cellStyle name="Normal 7 3 8 2" xfId="8039"/>
    <cellStyle name="Normal 7 3 8 2 2" xfId="26179"/>
    <cellStyle name="Normal 7 3 8 3" xfId="20899"/>
    <cellStyle name="Normal 7 3 9" xfId="5399"/>
    <cellStyle name="Normal 7 3 9 2" xfId="23539"/>
    <cellStyle name="Normal 7 4" xfId="151"/>
    <cellStyle name="Normal 7 5" xfId="159"/>
    <cellStyle name="Normal 7 5 10" xfId="10705"/>
    <cellStyle name="Normal 7 5 11" xfId="13389"/>
    <cellStyle name="Normal 7 5 12" xfId="18318"/>
    <cellStyle name="Normal 7 5 2" xfId="251"/>
    <cellStyle name="Normal 7 5 2 10" xfId="13476"/>
    <cellStyle name="Normal 7 5 2 11" xfId="18406"/>
    <cellStyle name="Normal 7 5 2 2" xfId="443"/>
    <cellStyle name="Normal 7 5 2 2 2" xfId="792"/>
    <cellStyle name="Normal 7 5 2 2 2 2" xfId="2024"/>
    <cellStyle name="Normal 7 5 2 2 2 2 2" xfId="4666"/>
    <cellStyle name="Normal 7 5 2 2 2 2 2 2" xfId="9947"/>
    <cellStyle name="Normal 7 5 2 2 2 2 2 2 2" xfId="28086"/>
    <cellStyle name="Normal 7 5 2 2 2 2 2 3" xfId="17700"/>
    <cellStyle name="Normal 7 5 2 2 2 2 2 4" xfId="22806"/>
    <cellStyle name="Normal 7 5 2 2 2 2 3" xfId="7306"/>
    <cellStyle name="Normal 7 5 2 2 2 2 3 2" xfId="25446"/>
    <cellStyle name="Normal 7 5 2 2 2 2 4" xfId="12596"/>
    <cellStyle name="Normal 7 5 2 2 2 2 5" xfId="15236"/>
    <cellStyle name="Normal 7 5 2 2 2 2 6" xfId="20166"/>
    <cellStyle name="Normal 7 5 2 2 2 3" xfId="3434"/>
    <cellStyle name="Normal 7 5 2 2 2 3 2" xfId="8715"/>
    <cellStyle name="Normal 7 5 2 2 2 3 2 2" xfId="26854"/>
    <cellStyle name="Normal 7 5 2 2 2 3 3" xfId="16468"/>
    <cellStyle name="Normal 7 5 2 2 2 3 4" xfId="21574"/>
    <cellStyle name="Normal 7 5 2 2 2 4" xfId="6074"/>
    <cellStyle name="Normal 7 5 2 2 2 4 2" xfId="24214"/>
    <cellStyle name="Normal 7 5 2 2 2 5" xfId="11364"/>
    <cellStyle name="Normal 7 5 2 2 2 6" xfId="14004"/>
    <cellStyle name="Normal 7 5 2 2 2 7" xfId="18934"/>
    <cellStyle name="Normal 7 5 2 2 3" xfId="1144"/>
    <cellStyle name="Normal 7 5 2 2 3 2" xfId="2376"/>
    <cellStyle name="Normal 7 5 2 2 3 2 2" xfId="5018"/>
    <cellStyle name="Normal 7 5 2 2 3 2 2 2" xfId="10299"/>
    <cellStyle name="Normal 7 5 2 2 3 2 2 2 2" xfId="28438"/>
    <cellStyle name="Normal 7 5 2 2 3 2 2 3" xfId="18052"/>
    <cellStyle name="Normal 7 5 2 2 3 2 2 4" xfId="23158"/>
    <cellStyle name="Normal 7 5 2 2 3 2 3" xfId="7658"/>
    <cellStyle name="Normal 7 5 2 2 3 2 3 2" xfId="25798"/>
    <cellStyle name="Normal 7 5 2 2 3 2 4" xfId="12948"/>
    <cellStyle name="Normal 7 5 2 2 3 2 5" xfId="15588"/>
    <cellStyle name="Normal 7 5 2 2 3 2 6" xfId="20518"/>
    <cellStyle name="Normal 7 5 2 2 3 3" xfId="3786"/>
    <cellStyle name="Normal 7 5 2 2 3 3 2" xfId="9067"/>
    <cellStyle name="Normal 7 5 2 2 3 3 2 2" xfId="27206"/>
    <cellStyle name="Normal 7 5 2 2 3 3 3" xfId="16820"/>
    <cellStyle name="Normal 7 5 2 2 3 3 4" xfId="21926"/>
    <cellStyle name="Normal 7 5 2 2 3 4" xfId="6426"/>
    <cellStyle name="Normal 7 5 2 2 3 4 2" xfId="24566"/>
    <cellStyle name="Normal 7 5 2 2 3 5" xfId="11716"/>
    <cellStyle name="Normal 7 5 2 2 3 6" xfId="14356"/>
    <cellStyle name="Normal 7 5 2 2 3 7" xfId="19286"/>
    <cellStyle name="Normal 7 5 2 2 4" xfId="1672"/>
    <cellStyle name="Normal 7 5 2 2 4 2" xfId="4314"/>
    <cellStyle name="Normal 7 5 2 2 4 2 2" xfId="9595"/>
    <cellStyle name="Normal 7 5 2 2 4 2 2 2" xfId="27734"/>
    <cellStyle name="Normal 7 5 2 2 4 2 3" xfId="17348"/>
    <cellStyle name="Normal 7 5 2 2 4 2 4" xfId="22454"/>
    <cellStyle name="Normal 7 5 2 2 4 3" xfId="6954"/>
    <cellStyle name="Normal 7 5 2 2 4 3 2" xfId="25094"/>
    <cellStyle name="Normal 7 5 2 2 4 4" xfId="12244"/>
    <cellStyle name="Normal 7 5 2 2 4 5" xfId="14884"/>
    <cellStyle name="Normal 7 5 2 2 4 6" xfId="19814"/>
    <cellStyle name="Normal 7 5 2 2 5" xfId="3081"/>
    <cellStyle name="Normal 7 5 2 2 5 2" xfId="8363"/>
    <cellStyle name="Normal 7 5 2 2 5 2 2" xfId="26502"/>
    <cellStyle name="Normal 7 5 2 2 5 3" xfId="16116"/>
    <cellStyle name="Normal 7 5 2 2 5 4" xfId="21222"/>
    <cellStyle name="Normal 7 5 2 2 6" xfId="5722"/>
    <cellStyle name="Normal 7 5 2 2 6 2" xfId="23862"/>
    <cellStyle name="Normal 7 5 2 2 7" xfId="11016"/>
    <cellStyle name="Normal 7 5 2 2 8" xfId="13652"/>
    <cellStyle name="Normal 7 5 2 2 9" xfId="18582"/>
    <cellStyle name="Normal 7 5 2 3" xfId="615"/>
    <cellStyle name="Normal 7 5 2 3 2" xfId="1320"/>
    <cellStyle name="Normal 7 5 2 3 2 2" xfId="2552"/>
    <cellStyle name="Normal 7 5 2 3 2 2 2" xfId="5194"/>
    <cellStyle name="Normal 7 5 2 3 2 2 2 2" xfId="10475"/>
    <cellStyle name="Normal 7 5 2 3 2 2 2 2 2" xfId="28614"/>
    <cellStyle name="Normal 7 5 2 3 2 2 2 3" xfId="18228"/>
    <cellStyle name="Normal 7 5 2 3 2 2 2 4" xfId="23334"/>
    <cellStyle name="Normal 7 5 2 3 2 2 3" xfId="7834"/>
    <cellStyle name="Normal 7 5 2 3 2 2 3 2" xfId="25974"/>
    <cellStyle name="Normal 7 5 2 3 2 2 4" xfId="13124"/>
    <cellStyle name="Normal 7 5 2 3 2 2 5" xfId="15764"/>
    <cellStyle name="Normal 7 5 2 3 2 2 6" xfId="20694"/>
    <cellStyle name="Normal 7 5 2 3 2 3" xfId="3962"/>
    <cellStyle name="Normal 7 5 2 3 2 3 2" xfId="9243"/>
    <cellStyle name="Normal 7 5 2 3 2 3 2 2" xfId="27382"/>
    <cellStyle name="Normal 7 5 2 3 2 3 3" xfId="16996"/>
    <cellStyle name="Normal 7 5 2 3 2 3 4" xfId="22102"/>
    <cellStyle name="Normal 7 5 2 3 2 4" xfId="6602"/>
    <cellStyle name="Normal 7 5 2 3 2 4 2" xfId="24742"/>
    <cellStyle name="Normal 7 5 2 3 2 5" xfId="11892"/>
    <cellStyle name="Normal 7 5 2 3 2 6" xfId="14532"/>
    <cellStyle name="Normal 7 5 2 3 2 7" xfId="19462"/>
    <cellStyle name="Normal 7 5 2 3 3" xfId="1848"/>
    <cellStyle name="Normal 7 5 2 3 3 2" xfId="4490"/>
    <cellStyle name="Normal 7 5 2 3 3 2 2" xfId="9771"/>
    <cellStyle name="Normal 7 5 2 3 3 2 2 2" xfId="27910"/>
    <cellStyle name="Normal 7 5 2 3 3 2 3" xfId="17524"/>
    <cellStyle name="Normal 7 5 2 3 3 2 4" xfId="22630"/>
    <cellStyle name="Normal 7 5 2 3 3 3" xfId="7130"/>
    <cellStyle name="Normal 7 5 2 3 3 3 2" xfId="25270"/>
    <cellStyle name="Normal 7 5 2 3 3 4" xfId="12420"/>
    <cellStyle name="Normal 7 5 2 3 3 5" xfId="15060"/>
    <cellStyle name="Normal 7 5 2 3 3 6" xfId="19990"/>
    <cellStyle name="Normal 7 5 2 3 4" xfId="3257"/>
    <cellStyle name="Normal 7 5 2 3 4 2" xfId="8539"/>
    <cellStyle name="Normal 7 5 2 3 4 2 2" xfId="26678"/>
    <cellStyle name="Normal 7 5 2 3 4 3" xfId="16292"/>
    <cellStyle name="Normal 7 5 2 3 4 4" xfId="21398"/>
    <cellStyle name="Normal 7 5 2 3 5" xfId="5898"/>
    <cellStyle name="Normal 7 5 2 3 5 2" xfId="24038"/>
    <cellStyle name="Normal 7 5 2 3 6" xfId="11188"/>
    <cellStyle name="Normal 7 5 2 3 7" xfId="13828"/>
    <cellStyle name="Normal 7 5 2 3 8" xfId="18758"/>
    <cellStyle name="Normal 7 5 2 4" xfId="968"/>
    <cellStyle name="Normal 7 5 2 4 2" xfId="2200"/>
    <cellStyle name="Normal 7 5 2 4 2 2" xfId="4842"/>
    <cellStyle name="Normal 7 5 2 4 2 2 2" xfId="10123"/>
    <cellStyle name="Normal 7 5 2 4 2 2 2 2" xfId="28262"/>
    <cellStyle name="Normal 7 5 2 4 2 2 3" xfId="17876"/>
    <cellStyle name="Normal 7 5 2 4 2 2 4" xfId="22982"/>
    <cellStyle name="Normal 7 5 2 4 2 3" xfId="7482"/>
    <cellStyle name="Normal 7 5 2 4 2 3 2" xfId="25622"/>
    <cellStyle name="Normal 7 5 2 4 2 4" xfId="12772"/>
    <cellStyle name="Normal 7 5 2 4 2 5" xfId="15412"/>
    <cellStyle name="Normal 7 5 2 4 2 6" xfId="20342"/>
    <cellStyle name="Normal 7 5 2 4 3" xfId="3610"/>
    <cellStyle name="Normal 7 5 2 4 3 2" xfId="8891"/>
    <cellStyle name="Normal 7 5 2 4 3 2 2" xfId="27030"/>
    <cellStyle name="Normal 7 5 2 4 3 3" xfId="16644"/>
    <cellStyle name="Normal 7 5 2 4 3 4" xfId="21750"/>
    <cellStyle name="Normal 7 5 2 4 4" xfId="6250"/>
    <cellStyle name="Normal 7 5 2 4 4 2" xfId="24390"/>
    <cellStyle name="Normal 7 5 2 4 5" xfId="11540"/>
    <cellStyle name="Normal 7 5 2 4 6" xfId="14180"/>
    <cellStyle name="Normal 7 5 2 4 7" xfId="19110"/>
    <cellStyle name="Normal 7 5 2 5" xfId="1496"/>
    <cellStyle name="Normal 7 5 2 5 2" xfId="4138"/>
    <cellStyle name="Normal 7 5 2 5 2 2" xfId="9419"/>
    <cellStyle name="Normal 7 5 2 5 2 2 2" xfId="27558"/>
    <cellStyle name="Normal 7 5 2 5 2 3" xfId="17172"/>
    <cellStyle name="Normal 7 5 2 5 2 4" xfId="22278"/>
    <cellStyle name="Normal 7 5 2 5 3" xfId="6778"/>
    <cellStyle name="Normal 7 5 2 5 3 2" xfId="24918"/>
    <cellStyle name="Normal 7 5 2 5 4" xfId="12068"/>
    <cellStyle name="Normal 7 5 2 5 5" xfId="14708"/>
    <cellStyle name="Normal 7 5 2 5 6" xfId="19638"/>
    <cellStyle name="Normal 7 5 2 6" xfId="2728"/>
    <cellStyle name="Normal 7 5 2 6 2" xfId="5370"/>
    <cellStyle name="Normal 7 5 2 6 2 2" xfId="10651"/>
    <cellStyle name="Normal 7 5 2 6 2 2 2" xfId="28790"/>
    <cellStyle name="Normal 7 5 2 6 2 3" xfId="23510"/>
    <cellStyle name="Normal 7 5 2 6 3" xfId="8010"/>
    <cellStyle name="Normal 7 5 2 6 3 2" xfId="26150"/>
    <cellStyle name="Normal 7 5 2 6 4" xfId="13300"/>
    <cellStyle name="Normal 7 5 2 6 5" xfId="15940"/>
    <cellStyle name="Normal 7 5 2 6 6" xfId="20870"/>
    <cellStyle name="Normal 7 5 2 7" xfId="2905"/>
    <cellStyle name="Normal 7 5 2 7 2" xfId="8187"/>
    <cellStyle name="Normal 7 5 2 7 2 2" xfId="26326"/>
    <cellStyle name="Normal 7 5 2 7 3" xfId="21046"/>
    <cellStyle name="Normal 7 5 2 8" xfId="5546"/>
    <cellStyle name="Normal 7 5 2 8 2" xfId="23686"/>
    <cellStyle name="Normal 7 5 2 9" xfId="10840"/>
    <cellStyle name="Normal 7 5 3" xfId="356"/>
    <cellStyle name="Normal 7 5 3 2" xfId="705"/>
    <cellStyle name="Normal 7 5 3 2 2" xfId="1937"/>
    <cellStyle name="Normal 7 5 3 2 2 2" xfId="4579"/>
    <cellStyle name="Normal 7 5 3 2 2 2 2" xfId="9860"/>
    <cellStyle name="Normal 7 5 3 2 2 2 2 2" xfId="27999"/>
    <cellStyle name="Normal 7 5 3 2 2 2 3" xfId="17613"/>
    <cellStyle name="Normal 7 5 3 2 2 2 4" xfId="22719"/>
    <cellStyle name="Normal 7 5 3 2 2 3" xfId="7219"/>
    <cellStyle name="Normal 7 5 3 2 2 3 2" xfId="25359"/>
    <cellStyle name="Normal 7 5 3 2 2 4" xfId="12509"/>
    <cellStyle name="Normal 7 5 3 2 2 5" xfId="15149"/>
    <cellStyle name="Normal 7 5 3 2 2 6" xfId="20079"/>
    <cellStyle name="Normal 7 5 3 2 3" xfId="3347"/>
    <cellStyle name="Normal 7 5 3 2 3 2" xfId="8628"/>
    <cellStyle name="Normal 7 5 3 2 3 2 2" xfId="26767"/>
    <cellStyle name="Normal 7 5 3 2 3 3" xfId="16381"/>
    <cellStyle name="Normal 7 5 3 2 3 4" xfId="21487"/>
    <cellStyle name="Normal 7 5 3 2 4" xfId="5987"/>
    <cellStyle name="Normal 7 5 3 2 4 2" xfId="24127"/>
    <cellStyle name="Normal 7 5 3 2 5" xfId="11277"/>
    <cellStyle name="Normal 7 5 3 2 6" xfId="13917"/>
    <cellStyle name="Normal 7 5 3 2 7" xfId="18847"/>
    <cellStyle name="Normal 7 5 3 3" xfId="1057"/>
    <cellStyle name="Normal 7 5 3 3 2" xfId="2289"/>
    <cellStyle name="Normal 7 5 3 3 2 2" xfId="4931"/>
    <cellStyle name="Normal 7 5 3 3 2 2 2" xfId="10212"/>
    <cellStyle name="Normal 7 5 3 3 2 2 2 2" xfId="28351"/>
    <cellStyle name="Normal 7 5 3 3 2 2 3" xfId="17965"/>
    <cellStyle name="Normal 7 5 3 3 2 2 4" xfId="23071"/>
    <cellStyle name="Normal 7 5 3 3 2 3" xfId="7571"/>
    <cellStyle name="Normal 7 5 3 3 2 3 2" xfId="25711"/>
    <cellStyle name="Normal 7 5 3 3 2 4" xfId="12861"/>
    <cellStyle name="Normal 7 5 3 3 2 5" xfId="15501"/>
    <cellStyle name="Normal 7 5 3 3 2 6" xfId="20431"/>
    <cellStyle name="Normal 7 5 3 3 3" xfId="3699"/>
    <cellStyle name="Normal 7 5 3 3 3 2" xfId="8980"/>
    <cellStyle name="Normal 7 5 3 3 3 2 2" xfId="27119"/>
    <cellStyle name="Normal 7 5 3 3 3 3" xfId="16733"/>
    <cellStyle name="Normal 7 5 3 3 3 4" xfId="21839"/>
    <cellStyle name="Normal 7 5 3 3 4" xfId="6339"/>
    <cellStyle name="Normal 7 5 3 3 4 2" xfId="24479"/>
    <cellStyle name="Normal 7 5 3 3 5" xfId="11629"/>
    <cellStyle name="Normal 7 5 3 3 6" xfId="14269"/>
    <cellStyle name="Normal 7 5 3 3 7" xfId="19199"/>
    <cellStyle name="Normal 7 5 3 4" xfId="1585"/>
    <cellStyle name="Normal 7 5 3 4 2" xfId="4227"/>
    <cellStyle name="Normal 7 5 3 4 2 2" xfId="9508"/>
    <cellStyle name="Normal 7 5 3 4 2 2 2" xfId="27647"/>
    <cellStyle name="Normal 7 5 3 4 2 3" xfId="17261"/>
    <cellStyle name="Normal 7 5 3 4 2 4" xfId="22367"/>
    <cellStyle name="Normal 7 5 3 4 3" xfId="6867"/>
    <cellStyle name="Normal 7 5 3 4 3 2" xfId="25007"/>
    <cellStyle name="Normal 7 5 3 4 4" xfId="12157"/>
    <cellStyle name="Normal 7 5 3 4 5" xfId="14797"/>
    <cellStyle name="Normal 7 5 3 4 6" xfId="19727"/>
    <cellStyle name="Normal 7 5 3 5" xfId="2994"/>
    <cellStyle name="Normal 7 5 3 5 2" xfId="8276"/>
    <cellStyle name="Normal 7 5 3 5 2 2" xfId="26415"/>
    <cellStyle name="Normal 7 5 3 5 3" xfId="16029"/>
    <cellStyle name="Normal 7 5 3 5 4" xfId="21135"/>
    <cellStyle name="Normal 7 5 3 6" xfId="5635"/>
    <cellStyle name="Normal 7 5 3 6 2" xfId="23775"/>
    <cellStyle name="Normal 7 5 3 7" xfId="10931"/>
    <cellStyle name="Normal 7 5 3 8" xfId="13565"/>
    <cellStyle name="Normal 7 5 3 9" xfId="18495"/>
    <cellStyle name="Normal 7 5 4" xfId="530"/>
    <cellStyle name="Normal 7 5 4 2" xfId="1233"/>
    <cellStyle name="Normal 7 5 4 2 2" xfId="2465"/>
    <cellStyle name="Normal 7 5 4 2 2 2" xfId="5107"/>
    <cellStyle name="Normal 7 5 4 2 2 2 2" xfId="10388"/>
    <cellStyle name="Normal 7 5 4 2 2 2 2 2" xfId="28527"/>
    <cellStyle name="Normal 7 5 4 2 2 2 3" xfId="18141"/>
    <cellStyle name="Normal 7 5 4 2 2 2 4" xfId="23247"/>
    <cellStyle name="Normal 7 5 4 2 2 3" xfId="7747"/>
    <cellStyle name="Normal 7 5 4 2 2 3 2" xfId="25887"/>
    <cellStyle name="Normal 7 5 4 2 2 4" xfId="13037"/>
    <cellStyle name="Normal 7 5 4 2 2 5" xfId="15677"/>
    <cellStyle name="Normal 7 5 4 2 2 6" xfId="20607"/>
    <cellStyle name="Normal 7 5 4 2 3" xfId="3875"/>
    <cellStyle name="Normal 7 5 4 2 3 2" xfId="9156"/>
    <cellStyle name="Normal 7 5 4 2 3 2 2" xfId="27295"/>
    <cellStyle name="Normal 7 5 4 2 3 3" xfId="16909"/>
    <cellStyle name="Normal 7 5 4 2 3 4" xfId="22015"/>
    <cellStyle name="Normal 7 5 4 2 4" xfId="6515"/>
    <cellStyle name="Normal 7 5 4 2 4 2" xfId="24655"/>
    <cellStyle name="Normal 7 5 4 2 5" xfId="11805"/>
    <cellStyle name="Normal 7 5 4 2 6" xfId="14445"/>
    <cellStyle name="Normal 7 5 4 2 7" xfId="19375"/>
    <cellStyle name="Normal 7 5 4 3" xfId="1761"/>
    <cellStyle name="Normal 7 5 4 3 2" xfId="4403"/>
    <cellStyle name="Normal 7 5 4 3 2 2" xfId="9684"/>
    <cellStyle name="Normal 7 5 4 3 2 2 2" xfId="27823"/>
    <cellStyle name="Normal 7 5 4 3 2 3" xfId="17437"/>
    <cellStyle name="Normal 7 5 4 3 2 4" xfId="22543"/>
    <cellStyle name="Normal 7 5 4 3 3" xfId="7043"/>
    <cellStyle name="Normal 7 5 4 3 3 2" xfId="25183"/>
    <cellStyle name="Normal 7 5 4 3 4" xfId="12333"/>
    <cellStyle name="Normal 7 5 4 3 5" xfId="14973"/>
    <cellStyle name="Normal 7 5 4 3 6" xfId="19903"/>
    <cellStyle name="Normal 7 5 4 4" xfId="3170"/>
    <cellStyle name="Normal 7 5 4 4 2" xfId="8452"/>
    <cellStyle name="Normal 7 5 4 4 2 2" xfId="26591"/>
    <cellStyle name="Normal 7 5 4 4 3" xfId="16205"/>
    <cellStyle name="Normal 7 5 4 4 4" xfId="21311"/>
    <cellStyle name="Normal 7 5 4 5" xfId="5811"/>
    <cellStyle name="Normal 7 5 4 5 2" xfId="23951"/>
    <cellStyle name="Normal 7 5 4 6" xfId="11103"/>
    <cellStyle name="Normal 7 5 4 7" xfId="13741"/>
    <cellStyle name="Normal 7 5 4 8" xfId="18671"/>
    <cellStyle name="Normal 7 5 5" xfId="881"/>
    <cellStyle name="Normal 7 5 5 2" xfId="2113"/>
    <cellStyle name="Normal 7 5 5 2 2" xfId="4755"/>
    <cellStyle name="Normal 7 5 5 2 2 2" xfId="10036"/>
    <cellStyle name="Normal 7 5 5 2 2 2 2" xfId="28175"/>
    <cellStyle name="Normal 7 5 5 2 2 3" xfId="17789"/>
    <cellStyle name="Normal 7 5 5 2 2 4" xfId="22895"/>
    <cellStyle name="Normal 7 5 5 2 3" xfId="7395"/>
    <cellStyle name="Normal 7 5 5 2 3 2" xfId="25535"/>
    <cellStyle name="Normal 7 5 5 2 4" xfId="12685"/>
    <cellStyle name="Normal 7 5 5 2 5" xfId="15325"/>
    <cellStyle name="Normal 7 5 5 2 6" xfId="20255"/>
    <cellStyle name="Normal 7 5 5 3" xfId="3523"/>
    <cellStyle name="Normal 7 5 5 3 2" xfId="8804"/>
    <cellStyle name="Normal 7 5 5 3 2 2" xfId="26943"/>
    <cellStyle name="Normal 7 5 5 3 3" xfId="16557"/>
    <cellStyle name="Normal 7 5 5 3 4" xfId="21663"/>
    <cellStyle name="Normal 7 5 5 4" xfId="6163"/>
    <cellStyle name="Normal 7 5 5 4 2" xfId="24303"/>
    <cellStyle name="Normal 7 5 5 5" xfId="11453"/>
    <cellStyle name="Normal 7 5 5 6" xfId="14093"/>
    <cellStyle name="Normal 7 5 5 7" xfId="19023"/>
    <cellStyle name="Normal 7 5 6" xfId="1409"/>
    <cellStyle name="Normal 7 5 6 2" xfId="4051"/>
    <cellStyle name="Normal 7 5 6 2 2" xfId="9332"/>
    <cellStyle name="Normal 7 5 6 2 2 2" xfId="27471"/>
    <cellStyle name="Normal 7 5 6 2 3" xfId="17085"/>
    <cellStyle name="Normal 7 5 6 2 4" xfId="22191"/>
    <cellStyle name="Normal 7 5 6 3" xfId="6691"/>
    <cellStyle name="Normal 7 5 6 3 2" xfId="24831"/>
    <cellStyle name="Normal 7 5 6 4" xfId="11981"/>
    <cellStyle name="Normal 7 5 6 5" xfId="14621"/>
    <cellStyle name="Normal 7 5 6 6" xfId="19551"/>
    <cellStyle name="Normal 7 5 7" xfId="2641"/>
    <cellStyle name="Normal 7 5 7 2" xfId="5283"/>
    <cellStyle name="Normal 7 5 7 2 2" xfId="10564"/>
    <cellStyle name="Normal 7 5 7 2 2 2" xfId="28703"/>
    <cellStyle name="Normal 7 5 7 2 3" xfId="23423"/>
    <cellStyle name="Normal 7 5 7 3" xfId="7923"/>
    <cellStyle name="Normal 7 5 7 3 2" xfId="26063"/>
    <cellStyle name="Normal 7 5 7 4" xfId="13213"/>
    <cellStyle name="Normal 7 5 7 5" xfId="15853"/>
    <cellStyle name="Normal 7 5 7 6" xfId="20783"/>
    <cellStyle name="Normal 7 5 8" xfId="2818"/>
    <cellStyle name="Normal 7 5 8 2" xfId="8100"/>
    <cellStyle name="Normal 7 5 8 2 2" xfId="26239"/>
    <cellStyle name="Normal 7 5 8 3" xfId="20959"/>
    <cellStyle name="Normal 7 5 9" xfId="5459"/>
    <cellStyle name="Normal 7 5 9 2" xfId="23599"/>
    <cellStyle name="Normal 7 6" xfId="185"/>
    <cellStyle name="Normal 7 6 10" xfId="10687"/>
    <cellStyle name="Normal 7 6 11" xfId="13411"/>
    <cellStyle name="Normal 7 6 12" xfId="18341"/>
    <cellStyle name="Normal 7 6 2" xfId="261"/>
    <cellStyle name="Normal 7 6 2 2" xfId="727"/>
    <cellStyle name="Normal 7 6 2 2 2" xfId="1959"/>
    <cellStyle name="Normal 7 6 2 2 2 2" xfId="4601"/>
    <cellStyle name="Normal 7 6 2 2 2 2 2" xfId="9882"/>
    <cellStyle name="Normal 7 6 2 2 2 2 2 2" xfId="28021"/>
    <cellStyle name="Normal 7 6 2 2 2 2 3" xfId="17635"/>
    <cellStyle name="Normal 7 6 2 2 2 2 4" xfId="22741"/>
    <cellStyle name="Normal 7 6 2 2 2 3" xfId="7241"/>
    <cellStyle name="Normal 7 6 2 2 2 3 2" xfId="25381"/>
    <cellStyle name="Normal 7 6 2 2 2 4" xfId="12531"/>
    <cellStyle name="Normal 7 6 2 2 2 5" xfId="15171"/>
    <cellStyle name="Normal 7 6 2 2 2 6" xfId="20101"/>
    <cellStyle name="Normal 7 6 2 2 3" xfId="3369"/>
    <cellStyle name="Normal 7 6 2 2 3 2" xfId="8650"/>
    <cellStyle name="Normal 7 6 2 2 3 2 2" xfId="26789"/>
    <cellStyle name="Normal 7 6 2 2 3 3" xfId="16403"/>
    <cellStyle name="Normal 7 6 2 2 3 4" xfId="21509"/>
    <cellStyle name="Normal 7 6 2 2 4" xfId="6009"/>
    <cellStyle name="Normal 7 6 2 2 4 2" xfId="24149"/>
    <cellStyle name="Normal 7 6 2 2 5" xfId="11299"/>
    <cellStyle name="Normal 7 6 2 2 6" xfId="13939"/>
    <cellStyle name="Normal 7 6 2 2 7" xfId="18869"/>
    <cellStyle name="Normal 7 6 2 3" xfId="1079"/>
    <cellStyle name="Normal 7 6 2 3 2" xfId="2311"/>
    <cellStyle name="Normal 7 6 2 3 2 2" xfId="4953"/>
    <cellStyle name="Normal 7 6 2 3 2 2 2" xfId="10234"/>
    <cellStyle name="Normal 7 6 2 3 2 2 2 2" xfId="28373"/>
    <cellStyle name="Normal 7 6 2 3 2 2 3" xfId="17987"/>
    <cellStyle name="Normal 7 6 2 3 2 2 4" xfId="23093"/>
    <cellStyle name="Normal 7 6 2 3 2 3" xfId="7593"/>
    <cellStyle name="Normal 7 6 2 3 2 3 2" xfId="25733"/>
    <cellStyle name="Normal 7 6 2 3 2 4" xfId="12883"/>
    <cellStyle name="Normal 7 6 2 3 2 5" xfId="15523"/>
    <cellStyle name="Normal 7 6 2 3 2 6" xfId="20453"/>
    <cellStyle name="Normal 7 6 2 3 3" xfId="3721"/>
    <cellStyle name="Normal 7 6 2 3 3 2" xfId="9002"/>
    <cellStyle name="Normal 7 6 2 3 3 2 2" xfId="27141"/>
    <cellStyle name="Normal 7 6 2 3 3 3" xfId="16755"/>
    <cellStyle name="Normal 7 6 2 3 3 4" xfId="21861"/>
    <cellStyle name="Normal 7 6 2 3 4" xfId="6361"/>
    <cellStyle name="Normal 7 6 2 3 4 2" xfId="24501"/>
    <cellStyle name="Normal 7 6 2 3 5" xfId="11651"/>
    <cellStyle name="Normal 7 6 2 3 6" xfId="14291"/>
    <cellStyle name="Normal 7 6 2 3 7" xfId="19221"/>
    <cellStyle name="Normal 7 6 2 4" xfId="1607"/>
    <cellStyle name="Normal 7 6 2 4 2" xfId="4249"/>
    <cellStyle name="Normal 7 6 2 4 2 2" xfId="9530"/>
    <cellStyle name="Normal 7 6 2 4 2 2 2" xfId="27669"/>
    <cellStyle name="Normal 7 6 2 4 2 3" xfId="17283"/>
    <cellStyle name="Normal 7 6 2 4 2 4" xfId="22389"/>
    <cellStyle name="Normal 7 6 2 4 3" xfId="6889"/>
    <cellStyle name="Normal 7 6 2 4 3 2" xfId="25029"/>
    <cellStyle name="Normal 7 6 2 4 4" xfId="12179"/>
    <cellStyle name="Normal 7 6 2 4 5" xfId="14819"/>
    <cellStyle name="Normal 7 6 2 4 6" xfId="19749"/>
    <cellStyle name="Normal 7 6 2 5" xfId="3016"/>
    <cellStyle name="Normal 7 6 2 5 2" xfId="8298"/>
    <cellStyle name="Normal 7 6 2 5 2 2" xfId="26437"/>
    <cellStyle name="Normal 7 6 2 5 3" xfId="16051"/>
    <cellStyle name="Normal 7 6 2 5 4" xfId="21157"/>
    <cellStyle name="Normal 7 6 2 6" xfId="5657"/>
    <cellStyle name="Normal 7 6 2 6 2" xfId="23797"/>
    <cellStyle name="Normal 7 6 2 7" xfId="378"/>
    <cellStyle name="Normal 7 6 2 7 2" xfId="18517"/>
    <cellStyle name="Normal 7 6 2 8" xfId="10841"/>
    <cellStyle name="Normal 7 6 2 9" xfId="13587"/>
    <cellStyle name="Normal 7 6 3" xfId="259"/>
    <cellStyle name="Normal 7 6 3 2" xfId="1255"/>
    <cellStyle name="Normal 7 6 3 2 2" xfId="2487"/>
    <cellStyle name="Normal 7 6 3 2 2 2" xfId="5129"/>
    <cellStyle name="Normal 7 6 3 2 2 2 2" xfId="10410"/>
    <cellStyle name="Normal 7 6 3 2 2 2 2 2" xfId="28549"/>
    <cellStyle name="Normal 7 6 3 2 2 2 3" xfId="18163"/>
    <cellStyle name="Normal 7 6 3 2 2 2 4" xfId="23269"/>
    <cellStyle name="Normal 7 6 3 2 2 3" xfId="7769"/>
    <cellStyle name="Normal 7 6 3 2 2 3 2" xfId="25909"/>
    <cellStyle name="Normal 7 6 3 2 2 4" xfId="13059"/>
    <cellStyle name="Normal 7 6 3 2 2 5" xfId="15699"/>
    <cellStyle name="Normal 7 6 3 2 2 6" xfId="20629"/>
    <cellStyle name="Normal 7 6 3 2 3" xfId="3897"/>
    <cellStyle name="Normal 7 6 3 2 3 2" xfId="9178"/>
    <cellStyle name="Normal 7 6 3 2 3 2 2" xfId="27317"/>
    <cellStyle name="Normal 7 6 3 2 3 3" xfId="16931"/>
    <cellStyle name="Normal 7 6 3 2 3 4" xfId="22037"/>
    <cellStyle name="Normal 7 6 3 2 4" xfId="6537"/>
    <cellStyle name="Normal 7 6 3 2 4 2" xfId="24677"/>
    <cellStyle name="Normal 7 6 3 2 5" xfId="11827"/>
    <cellStyle name="Normal 7 6 3 2 6" xfId="14467"/>
    <cellStyle name="Normal 7 6 3 2 7" xfId="19397"/>
    <cellStyle name="Normal 7 6 3 3" xfId="1783"/>
    <cellStyle name="Normal 7 6 3 3 2" xfId="4425"/>
    <cellStyle name="Normal 7 6 3 3 2 2" xfId="9706"/>
    <cellStyle name="Normal 7 6 3 3 2 2 2" xfId="27845"/>
    <cellStyle name="Normal 7 6 3 3 2 3" xfId="17459"/>
    <cellStyle name="Normal 7 6 3 3 2 4" xfId="22565"/>
    <cellStyle name="Normal 7 6 3 3 3" xfId="7065"/>
    <cellStyle name="Normal 7 6 3 3 3 2" xfId="25205"/>
    <cellStyle name="Normal 7 6 3 3 4" xfId="12355"/>
    <cellStyle name="Normal 7 6 3 3 5" xfId="14995"/>
    <cellStyle name="Normal 7 6 3 3 6" xfId="19925"/>
    <cellStyle name="Normal 7 6 3 4" xfId="3192"/>
    <cellStyle name="Normal 7 6 3 4 2" xfId="8474"/>
    <cellStyle name="Normal 7 6 3 4 2 2" xfId="26613"/>
    <cellStyle name="Normal 7 6 3 4 3" xfId="16227"/>
    <cellStyle name="Normal 7 6 3 4 4" xfId="21333"/>
    <cellStyle name="Normal 7 6 3 5" xfId="5833"/>
    <cellStyle name="Normal 7 6 3 5 2" xfId="23973"/>
    <cellStyle name="Normal 7 6 3 6" xfId="10775"/>
    <cellStyle name="Normal 7 6 3 7" xfId="13763"/>
    <cellStyle name="Normal 7 6 3 8" xfId="18693"/>
    <cellStyle name="Normal 7 6 4" xfId="903"/>
    <cellStyle name="Normal 7 6 4 2" xfId="2135"/>
    <cellStyle name="Normal 7 6 4 2 2" xfId="4777"/>
    <cellStyle name="Normal 7 6 4 2 2 2" xfId="10058"/>
    <cellStyle name="Normal 7 6 4 2 2 2 2" xfId="28197"/>
    <cellStyle name="Normal 7 6 4 2 2 3" xfId="17811"/>
    <cellStyle name="Normal 7 6 4 2 2 4" xfId="22917"/>
    <cellStyle name="Normal 7 6 4 2 3" xfId="7417"/>
    <cellStyle name="Normal 7 6 4 2 3 2" xfId="25557"/>
    <cellStyle name="Normal 7 6 4 2 4" xfId="12707"/>
    <cellStyle name="Normal 7 6 4 2 5" xfId="15347"/>
    <cellStyle name="Normal 7 6 4 2 6" xfId="20277"/>
    <cellStyle name="Normal 7 6 4 3" xfId="3545"/>
    <cellStyle name="Normal 7 6 4 3 2" xfId="8826"/>
    <cellStyle name="Normal 7 6 4 3 2 2" xfId="26965"/>
    <cellStyle name="Normal 7 6 4 3 3" xfId="16579"/>
    <cellStyle name="Normal 7 6 4 3 4" xfId="21685"/>
    <cellStyle name="Normal 7 6 4 4" xfId="6185"/>
    <cellStyle name="Normal 7 6 4 4 2" xfId="24325"/>
    <cellStyle name="Normal 7 6 4 5" xfId="11475"/>
    <cellStyle name="Normal 7 6 4 6" xfId="14115"/>
    <cellStyle name="Normal 7 6 4 7" xfId="19045"/>
    <cellStyle name="Normal 7 6 5" xfId="1431"/>
    <cellStyle name="Normal 7 6 5 2" xfId="4073"/>
    <cellStyle name="Normal 7 6 5 2 2" xfId="9354"/>
    <cellStyle name="Normal 7 6 5 2 2 2" xfId="27493"/>
    <cellStyle name="Normal 7 6 5 2 3" xfId="17107"/>
    <cellStyle name="Normal 7 6 5 2 4" xfId="22213"/>
    <cellStyle name="Normal 7 6 5 3" xfId="6713"/>
    <cellStyle name="Normal 7 6 5 3 2" xfId="24853"/>
    <cellStyle name="Normal 7 6 5 4" xfId="12003"/>
    <cellStyle name="Normal 7 6 5 5" xfId="14643"/>
    <cellStyle name="Normal 7 6 5 6" xfId="19573"/>
    <cellStyle name="Normal 7 6 6" xfId="2663"/>
    <cellStyle name="Normal 7 6 6 2" xfId="5305"/>
    <cellStyle name="Normal 7 6 6 2 2" xfId="10586"/>
    <cellStyle name="Normal 7 6 6 2 2 2" xfId="28725"/>
    <cellStyle name="Normal 7 6 6 2 3" xfId="23445"/>
    <cellStyle name="Normal 7 6 6 3" xfId="7945"/>
    <cellStyle name="Normal 7 6 6 3 2" xfId="26085"/>
    <cellStyle name="Normal 7 6 6 4" xfId="13235"/>
    <cellStyle name="Normal 7 6 6 5" xfId="15875"/>
    <cellStyle name="Normal 7 6 6 6" xfId="20805"/>
    <cellStyle name="Normal 7 6 7" xfId="2840"/>
    <cellStyle name="Normal 7 6 7 2" xfId="8122"/>
    <cellStyle name="Normal 7 6 7 2 2" xfId="26261"/>
    <cellStyle name="Normal 7 6 7 3" xfId="20981"/>
    <cellStyle name="Normal 7 6 8" xfId="5481"/>
    <cellStyle name="Normal 7 6 8 2" xfId="23621"/>
    <cellStyle name="Normal 7 6 9" xfId="255"/>
    <cellStyle name="Normal 7 7" xfId="290"/>
    <cellStyle name="Normal 7 7 10" xfId="18429"/>
    <cellStyle name="Normal 7 7 2" xfId="638"/>
    <cellStyle name="Normal 7 7 2 2" xfId="1870"/>
    <cellStyle name="Normal 7 7 2 2 2" xfId="4512"/>
    <cellStyle name="Normal 7 7 2 2 2 2" xfId="9793"/>
    <cellStyle name="Normal 7 7 2 2 2 2 2" xfId="27932"/>
    <cellStyle name="Normal 7 7 2 2 2 3" xfId="17546"/>
    <cellStyle name="Normal 7 7 2 2 2 4" xfId="22652"/>
    <cellStyle name="Normal 7 7 2 2 3" xfId="7152"/>
    <cellStyle name="Normal 7 7 2 2 3 2" xfId="25292"/>
    <cellStyle name="Normal 7 7 2 2 4" xfId="12442"/>
    <cellStyle name="Normal 7 7 2 2 5" xfId="15082"/>
    <cellStyle name="Normal 7 7 2 2 6" xfId="20012"/>
    <cellStyle name="Normal 7 7 2 3" xfId="3280"/>
    <cellStyle name="Normal 7 7 2 3 2" xfId="8561"/>
    <cellStyle name="Normal 7 7 2 3 2 2" xfId="26700"/>
    <cellStyle name="Normal 7 7 2 3 3" xfId="16314"/>
    <cellStyle name="Normal 7 7 2 3 4" xfId="21420"/>
    <cellStyle name="Normal 7 7 2 4" xfId="5920"/>
    <cellStyle name="Normal 7 7 2 4 2" xfId="24060"/>
    <cellStyle name="Normal 7 7 2 5" xfId="11210"/>
    <cellStyle name="Normal 7 7 2 6" xfId="13850"/>
    <cellStyle name="Normal 7 7 2 7" xfId="18780"/>
    <cellStyle name="Normal 7 7 3" xfId="990"/>
    <cellStyle name="Normal 7 7 3 2" xfId="2222"/>
    <cellStyle name="Normal 7 7 3 2 2" xfId="4864"/>
    <cellStyle name="Normal 7 7 3 2 2 2" xfId="10145"/>
    <cellStyle name="Normal 7 7 3 2 2 2 2" xfId="28284"/>
    <cellStyle name="Normal 7 7 3 2 2 3" xfId="17898"/>
    <cellStyle name="Normal 7 7 3 2 2 4" xfId="23004"/>
    <cellStyle name="Normal 7 7 3 2 3" xfId="7504"/>
    <cellStyle name="Normal 7 7 3 2 3 2" xfId="25644"/>
    <cellStyle name="Normal 7 7 3 2 4" xfId="12794"/>
    <cellStyle name="Normal 7 7 3 2 5" xfId="15434"/>
    <cellStyle name="Normal 7 7 3 2 6" xfId="20364"/>
    <cellStyle name="Normal 7 7 3 3" xfId="3632"/>
    <cellStyle name="Normal 7 7 3 3 2" xfId="8913"/>
    <cellStyle name="Normal 7 7 3 3 2 2" xfId="27052"/>
    <cellStyle name="Normal 7 7 3 3 3" xfId="16666"/>
    <cellStyle name="Normal 7 7 3 3 4" xfId="21772"/>
    <cellStyle name="Normal 7 7 3 4" xfId="6272"/>
    <cellStyle name="Normal 7 7 3 4 2" xfId="24412"/>
    <cellStyle name="Normal 7 7 3 5" xfId="11562"/>
    <cellStyle name="Normal 7 7 3 6" xfId="14202"/>
    <cellStyle name="Normal 7 7 3 7" xfId="19132"/>
    <cellStyle name="Normal 7 7 4" xfId="1518"/>
    <cellStyle name="Normal 7 7 4 2" xfId="4160"/>
    <cellStyle name="Normal 7 7 4 2 2" xfId="9441"/>
    <cellStyle name="Normal 7 7 4 2 2 2" xfId="27580"/>
    <cellStyle name="Normal 7 7 4 2 3" xfId="17194"/>
    <cellStyle name="Normal 7 7 4 2 4" xfId="22300"/>
    <cellStyle name="Normal 7 7 4 3" xfId="6800"/>
    <cellStyle name="Normal 7 7 4 3 2" xfId="24940"/>
    <cellStyle name="Normal 7 7 4 4" xfId="12090"/>
    <cellStyle name="Normal 7 7 4 5" xfId="14730"/>
    <cellStyle name="Normal 7 7 4 6" xfId="19660"/>
    <cellStyle name="Normal 7 7 5" xfId="2927"/>
    <cellStyle name="Normal 7 7 5 2" xfId="8209"/>
    <cellStyle name="Normal 7 7 5 2 2" xfId="26348"/>
    <cellStyle name="Normal 7 7 5 3" xfId="15962"/>
    <cellStyle name="Normal 7 7 5 4" xfId="21068"/>
    <cellStyle name="Normal 7 7 6" xfId="5568"/>
    <cellStyle name="Normal 7 7 6 2" xfId="23708"/>
    <cellStyle name="Normal 7 7 7" xfId="10658"/>
    <cellStyle name="Normal 7 7 8" xfId="10867"/>
    <cellStyle name="Normal 7 7 9" xfId="13498"/>
    <cellStyle name="Normal 7 8" xfId="465"/>
    <cellStyle name="Normal 7 8 2" xfId="1166"/>
    <cellStyle name="Normal 7 8 2 2" xfId="2398"/>
    <cellStyle name="Normal 7 8 2 2 2" xfId="5040"/>
    <cellStyle name="Normal 7 8 2 2 2 2" xfId="10321"/>
    <cellStyle name="Normal 7 8 2 2 2 2 2" xfId="28460"/>
    <cellStyle name="Normal 7 8 2 2 2 3" xfId="18074"/>
    <cellStyle name="Normal 7 8 2 2 2 4" xfId="23180"/>
    <cellStyle name="Normal 7 8 2 2 3" xfId="7680"/>
    <cellStyle name="Normal 7 8 2 2 3 2" xfId="25820"/>
    <cellStyle name="Normal 7 8 2 2 4" xfId="12970"/>
    <cellStyle name="Normal 7 8 2 2 5" xfId="15610"/>
    <cellStyle name="Normal 7 8 2 2 6" xfId="20540"/>
    <cellStyle name="Normal 7 8 2 3" xfId="3808"/>
    <cellStyle name="Normal 7 8 2 3 2" xfId="9089"/>
    <cellStyle name="Normal 7 8 2 3 2 2" xfId="27228"/>
    <cellStyle name="Normal 7 8 2 3 3" xfId="16842"/>
    <cellStyle name="Normal 7 8 2 3 4" xfId="21948"/>
    <cellStyle name="Normal 7 8 2 4" xfId="6448"/>
    <cellStyle name="Normal 7 8 2 4 2" xfId="24588"/>
    <cellStyle name="Normal 7 8 2 5" xfId="11738"/>
    <cellStyle name="Normal 7 8 2 6" xfId="14378"/>
    <cellStyle name="Normal 7 8 2 7" xfId="19308"/>
    <cellStyle name="Normal 7 8 3" xfId="1694"/>
    <cellStyle name="Normal 7 8 3 2" xfId="4336"/>
    <cellStyle name="Normal 7 8 3 2 2" xfId="9617"/>
    <cellStyle name="Normal 7 8 3 2 2 2" xfId="27756"/>
    <cellStyle name="Normal 7 8 3 2 3" xfId="17370"/>
    <cellStyle name="Normal 7 8 3 2 4" xfId="22476"/>
    <cellStyle name="Normal 7 8 3 3" xfId="6976"/>
    <cellStyle name="Normal 7 8 3 3 2" xfId="25116"/>
    <cellStyle name="Normal 7 8 3 4" xfId="12266"/>
    <cellStyle name="Normal 7 8 3 5" xfId="14906"/>
    <cellStyle name="Normal 7 8 3 6" xfId="19836"/>
    <cellStyle name="Normal 7 8 4" xfId="3103"/>
    <cellStyle name="Normal 7 8 4 2" xfId="8385"/>
    <cellStyle name="Normal 7 8 4 2 2" xfId="26524"/>
    <cellStyle name="Normal 7 8 4 3" xfId="16138"/>
    <cellStyle name="Normal 7 8 4 4" xfId="21244"/>
    <cellStyle name="Normal 7 8 5" xfId="5744"/>
    <cellStyle name="Normal 7 8 5 2" xfId="23884"/>
    <cellStyle name="Normal 7 8 6" xfId="11038"/>
    <cellStyle name="Normal 7 8 7" xfId="13674"/>
    <cellStyle name="Normal 7 8 8" xfId="18604"/>
    <cellStyle name="Normal 7 9" xfId="814"/>
    <cellStyle name="Normal 7 9 2" xfId="2046"/>
    <cellStyle name="Normal 7 9 2 2" xfId="4688"/>
    <cellStyle name="Normal 7 9 2 2 2" xfId="9969"/>
    <cellStyle name="Normal 7 9 2 2 2 2" xfId="28108"/>
    <cellStyle name="Normal 7 9 2 2 3" xfId="17722"/>
    <cellStyle name="Normal 7 9 2 2 4" xfId="22828"/>
    <cellStyle name="Normal 7 9 2 3" xfId="7328"/>
    <cellStyle name="Normal 7 9 2 3 2" xfId="25468"/>
    <cellStyle name="Normal 7 9 2 4" xfId="12618"/>
    <cellStyle name="Normal 7 9 2 5" xfId="15258"/>
    <cellStyle name="Normal 7 9 2 6" xfId="20188"/>
    <cellStyle name="Normal 7 9 3" xfId="3456"/>
    <cellStyle name="Normal 7 9 3 2" xfId="8737"/>
    <cellStyle name="Normal 7 9 3 2 2" xfId="26876"/>
    <cellStyle name="Normal 7 9 3 3" xfId="16490"/>
    <cellStyle name="Normal 7 9 3 4" xfId="21596"/>
    <cellStyle name="Normal 7 9 4" xfId="6096"/>
    <cellStyle name="Normal 7 9 4 2" xfId="24236"/>
    <cellStyle name="Normal 7 9 5" xfId="11386"/>
    <cellStyle name="Normal 7 9 6" xfId="14026"/>
    <cellStyle name="Normal 7 9 7" xfId="18956"/>
    <cellStyle name="Normal 8" xfId="70"/>
    <cellStyle name="Normal 8 10" xfId="10680"/>
    <cellStyle name="Normal 8 11" xfId="13329"/>
    <cellStyle name="Normal 8 12" xfId="18258"/>
    <cellStyle name="Normal 8 2" xfId="193"/>
    <cellStyle name="Normal 8 2 10" xfId="13418"/>
    <cellStyle name="Normal 8 2 11" xfId="18348"/>
    <cellStyle name="Normal 8 2 2" xfId="385"/>
    <cellStyle name="Normal 8 2 2 2" xfId="734"/>
    <cellStyle name="Normal 8 2 2 2 2" xfId="1966"/>
    <cellStyle name="Normal 8 2 2 2 2 2" xfId="4608"/>
    <cellStyle name="Normal 8 2 2 2 2 2 2" xfId="9889"/>
    <cellStyle name="Normal 8 2 2 2 2 2 2 2" xfId="28028"/>
    <cellStyle name="Normal 8 2 2 2 2 2 3" xfId="17642"/>
    <cellStyle name="Normal 8 2 2 2 2 2 4" xfId="22748"/>
    <cellStyle name="Normal 8 2 2 2 2 3" xfId="7248"/>
    <cellStyle name="Normal 8 2 2 2 2 3 2" xfId="25388"/>
    <cellStyle name="Normal 8 2 2 2 2 4" xfId="12538"/>
    <cellStyle name="Normal 8 2 2 2 2 5" xfId="15178"/>
    <cellStyle name="Normal 8 2 2 2 2 6" xfId="20108"/>
    <cellStyle name="Normal 8 2 2 2 3" xfId="3376"/>
    <cellStyle name="Normal 8 2 2 2 3 2" xfId="8657"/>
    <cellStyle name="Normal 8 2 2 2 3 2 2" xfId="26796"/>
    <cellStyle name="Normal 8 2 2 2 3 3" xfId="16410"/>
    <cellStyle name="Normal 8 2 2 2 3 4" xfId="21516"/>
    <cellStyle name="Normal 8 2 2 2 4" xfId="6016"/>
    <cellStyle name="Normal 8 2 2 2 4 2" xfId="24156"/>
    <cellStyle name="Normal 8 2 2 2 5" xfId="11306"/>
    <cellStyle name="Normal 8 2 2 2 6" xfId="13946"/>
    <cellStyle name="Normal 8 2 2 2 7" xfId="18876"/>
    <cellStyle name="Normal 8 2 2 3" xfId="1086"/>
    <cellStyle name="Normal 8 2 2 3 2" xfId="2318"/>
    <cellStyle name="Normal 8 2 2 3 2 2" xfId="4960"/>
    <cellStyle name="Normal 8 2 2 3 2 2 2" xfId="10241"/>
    <cellStyle name="Normal 8 2 2 3 2 2 2 2" xfId="28380"/>
    <cellStyle name="Normal 8 2 2 3 2 2 3" xfId="17994"/>
    <cellStyle name="Normal 8 2 2 3 2 2 4" xfId="23100"/>
    <cellStyle name="Normal 8 2 2 3 2 3" xfId="7600"/>
    <cellStyle name="Normal 8 2 2 3 2 3 2" xfId="25740"/>
    <cellStyle name="Normal 8 2 2 3 2 4" xfId="12890"/>
    <cellStyle name="Normal 8 2 2 3 2 5" xfId="15530"/>
    <cellStyle name="Normal 8 2 2 3 2 6" xfId="20460"/>
    <cellStyle name="Normal 8 2 2 3 3" xfId="3728"/>
    <cellStyle name="Normal 8 2 2 3 3 2" xfId="9009"/>
    <cellStyle name="Normal 8 2 2 3 3 2 2" xfId="27148"/>
    <cellStyle name="Normal 8 2 2 3 3 3" xfId="16762"/>
    <cellStyle name="Normal 8 2 2 3 3 4" xfId="21868"/>
    <cellStyle name="Normal 8 2 2 3 4" xfId="6368"/>
    <cellStyle name="Normal 8 2 2 3 4 2" xfId="24508"/>
    <cellStyle name="Normal 8 2 2 3 5" xfId="11658"/>
    <cellStyle name="Normal 8 2 2 3 6" xfId="14298"/>
    <cellStyle name="Normal 8 2 2 3 7" xfId="19228"/>
    <cellStyle name="Normal 8 2 2 4" xfId="1614"/>
    <cellStyle name="Normal 8 2 2 4 2" xfId="4256"/>
    <cellStyle name="Normal 8 2 2 4 2 2" xfId="9537"/>
    <cellStyle name="Normal 8 2 2 4 2 2 2" xfId="27676"/>
    <cellStyle name="Normal 8 2 2 4 2 3" xfId="17290"/>
    <cellStyle name="Normal 8 2 2 4 2 4" xfId="22396"/>
    <cellStyle name="Normal 8 2 2 4 3" xfId="6896"/>
    <cellStyle name="Normal 8 2 2 4 3 2" xfId="25036"/>
    <cellStyle name="Normal 8 2 2 4 4" xfId="12186"/>
    <cellStyle name="Normal 8 2 2 4 5" xfId="14826"/>
    <cellStyle name="Normal 8 2 2 4 6" xfId="19756"/>
    <cellStyle name="Normal 8 2 2 5" xfId="3023"/>
    <cellStyle name="Normal 8 2 2 5 2" xfId="8305"/>
    <cellStyle name="Normal 8 2 2 5 2 2" xfId="26444"/>
    <cellStyle name="Normal 8 2 2 5 3" xfId="16058"/>
    <cellStyle name="Normal 8 2 2 5 4" xfId="21164"/>
    <cellStyle name="Normal 8 2 2 6" xfId="5664"/>
    <cellStyle name="Normal 8 2 2 6 2" xfId="23804"/>
    <cellStyle name="Normal 8 2 2 7" xfId="10959"/>
    <cellStyle name="Normal 8 2 2 8" xfId="13594"/>
    <cellStyle name="Normal 8 2 2 9" xfId="18524"/>
    <cellStyle name="Normal 8 2 3" xfId="558"/>
    <cellStyle name="Normal 8 2 3 2" xfId="1262"/>
    <cellStyle name="Normal 8 2 3 2 2" xfId="2494"/>
    <cellStyle name="Normal 8 2 3 2 2 2" xfId="5136"/>
    <cellStyle name="Normal 8 2 3 2 2 2 2" xfId="10417"/>
    <cellStyle name="Normal 8 2 3 2 2 2 2 2" xfId="28556"/>
    <cellStyle name="Normal 8 2 3 2 2 2 3" xfId="18170"/>
    <cellStyle name="Normal 8 2 3 2 2 2 4" xfId="23276"/>
    <cellStyle name="Normal 8 2 3 2 2 3" xfId="7776"/>
    <cellStyle name="Normal 8 2 3 2 2 3 2" xfId="25916"/>
    <cellStyle name="Normal 8 2 3 2 2 4" xfId="13066"/>
    <cellStyle name="Normal 8 2 3 2 2 5" xfId="15706"/>
    <cellStyle name="Normal 8 2 3 2 2 6" xfId="20636"/>
    <cellStyle name="Normal 8 2 3 2 3" xfId="3904"/>
    <cellStyle name="Normal 8 2 3 2 3 2" xfId="9185"/>
    <cellStyle name="Normal 8 2 3 2 3 2 2" xfId="27324"/>
    <cellStyle name="Normal 8 2 3 2 3 3" xfId="16938"/>
    <cellStyle name="Normal 8 2 3 2 3 4" xfId="22044"/>
    <cellStyle name="Normal 8 2 3 2 4" xfId="6544"/>
    <cellStyle name="Normal 8 2 3 2 4 2" xfId="24684"/>
    <cellStyle name="Normal 8 2 3 2 5" xfId="11834"/>
    <cellStyle name="Normal 8 2 3 2 6" xfId="14474"/>
    <cellStyle name="Normal 8 2 3 2 7" xfId="19404"/>
    <cellStyle name="Normal 8 2 3 3" xfId="1790"/>
    <cellStyle name="Normal 8 2 3 3 2" xfId="4432"/>
    <cellStyle name="Normal 8 2 3 3 2 2" xfId="9713"/>
    <cellStyle name="Normal 8 2 3 3 2 2 2" xfId="27852"/>
    <cellStyle name="Normal 8 2 3 3 2 3" xfId="17466"/>
    <cellStyle name="Normal 8 2 3 3 2 4" xfId="22572"/>
    <cellStyle name="Normal 8 2 3 3 3" xfId="7072"/>
    <cellStyle name="Normal 8 2 3 3 3 2" xfId="25212"/>
    <cellStyle name="Normal 8 2 3 3 4" xfId="12362"/>
    <cellStyle name="Normal 8 2 3 3 5" xfId="15002"/>
    <cellStyle name="Normal 8 2 3 3 6" xfId="19932"/>
    <cellStyle name="Normal 8 2 3 4" xfId="3199"/>
    <cellStyle name="Normal 8 2 3 4 2" xfId="8481"/>
    <cellStyle name="Normal 8 2 3 4 2 2" xfId="26620"/>
    <cellStyle name="Normal 8 2 3 4 3" xfId="16234"/>
    <cellStyle name="Normal 8 2 3 4 4" xfId="21340"/>
    <cellStyle name="Normal 8 2 3 5" xfId="5840"/>
    <cellStyle name="Normal 8 2 3 5 2" xfId="23980"/>
    <cellStyle name="Normal 8 2 3 6" xfId="11131"/>
    <cellStyle name="Normal 8 2 3 7" xfId="13770"/>
    <cellStyle name="Normal 8 2 3 8" xfId="18700"/>
    <cellStyle name="Normal 8 2 4" xfId="910"/>
    <cellStyle name="Normal 8 2 4 2" xfId="2142"/>
    <cellStyle name="Normal 8 2 4 2 2" xfId="4784"/>
    <cellStyle name="Normal 8 2 4 2 2 2" xfId="10065"/>
    <cellStyle name="Normal 8 2 4 2 2 2 2" xfId="28204"/>
    <cellStyle name="Normal 8 2 4 2 2 3" xfId="17818"/>
    <cellStyle name="Normal 8 2 4 2 2 4" xfId="22924"/>
    <cellStyle name="Normal 8 2 4 2 3" xfId="7424"/>
    <cellStyle name="Normal 8 2 4 2 3 2" xfId="25564"/>
    <cellStyle name="Normal 8 2 4 2 4" xfId="12714"/>
    <cellStyle name="Normal 8 2 4 2 5" xfId="15354"/>
    <cellStyle name="Normal 8 2 4 2 6" xfId="20284"/>
    <cellStyle name="Normal 8 2 4 3" xfId="3552"/>
    <cellStyle name="Normal 8 2 4 3 2" xfId="8833"/>
    <cellStyle name="Normal 8 2 4 3 2 2" xfId="26972"/>
    <cellStyle name="Normal 8 2 4 3 3" xfId="16586"/>
    <cellStyle name="Normal 8 2 4 3 4" xfId="21692"/>
    <cellStyle name="Normal 8 2 4 4" xfId="6192"/>
    <cellStyle name="Normal 8 2 4 4 2" xfId="24332"/>
    <cellStyle name="Normal 8 2 4 5" xfId="11482"/>
    <cellStyle name="Normal 8 2 4 6" xfId="14122"/>
    <cellStyle name="Normal 8 2 4 7" xfId="19052"/>
    <cellStyle name="Normal 8 2 5" xfId="1438"/>
    <cellStyle name="Normal 8 2 5 2" xfId="4080"/>
    <cellStyle name="Normal 8 2 5 2 2" xfId="9361"/>
    <cellStyle name="Normal 8 2 5 2 2 2" xfId="27500"/>
    <cellStyle name="Normal 8 2 5 2 3" xfId="17114"/>
    <cellStyle name="Normal 8 2 5 2 4" xfId="22220"/>
    <cellStyle name="Normal 8 2 5 3" xfId="6720"/>
    <cellStyle name="Normal 8 2 5 3 2" xfId="24860"/>
    <cellStyle name="Normal 8 2 5 4" xfId="12010"/>
    <cellStyle name="Normal 8 2 5 5" xfId="14650"/>
    <cellStyle name="Normal 8 2 5 6" xfId="19580"/>
    <cellStyle name="Normal 8 2 6" xfId="2670"/>
    <cellStyle name="Normal 8 2 6 2" xfId="5312"/>
    <cellStyle name="Normal 8 2 6 2 2" xfId="10593"/>
    <cellStyle name="Normal 8 2 6 2 2 2" xfId="28732"/>
    <cellStyle name="Normal 8 2 6 2 3" xfId="23452"/>
    <cellStyle name="Normal 8 2 6 3" xfId="7952"/>
    <cellStyle name="Normal 8 2 6 3 2" xfId="26092"/>
    <cellStyle name="Normal 8 2 6 4" xfId="13242"/>
    <cellStyle name="Normal 8 2 6 5" xfId="15882"/>
    <cellStyle name="Normal 8 2 6 6" xfId="20812"/>
    <cellStyle name="Normal 8 2 7" xfId="2847"/>
    <cellStyle name="Normal 8 2 7 2" xfId="8129"/>
    <cellStyle name="Normal 8 2 7 2 2" xfId="26268"/>
    <cellStyle name="Normal 8 2 7 3" xfId="20988"/>
    <cellStyle name="Normal 8 2 8" xfId="5488"/>
    <cellStyle name="Normal 8 2 8 2" xfId="23628"/>
    <cellStyle name="Normal 8 2 9" xfId="10782"/>
    <cellStyle name="Normal 8 3" xfId="297"/>
    <cellStyle name="Normal 8 3 2" xfId="645"/>
    <cellStyle name="Normal 8 3 2 2" xfId="1877"/>
    <cellStyle name="Normal 8 3 2 2 2" xfId="4519"/>
    <cellStyle name="Normal 8 3 2 2 2 2" xfId="9800"/>
    <cellStyle name="Normal 8 3 2 2 2 2 2" xfId="27939"/>
    <cellStyle name="Normal 8 3 2 2 2 3" xfId="17553"/>
    <cellStyle name="Normal 8 3 2 2 2 4" xfId="22659"/>
    <cellStyle name="Normal 8 3 2 2 3" xfId="7159"/>
    <cellStyle name="Normal 8 3 2 2 3 2" xfId="25299"/>
    <cellStyle name="Normal 8 3 2 2 4" xfId="12449"/>
    <cellStyle name="Normal 8 3 2 2 5" xfId="15089"/>
    <cellStyle name="Normal 8 3 2 2 6" xfId="20019"/>
    <cellStyle name="Normal 8 3 2 3" xfId="3287"/>
    <cellStyle name="Normal 8 3 2 3 2" xfId="8568"/>
    <cellStyle name="Normal 8 3 2 3 2 2" xfId="26707"/>
    <cellStyle name="Normal 8 3 2 3 3" xfId="16321"/>
    <cellStyle name="Normal 8 3 2 3 4" xfId="21427"/>
    <cellStyle name="Normal 8 3 2 4" xfId="5927"/>
    <cellStyle name="Normal 8 3 2 4 2" xfId="24067"/>
    <cellStyle name="Normal 8 3 2 5" xfId="11217"/>
    <cellStyle name="Normal 8 3 2 6" xfId="13857"/>
    <cellStyle name="Normal 8 3 2 7" xfId="18787"/>
    <cellStyle name="Normal 8 3 3" xfId="997"/>
    <cellStyle name="Normal 8 3 3 2" xfId="2229"/>
    <cellStyle name="Normal 8 3 3 2 2" xfId="4871"/>
    <cellStyle name="Normal 8 3 3 2 2 2" xfId="10152"/>
    <cellStyle name="Normal 8 3 3 2 2 2 2" xfId="28291"/>
    <cellStyle name="Normal 8 3 3 2 2 3" xfId="17905"/>
    <cellStyle name="Normal 8 3 3 2 2 4" xfId="23011"/>
    <cellStyle name="Normal 8 3 3 2 3" xfId="7511"/>
    <cellStyle name="Normal 8 3 3 2 3 2" xfId="25651"/>
    <cellStyle name="Normal 8 3 3 2 4" xfId="12801"/>
    <cellStyle name="Normal 8 3 3 2 5" xfId="15441"/>
    <cellStyle name="Normal 8 3 3 2 6" xfId="20371"/>
    <cellStyle name="Normal 8 3 3 3" xfId="3639"/>
    <cellStyle name="Normal 8 3 3 3 2" xfId="8920"/>
    <cellStyle name="Normal 8 3 3 3 2 2" xfId="27059"/>
    <cellStyle name="Normal 8 3 3 3 3" xfId="16673"/>
    <cellStyle name="Normal 8 3 3 3 4" xfId="21779"/>
    <cellStyle name="Normal 8 3 3 4" xfId="6279"/>
    <cellStyle name="Normal 8 3 3 4 2" xfId="24419"/>
    <cellStyle name="Normal 8 3 3 5" xfId="11569"/>
    <cellStyle name="Normal 8 3 3 6" xfId="14209"/>
    <cellStyle name="Normal 8 3 3 7" xfId="19139"/>
    <cellStyle name="Normal 8 3 4" xfId="1525"/>
    <cellStyle name="Normal 8 3 4 2" xfId="4167"/>
    <cellStyle name="Normal 8 3 4 2 2" xfId="9448"/>
    <cellStyle name="Normal 8 3 4 2 2 2" xfId="27587"/>
    <cellStyle name="Normal 8 3 4 2 3" xfId="17201"/>
    <cellStyle name="Normal 8 3 4 2 4" xfId="22307"/>
    <cellStyle name="Normal 8 3 4 3" xfId="6807"/>
    <cellStyle name="Normal 8 3 4 3 2" xfId="24947"/>
    <cellStyle name="Normal 8 3 4 4" xfId="12097"/>
    <cellStyle name="Normal 8 3 4 5" xfId="14737"/>
    <cellStyle name="Normal 8 3 4 6" xfId="19667"/>
    <cellStyle name="Normal 8 3 5" xfId="2934"/>
    <cellStyle name="Normal 8 3 5 2" xfId="8216"/>
    <cellStyle name="Normal 8 3 5 2 2" xfId="26355"/>
    <cellStyle name="Normal 8 3 5 3" xfId="15969"/>
    <cellStyle name="Normal 8 3 5 4" xfId="21075"/>
    <cellStyle name="Normal 8 3 6" xfId="5575"/>
    <cellStyle name="Normal 8 3 6 2" xfId="23715"/>
    <cellStyle name="Normal 8 3 7" xfId="10874"/>
    <cellStyle name="Normal 8 3 8" xfId="13505"/>
    <cellStyle name="Normal 8 3 9" xfId="18436"/>
    <cellStyle name="Normal 8 4" xfId="474"/>
    <cellStyle name="Normal 8 4 2" xfId="1175"/>
    <cellStyle name="Normal 8 4 2 2" xfId="2407"/>
    <cellStyle name="Normal 8 4 2 2 2" xfId="5049"/>
    <cellStyle name="Normal 8 4 2 2 2 2" xfId="10330"/>
    <cellStyle name="Normal 8 4 2 2 2 2 2" xfId="28469"/>
    <cellStyle name="Normal 8 4 2 2 2 3" xfId="18083"/>
    <cellStyle name="Normal 8 4 2 2 2 4" xfId="23189"/>
    <cellStyle name="Normal 8 4 2 2 3" xfId="7689"/>
    <cellStyle name="Normal 8 4 2 2 3 2" xfId="25829"/>
    <cellStyle name="Normal 8 4 2 2 4" xfId="12979"/>
    <cellStyle name="Normal 8 4 2 2 5" xfId="15619"/>
    <cellStyle name="Normal 8 4 2 2 6" xfId="20549"/>
    <cellStyle name="Normal 8 4 2 3" xfId="3817"/>
    <cellStyle name="Normal 8 4 2 3 2" xfId="9098"/>
    <cellStyle name="Normal 8 4 2 3 2 2" xfId="27237"/>
    <cellStyle name="Normal 8 4 2 3 3" xfId="16851"/>
    <cellStyle name="Normal 8 4 2 3 4" xfId="21957"/>
    <cellStyle name="Normal 8 4 2 4" xfId="6457"/>
    <cellStyle name="Normal 8 4 2 4 2" xfId="24597"/>
    <cellStyle name="Normal 8 4 2 5" xfId="11747"/>
    <cellStyle name="Normal 8 4 2 6" xfId="14387"/>
    <cellStyle name="Normal 8 4 2 7" xfId="19317"/>
    <cellStyle name="Normal 8 4 3" xfId="1703"/>
    <cellStyle name="Normal 8 4 3 2" xfId="4345"/>
    <cellStyle name="Normal 8 4 3 2 2" xfId="9626"/>
    <cellStyle name="Normal 8 4 3 2 2 2" xfId="27765"/>
    <cellStyle name="Normal 8 4 3 2 3" xfId="17379"/>
    <cellStyle name="Normal 8 4 3 2 4" xfId="22485"/>
    <cellStyle name="Normal 8 4 3 3" xfId="6985"/>
    <cellStyle name="Normal 8 4 3 3 2" xfId="25125"/>
    <cellStyle name="Normal 8 4 3 4" xfId="12275"/>
    <cellStyle name="Normal 8 4 3 5" xfId="14915"/>
    <cellStyle name="Normal 8 4 3 6" xfId="19845"/>
    <cellStyle name="Normal 8 4 4" xfId="3112"/>
    <cellStyle name="Normal 8 4 4 2" xfId="8394"/>
    <cellStyle name="Normal 8 4 4 2 2" xfId="26533"/>
    <cellStyle name="Normal 8 4 4 3" xfId="16147"/>
    <cellStyle name="Normal 8 4 4 4" xfId="21253"/>
    <cellStyle name="Normal 8 4 5" xfId="5753"/>
    <cellStyle name="Normal 8 4 5 2" xfId="23893"/>
    <cellStyle name="Normal 8 4 6" xfId="11047"/>
    <cellStyle name="Normal 8 4 7" xfId="13683"/>
    <cellStyle name="Normal 8 4 8" xfId="18613"/>
    <cellStyle name="Normal 8 5" xfId="823"/>
    <cellStyle name="Normal 8 5 2" xfId="2055"/>
    <cellStyle name="Normal 8 5 2 2" xfId="4697"/>
    <cellStyle name="Normal 8 5 2 2 2" xfId="9978"/>
    <cellStyle name="Normal 8 5 2 2 2 2" xfId="28117"/>
    <cellStyle name="Normal 8 5 2 2 3" xfId="17731"/>
    <cellStyle name="Normal 8 5 2 2 4" xfId="22837"/>
    <cellStyle name="Normal 8 5 2 3" xfId="7337"/>
    <cellStyle name="Normal 8 5 2 3 2" xfId="25477"/>
    <cellStyle name="Normal 8 5 2 4" xfId="12627"/>
    <cellStyle name="Normal 8 5 2 5" xfId="15267"/>
    <cellStyle name="Normal 8 5 2 6" xfId="20197"/>
    <cellStyle name="Normal 8 5 3" xfId="3465"/>
    <cellStyle name="Normal 8 5 3 2" xfId="8746"/>
    <cellStyle name="Normal 8 5 3 2 2" xfId="26885"/>
    <cellStyle name="Normal 8 5 3 3" xfId="16499"/>
    <cellStyle name="Normal 8 5 3 4" xfId="21605"/>
    <cellStyle name="Normal 8 5 4" xfId="6105"/>
    <cellStyle name="Normal 8 5 4 2" xfId="24245"/>
    <cellStyle name="Normal 8 5 5" xfId="11395"/>
    <cellStyle name="Normal 8 5 6" xfId="14035"/>
    <cellStyle name="Normal 8 5 7" xfId="18965"/>
    <cellStyle name="Normal 8 6" xfId="1349"/>
    <cellStyle name="Normal 8 6 2" xfId="3991"/>
    <cellStyle name="Normal 8 6 2 2" xfId="9272"/>
    <cellStyle name="Normal 8 6 2 2 2" xfId="27411"/>
    <cellStyle name="Normal 8 6 2 3" xfId="17025"/>
    <cellStyle name="Normal 8 6 2 4" xfId="22131"/>
    <cellStyle name="Normal 8 6 3" xfId="6631"/>
    <cellStyle name="Normal 8 6 3 2" xfId="24771"/>
    <cellStyle name="Normal 8 6 4" xfId="11921"/>
    <cellStyle name="Normal 8 6 5" xfId="14561"/>
    <cellStyle name="Normal 8 6 6" xfId="19491"/>
    <cellStyle name="Normal 8 7" xfId="2581"/>
    <cellStyle name="Normal 8 7 2" xfId="5223"/>
    <cellStyle name="Normal 8 7 2 2" xfId="10504"/>
    <cellStyle name="Normal 8 7 2 2 2" xfId="28643"/>
    <cellStyle name="Normal 8 7 2 3" xfId="23363"/>
    <cellStyle name="Normal 8 7 3" xfId="7863"/>
    <cellStyle name="Normal 8 7 3 2" xfId="26003"/>
    <cellStyle name="Normal 8 7 4" xfId="13153"/>
    <cellStyle name="Normal 8 7 5" xfId="15793"/>
    <cellStyle name="Normal 8 7 6" xfId="20723"/>
    <cellStyle name="Normal 8 8" xfId="2760"/>
    <cellStyle name="Normal 8 8 2" xfId="8042"/>
    <cellStyle name="Normal 8 8 2 2" xfId="26181"/>
    <cellStyle name="Normal 8 8 3" xfId="20901"/>
    <cellStyle name="Normal 8 9" xfId="5401"/>
    <cellStyle name="Normal 8 9 2" xfId="23541"/>
    <cellStyle name="Normal 9" xfId="86"/>
    <cellStyle name="Normal 9 10" xfId="10726"/>
    <cellStyle name="Normal 9 11" xfId="13345"/>
    <cellStyle name="Normal 9 12" xfId="18274"/>
    <cellStyle name="Normal 9 2" xfId="207"/>
    <cellStyle name="Normal 9 2 10" xfId="13432"/>
    <cellStyle name="Normal 9 2 11" xfId="18362"/>
    <cellStyle name="Normal 9 2 2" xfId="399"/>
    <cellStyle name="Normal 9 2 2 2" xfId="748"/>
    <cellStyle name="Normal 9 2 2 2 2" xfId="1980"/>
    <cellStyle name="Normal 9 2 2 2 2 2" xfId="4622"/>
    <cellStyle name="Normal 9 2 2 2 2 2 2" xfId="9903"/>
    <cellStyle name="Normal 9 2 2 2 2 2 2 2" xfId="28042"/>
    <cellStyle name="Normal 9 2 2 2 2 2 3" xfId="17656"/>
    <cellStyle name="Normal 9 2 2 2 2 2 4" xfId="22762"/>
    <cellStyle name="Normal 9 2 2 2 2 3" xfId="7262"/>
    <cellStyle name="Normal 9 2 2 2 2 3 2" xfId="25402"/>
    <cellStyle name="Normal 9 2 2 2 2 4" xfId="12552"/>
    <cellStyle name="Normal 9 2 2 2 2 5" xfId="15192"/>
    <cellStyle name="Normal 9 2 2 2 2 6" xfId="20122"/>
    <cellStyle name="Normal 9 2 2 2 3" xfId="3390"/>
    <cellStyle name="Normal 9 2 2 2 3 2" xfId="8671"/>
    <cellStyle name="Normal 9 2 2 2 3 2 2" xfId="26810"/>
    <cellStyle name="Normal 9 2 2 2 3 3" xfId="16424"/>
    <cellStyle name="Normal 9 2 2 2 3 4" xfId="21530"/>
    <cellStyle name="Normal 9 2 2 2 4" xfId="6030"/>
    <cellStyle name="Normal 9 2 2 2 4 2" xfId="24170"/>
    <cellStyle name="Normal 9 2 2 2 5" xfId="11320"/>
    <cellStyle name="Normal 9 2 2 2 6" xfId="13960"/>
    <cellStyle name="Normal 9 2 2 2 7" xfId="18890"/>
    <cellStyle name="Normal 9 2 2 3" xfId="1100"/>
    <cellStyle name="Normal 9 2 2 3 2" xfId="2332"/>
    <cellStyle name="Normal 9 2 2 3 2 2" xfId="4974"/>
    <cellStyle name="Normal 9 2 2 3 2 2 2" xfId="10255"/>
    <cellStyle name="Normal 9 2 2 3 2 2 2 2" xfId="28394"/>
    <cellStyle name="Normal 9 2 2 3 2 2 3" xfId="18008"/>
    <cellStyle name="Normal 9 2 2 3 2 2 4" xfId="23114"/>
    <cellStyle name="Normal 9 2 2 3 2 3" xfId="7614"/>
    <cellStyle name="Normal 9 2 2 3 2 3 2" xfId="25754"/>
    <cellStyle name="Normal 9 2 2 3 2 4" xfId="12904"/>
    <cellStyle name="Normal 9 2 2 3 2 5" xfId="15544"/>
    <cellStyle name="Normal 9 2 2 3 2 6" xfId="20474"/>
    <cellStyle name="Normal 9 2 2 3 3" xfId="3742"/>
    <cellStyle name="Normal 9 2 2 3 3 2" xfId="9023"/>
    <cellStyle name="Normal 9 2 2 3 3 2 2" xfId="27162"/>
    <cellStyle name="Normal 9 2 2 3 3 3" xfId="16776"/>
    <cellStyle name="Normal 9 2 2 3 3 4" xfId="21882"/>
    <cellStyle name="Normal 9 2 2 3 4" xfId="6382"/>
    <cellStyle name="Normal 9 2 2 3 4 2" xfId="24522"/>
    <cellStyle name="Normal 9 2 2 3 5" xfId="11672"/>
    <cellStyle name="Normal 9 2 2 3 6" xfId="14312"/>
    <cellStyle name="Normal 9 2 2 3 7" xfId="19242"/>
    <cellStyle name="Normal 9 2 2 4" xfId="1628"/>
    <cellStyle name="Normal 9 2 2 4 2" xfId="4270"/>
    <cellStyle name="Normal 9 2 2 4 2 2" xfId="9551"/>
    <cellStyle name="Normal 9 2 2 4 2 2 2" xfId="27690"/>
    <cellStyle name="Normal 9 2 2 4 2 3" xfId="17304"/>
    <cellStyle name="Normal 9 2 2 4 2 4" xfId="22410"/>
    <cellStyle name="Normal 9 2 2 4 3" xfId="6910"/>
    <cellStyle name="Normal 9 2 2 4 3 2" xfId="25050"/>
    <cellStyle name="Normal 9 2 2 4 4" xfId="12200"/>
    <cellStyle name="Normal 9 2 2 4 5" xfId="14840"/>
    <cellStyle name="Normal 9 2 2 4 6" xfId="19770"/>
    <cellStyle name="Normal 9 2 2 5" xfId="3037"/>
    <cellStyle name="Normal 9 2 2 5 2" xfId="8319"/>
    <cellStyle name="Normal 9 2 2 5 2 2" xfId="26458"/>
    <cellStyle name="Normal 9 2 2 5 3" xfId="16072"/>
    <cellStyle name="Normal 9 2 2 5 4" xfId="21178"/>
    <cellStyle name="Normal 9 2 2 6" xfId="5678"/>
    <cellStyle name="Normal 9 2 2 6 2" xfId="23818"/>
    <cellStyle name="Normal 9 2 2 7" xfId="10972"/>
    <cellStyle name="Normal 9 2 2 8" xfId="13608"/>
    <cellStyle name="Normal 9 2 2 9" xfId="18538"/>
    <cellStyle name="Normal 9 2 3" xfId="571"/>
    <cellStyle name="Normal 9 2 3 2" xfId="1276"/>
    <cellStyle name="Normal 9 2 3 2 2" xfId="2508"/>
    <cellStyle name="Normal 9 2 3 2 2 2" xfId="5150"/>
    <cellStyle name="Normal 9 2 3 2 2 2 2" xfId="10431"/>
    <cellStyle name="Normal 9 2 3 2 2 2 2 2" xfId="28570"/>
    <cellStyle name="Normal 9 2 3 2 2 2 3" xfId="18184"/>
    <cellStyle name="Normal 9 2 3 2 2 2 4" xfId="23290"/>
    <cellStyle name="Normal 9 2 3 2 2 3" xfId="7790"/>
    <cellStyle name="Normal 9 2 3 2 2 3 2" xfId="25930"/>
    <cellStyle name="Normal 9 2 3 2 2 4" xfId="13080"/>
    <cellStyle name="Normal 9 2 3 2 2 5" xfId="15720"/>
    <cellStyle name="Normal 9 2 3 2 2 6" xfId="20650"/>
    <cellStyle name="Normal 9 2 3 2 3" xfId="3918"/>
    <cellStyle name="Normal 9 2 3 2 3 2" xfId="9199"/>
    <cellStyle name="Normal 9 2 3 2 3 2 2" xfId="27338"/>
    <cellStyle name="Normal 9 2 3 2 3 3" xfId="16952"/>
    <cellStyle name="Normal 9 2 3 2 3 4" xfId="22058"/>
    <cellStyle name="Normal 9 2 3 2 4" xfId="6558"/>
    <cellStyle name="Normal 9 2 3 2 4 2" xfId="24698"/>
    <cellStyle name="Normal 9 2 3 2 5" xfId="11848"/>
    <cellStyle name="Normal 9 2 3 2 6" xfId="14488"/>
    <cellStyle name="Normal 9 2 3 2 7" xfId="19418"/>
    <cellStyle name="Normal 9 2 3 3" xfId="1804"/>
    <cellStyle name="Normal 9 2 3 3 2" xfId="4446"/>
    <cellStyle name="Normal 9 2 3 3 2 2" xfId="9727"/>
    <cellStyle name="Normal 9 2 3 3 2 2 2" xfId="27866"/>
    <cellStyle name="Normal 9 2 3 3 2 3" xfId="17480"/>
    <cellStyle name="Normal 9 2 3 3 2 4" xfId="22586"/>
    <cellStyle name="Normal 9 2 3 3 3" xfId="7086"/>
    <cellStyle name="Normal 9 2 3 3 3 2" xfId="25226"/>
    <cellStyle name="Normal 9 2 3 3 4" xfId="12376"/>
    <cellStyle name="Normal 9 2 3 3 5" xfId="15016"/>
    <cellStyle name="Normal 9 2 3 3 6" xfId="19946"/>
    <cellStyle name="Normal 9 2 3 4" xfId="3213"/>
    <cellStyle name="Normal 9 2 3 4 2" xfId="8495"/>
    <cellStyle name="Normal 9 2 3 4 2 2" xfId="26634"/>
    <cellStyle name="Normal 9 2 3 4 3" xfId="16248"/>
    <cellStyle name="Normal 9 2 3 4 4" xfId="21354"/>
    <cellStyle name="Normal 9 2 3 5" xfId="5854"/>
    <cellStyle name="Normal 9 2 3 5 2" xfId="23994"/>
    <cellStyle name="Normal 9 2 3 6" xfId="11144"/>
    <cellStyle name="Normal 9 2 3 7" xfId="13784"/>
    <cellStyle name="Normal 9 2 3 8" xfId="18714"/>
    <cellStyle name="Normal 9 2 4" xfId="924"/>
    <cellStyle name="Normal 9 2 4 2" xfId="2156"/>
    <cellStyle name="Normal 9 2 4 2 2" xfId="4798"/>
    <cellStyle name="Normal 9 2 4 2 2 2" xfId="10079"/>
    <cellStyle name="Normal 9 2 4 2 2 2 2" xfId="28218"/>
    <cellStyle name="Normal 9 2 4 2 2 3" xfId="17832"/>
    <cellStyle name="Normal 9 2 4 2 2 4" xfId="22938"/>
    <cellStyle name="Normal 9 2 4 2 3" xfId="7438"/>
    <cellStyle name="Normal 9 2 4 2 3 2" xfId="25578"/>
    <cellStyle name="Normal 9 2 4 2 4" xfId="12728"/>
    <cellStyle name="Normal 9 2 4 2 5" xfId="15368"/>
    <cellStyle name="Normal 9 2 4 2 6" xfId="20298"/>
    <cellStyle name="Normal 9 2 4 3" xfId="3566"/>
    <cellStyle name="Normal 9 2 4 3 2" xfId="8847"/>
    <cellStyle name="Normal 9 2 4 3 2 2" xfId="26986"/>
    <cellStyle name="Normal 9 2 4 3 3" xfId="16600"/>
    <cellStyle name="Normal 9 2 4 3 4" xfId="21706"/>
    <cellStyle name="Normal 9 2 4 4" xfId="6206"/>
    <cellStyle name="Normal 9 2 4 4 2" xfId="24346"/>
    <cellStyle name="Normal 9 2 4 5" xfId="11496"/>
    <cellStyle name="Normal 9 2 4 6" xfId="14136"/>
    <cellStyle name="Normal 9 2 4 7" xfId="19066"/>
    <cellStyle name="Normal 9 2 5" xfId="1452"/>
    <cellStyle name="Normal 9 2 5 2" xfId="4094"/>
    <cellStyle name="Normal 9 2 5 2 2" xfId="9375"/>
    <cellStyle name="Normal 9 2 5 2 2 2" xfId="27514"/>
    <cellStyle name="Normal 9 2 5 2 3" xfId="17128"/>
    <cellStyle name="Normal 9 2 5 2 4" xfId="22234"/>
    <cellStyle name="Normal 9 2 5 3" xfId="6734"/>
    <cellStyle name="Normal 9 2 5 3 2" xfId="24874"/>
    <cellStyle name="Normal 9 2 5 4" xfId="12024"/>
    <cellStyle name="Normal 9 2 5 5" xfId="14664"/>
    <cellStyle name="Normal 9 2 5 6" xfId="19594"/>
    <cellStyle name="Normal 9 2 6" xfId="2684"/>
    <cellStyle name="Normal 9 2 6 2" xfId="5326"/>
    <cellStyle name="Normal 9 2 6 2 2" xfId="10607"/>
    <cellStyle name="Normal 9 2 6 2 2 2" xfId="28746"/>
    <cellStyle name="Normal 9 2 6 2 3" xfId="23466"/>
    <cellStyle name="Normal 9 2 6 3" xfId="7966"/>
    <cellStyle name="Normal 9 2 6 3 2" xfId="26106"/>
    <cellStyle name="Normal 9 2 6 4" xfId="13256"/>
    <cellStyle name="Normal 9 2 6 5" xfId="15896"/>
    <cellStyle name="Normal 9 2 6 6" xfId="20826"/>
    <cellStyle name="Normal 9 2 7" xfId="2861"/>
    <cellStyle name="Normal 9 2 7 2" xfId="8143"/>
    <cellStyle name="Normal 9 2 7 2 2" xfId="26282"/>
    <cellStyle name="Normal 9 2 7 3" xfId="21002"/>
    <cellStyle name="Normal 9 2 8" xfId="5502"/>
    <cellStyle name="Normal 9 2 8 2" xfId="23642"/>
    <cellStyle name="Normal 9 2 9" xfId="10796"/>
    <cellStyle name="Normal 9 3" xfId="312"/>
    <cellStyle name="Normal 9 3 2" xfId="661"/>
    <cellStyle name="Normal 9 3 2 2" xfId="1893"/>
    <cellStyle name="Normal 9 3 2 2 2" xfId="4535"/>
    <cellStyle name="Normal 9 3 2 2 2 2" xfId="9816"/>
    <cellStyle name="Normal 9 3 2 2 2 2 2" xfId="27955"/>
    <cellStyle name="Normal 9 3 2 2 2 3" xfId="17569"/>
    <cellStyle name="Normal 9 3 2 2 2 4" xfId="22675"/>
    <cellStyle name="Normal 9 3 2 2 3" xfId="7175"/>
    <cellStyle name="Normal 9 3 2 2 3 2" xfId="25315"/>
    <cellStyle name="Normal 9 3 2 2 4" xfId="12465"/>
    <cellStyle name="Normal 9 3 2 2 5" xfId="15105"/>
    <cellStyle name="Normal 9 3 2 2 6" xfId="20035"/>
    <cellStyle name="Normal 9 3 2 3" xfId="3303"/>
    <cellStyle name="Normal 9 3 2 3 2" xfId="8584"/>
    <cellStyle name="Normal 9 3 2 3 2 2" xfId="26723"/>
    <cellStyle name="Normal 9 3 2 3 3" xfId="16337"/>
    <cellStyle name="Normal 9 3 2 3 4" xfId="21443"/>
    <cellStyle name="Normal 9 3 2 4" xfId="5943"/>
    <cellStyle name="Normal 9 3 2 4 2" xfId="24083"/>
    <cellStyle name="Normal 9 3 2 5" xfId="11233"/>
    <cellStyle name="Normal 9 3 2 6" xfId="13873"/>
    <cellStyle name="Normal 9 3 2 7" xfId="18803"/>
    <cellStyle name="Normal 9 3 3" xfId="1013"/>
    <cellStyle name="Normal 9 3 3 2" xfId="2245"/>
    <cellStyle name="Normal 9 3 3 2 2" xfId="4887"/>
    <cellStyle name="Normal 9 3 3 2 2 2" xfId="10168"/>
    <cellStyle name="Normal 9 3 3 2 2 2 2" xfId="28307"/>
    <cellStyle name="Normal 9 3 3 2 2 3" xfId="17921"/>
    <cellStyle name="Normal 9 3 3 2 2 4" xfId="23027"/>
    <cellStyle name="Normal 9 3 3 2 3" xfId="7527"/>
    <cellStyle name="Normal 9 3 3 2 3 2" xfId="25667"/>
    <cellStyle name="Normal 9 3 3 2 4" xfId="12817"/>
    <cellStyle name="Normal 9 3 3 2 5" xfId="15457"/>
    <cellStyle name="Normal 9 3 3 2 6" xfId="20387"/>
    <cellStyle name="Normal 9 3 3 3" xfId="3655"/>
    <cellStyle name="Normal 9 3 3 3 2" xfId="8936"/>
    <cellStyle name="Normal 9 3 3 3 2 2" xfId="27075"/>
    <cellStyle name="Normal 9 3 3 3 3" xfId="16689"/>
    <cellStyle name="Normal 9 3 3 3 4" xfId="21795"/>
    <cellStyle name="Normal 9 3 3 4" xfId="6295"/>
    <cellStyle name="Normal 9 3 3 4 2" xfId="24435"/>
    <cellStyle name="Normal 9 3 3 5" xfId="11585"/>
    <cellStyle name="Normal 9 3 3 6" xfId="14225"/>
    <cellStyle name="Normal 9 3 3 7" xfId="19155"/>
    <cellStyle name="Normal 9 3 4" xfId="1541"/>
    <cellStyle name="Normal 9 3 4 2" xfId="4183"/>
    <cellStyle name="Normal 9 3 4 2 2" xfId="9464"/>
    <cellStyle name="Normal 9 3 4 2 2 2" xfId="27603"/>
    <cellStyle name="Normal 9 3 4 2 3" xfId="17217"/>
    <cellStyle name="Normal 9 3 4 2 4" xfId="22323"/>
    <cellStyle name="Normal 9 3 4 3" xfId="6823"/>
    <cellStyle name="Normal 9 3 4 3 2" xfId="24963"/>
    <cellStyle name="Normal 9 3 4 4" xfId="12113"/>
    <cellStyle name="Normal 9 3 4 5" xfId="14753"/>
    <cellStyle name="Normal 9 3 4 6" xfId="19683"/>
    <cellStyle name="Normal 9 3 5" xfId="2950"/>
    <cellStyle name="Normal 9 3 5 2" xfId="8232"/>
    <cellStyle name="Normal 9 3 5 2 2" xfId="26371"/>
    <cellStyle name="Normal 9 3 5 3" xfId="15985"/>
    <cellStyle name="Normal 9 3 5 4" xfId="21091"/>
    <cellStyle name="Normal 9 3 6" xfId="5591"/>
    <cellStyle name="Normal 9 3 6 2" xfId="23731"/>
    <cellStyle name="Normal 9 3 7" xfId="10887"/>
    <cellStyle name="Normal 9 3 8" xfId="13521"/>
    <cellStyle name="Normal 9 3 9" xfId="18451"/>
    <cellStyle name="Normal 9 4" xfId="488"/>
    <cellStyle name="Normal 9 4 2" xfId="1191"/>
    <cellStyle name="Normal 9 4 2 2" xfId="2423"/>
    <cellStyle name="Normal 9 4 2 2 2" xfId="5065"/>
    <cellStyle name="Normal 9 4 2 2 2 2" xfId="10346"/>
    <cellStyle name="Normal 9 4 2 2 2 2 2" xfId="28485"/>
    <cellStyle name="Normal 9 4 2 2 2 3" xfId="18099"/>
    <cellStyle name="Normal 9 4 2 2 2 4" xfId="23205"/>
    <cellStyle name="Normal 9 4 2 2 3" xfId="7705"/>
    <cellStyle name="Normal 9 4 2 2 3 2" xfId="25845"/>
    <cellStyle name="Normal 9 4 2 2 4" xfId="12995"/>
    <cellStyle name="Normal 9 4 2 2 5" xfId="15635"/>
    <cellStyle name="Normal 9 4 2 2 6" xfId="20565"/>
    <cellStyle name="Normal 9 4 2 3" xfId="3833"/>
    <cellStyle name="Normal 9 4 2 3 2" xfId="9114"/>
    <cellStyle name="Normal 9 4 2 3 2 2" xfId="27253"/>
    <cellStyle name="Normal 9 4 2 3 3" xfId="16867"/>
    <cellStyle name="Normal 9 4 2 3 4" xfId="21973"/>
    <cellStyle name="Normal 9 4 2 4" xfId="6473"/>
    <cellStyle name="Normal 9 4 2 4 2" xfId="24613"/>
    <cellStyle name="Normal 9 4 2 5" xfId="11763"/>
    <cellStyle name="Normal 9 4 2 6" xfId="14403"/>
    <cellStyle name="Normal 9 4 2 7" xfId="19333"/>
    <cellStyle name="Normal 9 4 3" xfId="1719"/>
    <cellStyle name="Normal 9 4 3 2" xfId="4361"/>
    <cellStyle name="Normal 9 4 3 2 2" xfId="9642"/>
    <cellStyle name="Normal 9 4 3 2 2 2" xfId="27781"/>
    <cellStyle name="Normal 9 4 3 2 3" xfId="17395"/>
    <cellStyle name="Normal 9 4 3 2 4" xfId="22501"/>
    <cellStyle name="Normal 9 4 3 3" xfId="7001"/>
    <cellStyle name="Normal 9 4 3 3 2" xfId="25141"/>
    <cellStyle name="Normal 9 4 3 4" xfId="12291"/>
    <cellStyle name="Normal 9 4 3 5" xfId="14931"/>
    <cellStyle name="Normal 9 4 3 6" xfId="19861"/>
    <cellStyle name="Normal 9 4 4" xfId="3128"/>
    <cellStyle name="Normal 9 4 4 2" xfId="8410"/>
    <cellStyle name="Normal 9 4 4 2 2" xfId="26549"/>
    <cellStyle name="Normal 9 4 4 3" xfId="16163"/>
    <cellStyle name="Normal 9 4 4 4" xfId="21269"/>
    <cellStyle name="Normal 9 4 5" xfId="5769"/>
    <cellStyle name="Normal 9 4 5 2" xfId="23909"/>
    <cellStyle name="Normal 9 4 6" xfId="11061"/>
    <cellStyle name="Normal 9 4 7" xfId="13699"/>
    <cellStyle name="Normal 9 4 8" xfId="18629"/>
    <cellStyle name="Normal 9 5" xfId="839"/>
    <cellStyle name="Normal 9 5 2" xfId="2071"/>
    <cellStyle name="Normal 9 5 2 2" xfId="4713"/>
    <cellStyle name="Normal 9 5 2 2 2" xfId="9994"/>
    <cellStyle name="Normal 9 5 2 2 2 2" xfId="28133"/>
    <cellStyle name="Normal 9 5 2 2 3" xfId="17747"/>
    <cellStyle name="Normal 9 5 2 2 4" xfId="22853"/>
    <cellStyle name="Normal 9 5 2 3" xfId="7353"/>
    <cellStyle name="Normal 9 5 2 3 2" xfId="25493"/>
    <cellStyle name="Normal 9 5 2 4" xfId="12643"/>
    <cellStyle name="Normal 9 5 2 5" xfId="15283"/>
    <cellStyle name="Normal 9 5 2 6" xfId="20213"/>
    <cellStyle name="Normal 9 5 3" xfId="3481"/>
    <cellStyle name="Normal 9 5 3 2" xfId="8762"/>
    <cellStyle name="Normal 9 5 3 2 2" xfId="26901"/>
    <cellStyle name="Normal 9 5 3 3" xfId="16515"/>
    <cellStyle name="Normal 9 5 3 4" xfId="21621"/>
    <cellStyle name="Normal 9 5 4" xfId="6121"/>
    <cellStyle name="Normal 9 5 4 2" xfId="24261"/>
    <cellStyle name="Normal 9 5 5" xfId="11411"/>
    <cellStyle name="Normal 9 5 6" xfId="14051"/>
    <cellStyle name="Normal 9 5 7" xfId="18981"/>
    <cellStyle name="Normal 9 6" xfId="1365"/>
    <cellStyle name="Normal 9 6 2" xfId="4007"/>
    <cellStyle name="Normal 9 6 2 2" xfId="9288"/>
    <cellStyle name="Normal 9 6 2 2 2" xfId="27427"/>
    <cellStyle name="Normal 9 6 2 3" xfId="17041"/>
    <cellStyle name="Normal 9 6 2 4" xfId="22147"/>
    <cellStyle name="Normal 9 6 3" xfId="6647"/>
    <cellStyle name="Normal 9 6 3 2" xfId="24787"/>
    <cellStyle name="Normal 9 6 4" xfId="11937"/>
    <cellStyle name="Normal 9 6 5" xfId="14577"/>
    <cellStyle name="Normal 9 6 6" xfId="19507"/>
    <cellStyle name="Normal 9 7" xfId="2597"/>
    <cellStyle name="Normal 9 7 2" xfId="5239"/>
    <cellStyle name="Normal 9 7 2 2" xfId="10520"/>
    <cellStyle name="Normal 9 7 2 2 2" xfId="28659"/>
    <cellStyle name="Normal 9 7 2 3" xfId="23379"/>
    <cellStyle name="Normal 9 7 3" xfId="7879"/>
    <cellStyle name="Normal 9 7 3 2" xfId="26019"/>
    <cellStyle name="Normal 9 7 4" xfId="13169"/>
    <cellStyle name="Normal 9 7 5" xfId="15809"/>
    <cellStyle name="Normal 9 7 6" xfId="20739"/>
    <cellStyle name="Normal 9 8" xfId="2776"/>
    <cellStyle name="Normal 9 8 2" xfId="8058"/>
    <cellStyle name="Normal 9 8 2 2" xfId="26197"/>
    <cellStyle name="Normal 9 8 3" xfId="20917"/>
    <cellStyle name="Normal 9 9" xfId="5417"/>
    <cellStyle name="Normal 9 9 2" xfId="23557"/>
    <cellStyle name="Note" xfId="17" builtinId="10" customBuiltin="1"/>
    <cellStyle name="Pourcentage" xfId="2" builtinId="5"/>
    <cellStyle name="Pourcentage 2" xfId="67"/>
    <cellStyle name="Pourcentage 3" xfId="68"/>
    <cellStyle name="Pourcentage 4" xfId="147"/>
    <cellStyle name="Pourcentage 4 10" xfId="10690"/>
    <cellStyle name="Pourcentage 4 11" xfId="13384"/>
    <cellStyle name="Pourcentage 4 12" xfId="18313"/>
    <cellStyle name="Pourcentage 4 2" xfId="246"/>
    <cellStyle name="Pourcentage 4 2 10" xfId="13471"/>
    <cellStyle name="Pourcentage 4 2 11" xfId="18401"/>
    <cellStyle name="Pourcentage 4 2 2" xfId="438"/>
    <cellStyle name="Pourcentage 4 2 2 2" xfId="787"/>
    <cellStyle name="Pourcentage 4 2 2 2 2" xfId="2019"/>
    <cellStyle name="Pourcentage 4 2 2 2 2 2" xfId="4661"/>
    <cellStyle name="Pourcentage 4 2 2 2 2 2 2" xfId="9942"/>
    <cellStyle name="Pourcentage 4 2 2 2 2 2 2 2" xfId="28081"/>
    <cellStyle name="Pourcentage 4 2 2 2 2 2 3" xfId="17695"/>
    <cellStyle name="Pourcentage 4 2 2 2 2 2 4" xfId="22801"/>
    <cellStyle name="Pourcentage 4 2 2 2 2 3" xfId="7301"/>
    <cellStyle name="Pourcentage 4 2 2 2 2 3 2" xfId="25441"/>
    <cellStyle name="Pourcentage 4 2 2 2 2 4" xfId="12591"/>
    <cellStyle name="Pourcentage 4 2 2 2 2 5" xfId="15231"/>
    <cellStyle name="Pourcentage 4 2 2 2 2 6" xfId="20161"/>
    <cellStyle name="Pourcentage 4 2 2 2 3" xfId="3429"/>
    <cellStyle name="Pourcentage 4 2 2 2 3 2" xfId="8710"/>
    <cellStyle name="Pourcentage 4 2 2 2 3 2 2" xfId="26849"/>
    <cellStyle name="Pourcentage 4 2 2 2 3 3" xfId="16463"/>
    <cellStyle name="Pourcentage 4 2 2 2 3 4" xfId="21569"/>
    <cellStyle name="Pourcentage 4 2 2 2 4" xfId="6069"/>
    <cellStyle name="Pourcentage 4 2 2 2 4 2" xfId="24209"/>
    <cellStyle name="Pourcentage 4 2 2 2 5" xfId="11359"/>
    <cellStyle name="Pourcentage 4 2 2 2 6" xfId="13999"/>
    <cellStyle name="Pourcentage 4 2 2 2 7" xfId="18929"/>
    <cellStyle name="Pourcentage 4 2 2 3" xfId="1139"/>
    <cellStyle name="Pourcentage 4 2 2 3 2" xfId="2371"/>
    <cellStyle name="Pourcentage 4 2 2 3 2 2" xfId="5013"/>
    <cellStyle name="Pourcentage 4 2 2 3 2 2 2" xfId="10294"/>
    <cellStyle name="Pourcentage 4 2 2 3 2 2 2 2" xfId="28433"/>
    <cellStyle name="Pourcentage 4 2 2 3 2 2 3" xfId="18047"/>
    <cellStyle name="Pourcentage 4 2 2 3 2 2 4" xfId="23153"/>
    <cellStyle name="Pourcentage 4 2 2 3 2 3" xfId="7653"/>
    <cellStyle name="Pourcentage 4 2 2 3 2 3 2" xfId="25793"/>
    <cellStyle name="Pourcentage 4 2 2 3 2 4" xfId="12943"/>
    <cellStyle name="Pourcentage 4 2 2 3 2 5" xfId="15583"/>
    <cellStyle name="Pourcentage 4 2 2 3 2 6" xfId="20513"/>
    <cellStyle name="Pourcentage 4 2 2 3 3" xfId="3781"/>
    <cellStyle name="Pourcentage 4 2 2 3 3 2" xfId="9062"/>
    <cellStyle name="Pourcentage 4 2 2 3 3 2 2" xfId="27201"/>
    <cellStyle name="Pourcentage 4 2 2 3 3 3" xfId="16815"/>
    <cellStyle name="Pourcentage 4 2 2 3 3 4" xfId="21921"/>
    <cellStyle name="Pourcentage 4 2 2 3 4" xfId="6421"/>
    <cellStyle name="Pourcentage 4 2 2 3 4 2" xfId="24561"/>
    <cellStyle name="Pourcentage 4 2 2 3 5" xfId="11711"/>
    <cellStyle name="Pourcentage 4 2 2 3 6" xfId="14351"/>
    <cellStyle name="Pourcentage 4 2 2 3 7" xfId="19281"/>
    <cellStyle name="Pourcentage 4 2 2 4" xfId="1667"/>
    <cellStyle name="Pourcentage 4 2 2 4 2" xfId="4309"/>
    <cellStyle name="Pourcentage 4 2 2 4 2 2" xfId="9590"/>
    <cellStyle name="Pourcentage 4 2 2 4 2 2 2" xfId="27729"/>
    <cellStyle name="Pourcentage 4 2 2 4 2 3" xfId="17343"/>
    <cellStyle name="Pourcentage 4 2 2 4 2 4" xfId="22449"/>
    <cellStyle name="Pourcentage 4 2 2 4 3" xfId="6949"/>
    <cellStyle name="Pourcentage 4 2 2 4 3 2" xfId="25089"/>
    <cellStyle name="Pourcentage 4 2 2 4 4" xfId="12239"/>
    <cellStyle name="Pourcentage 4 2 2 4 5" xfId="14879"/>
    <cellStyle name="Pourcentage 4 2 2 4 6" xfId="19809"/>
    <cellStyle name="Pourcentage 4 2 2 5" xfId="3076"/>
    <cellStyle name="Pourcentage 4 2 2 5 2" xfId="8358"/>
    <cellStyle name="Pourcentage 4 2 2 5 2 2" xfId="26497"/>
    <cellStyle name="Pourcentage 4 2 2 5 3" xfId="16111"/>
    <cellStyle name="Pourcentage 4 2 2 5 4" xfId="21217"/>
    <cellStyle name="Pourcentage 4 2 2 6" xfId="5717"/>
    <cellStyle name="Pourcentage 4 2 2 6 2" xfId="23857"/>
    <cellStyle name="Pourcentage 4 2 2 7" xfId="11011"/>
    <cellStyle name="Pourcentage 4 2 2 8" xfId="13647"/>
    <cellStyle name="Pourcentage 4 2 2 9" xfId="18577"/>
    <cellStyle name="Pourcentage 4 2 3" xfId="610"/>
    <cellStyle name="Pourcentage 4 2 3 2" xfId="1315"/>
    <cellStyle name="Pourcentage 4 2 3 2 2" xfId="2547"/>
    <cellStyle name="Pourcentage 4 2 3 2 2 2" xfId="5189"/>
    <cellStyle name="Pourcentage 4 2 3 2 2 2 2" xfId="10470"/>
    <cellStyle name="Pourcentage 4 2 3 2 2 2 2 2" xfId="28609"/>
    <cellStyle name="Pourcentage 4 2 3 2 2 2 3" xfId="18223"/>
    <cellStyle name="Pourcentage 4 2 3 2 2 2 4" xfId="23329"/>
    <cellStyle name="Pourcentage 4 2 3 2 2 3" xfId="7829"/>
    <cellStyle name="Pourcentage 4 2 3 2 2 3 2" xfId="25969"/>
    <cellStyle name="Pourcentage 4 2 3 2 2 4" xfId="13119"/>
    <cellStyle name="Pourcentage 4 2 3 2 2 5" xfId="15759"/>
    <cellStyle name="Pourcentage 4 2 3 2 2 6" xfId="20689"/>
    <cellStyle name="Pourcentage 4 2 3 2 3" xfId="3957"/>
    <cellStyle name="Pourcentage 4 2 3 2 3 2" xfId="9238"/>
    <cellStyle name="Pourcentage 4 2 3 2 3 2 2" xfId="27377"/>
    <cellStyle name="Pourcentage 4 2 3 2 3 3" xfId="16991"/>
    <cellStyle name="Pourcentage 4 2 3 2 3 4" xfId="22097"/>
    <cellStyle name="Pourcentage 4 2 3 2 4" xfId="6597"/>
    <cellStyle name="Pourcentage 4 2 3 2 4 2" xfId="24737"/>
    <cellStyle name="Pourcentage 4 2 3 2 5" xfId="11887"/>
    <cellStyle name="Pourcentage 4 2 3 2 6" xfId="14527"/>
    <cellStyle name="Pourcentage 4 2 3 2 7" xfId="19457"/>
    <cellStyle name="Pourcentage 4 2 3 3" xfId="1843"/>
    <cellStyle name="Pourcentage 4 2 3 3 2" xfId="4485"/>
    <cellStyle name="Pourcentage 4 2 3 3 2 2" xfId="9766"/>
    <cellStyle name="Pourcentage 4 2 3 3 2 2 2" xfId="27905"/>
    <cellStyle name="Pourcentage 4 2 3 3 2 3" xfId="17519"/>
    <cellStyle name="Pourcentage 4 2 3 3 2 4" xfId="22625"/>
    <cellStyle name="Pourcentage 4 2 3 3 3" xfId="7125"/>
    <cellStyle name="Pourcentage 4 2 3 3 3 2" xfId="25265"/>
    <cellStyle name="Pourcentage 4 2 3 3 4" xfId="12415"/>
    <cellStyle name="Pourcentage 4 2 3 3 5" xfId="15055"/>
    <cellStyle name="Pourcentage 4 2 3 3 6" xfId="19985"/>
    <cellStyle name="Pourcentage 4 2 3 4" xfId="3252"/>
    <cellStyle name="Pourcentage 4 2 3 4 2" xfId="8534"/>
    <cellStyle name="Pourcentage 4 2 3 4 2 2" xfId="26673"/>
    <cellStyle name="Pourcentage 4 2 3 4 3" xfId="16287"/>
    <cellStyle name="Pourcentage 4 2 3 4 4" xfId="21393"/>
    <cellStyle name="Pourcentage 4 2 3 5" xfId="5893"/>
    <cellStyle name="Pourcentage 4 2 3 5 2" xfId="24033"/>
    <cellStyle name="Pourcentage 4 2 3 6" xfId="11183"/>
    <cellStyle name="Pourcentage 4 2 3 7" xfId="13823"/>
    <cellStyle name="Pourcentage 4 2 3 8" xfId="18753"/>
    <cellStyle name="Pourcentage 4 2 4" xfId="963"/>
    <cellStyle name="Pourcentage 4 2 4 2" xfId="2195"/>
    <cellStyle name="Pourcentage 4 2 4 2 2" xfId="4837"/>
    <cellStyle name="Pourcentage 4 2 4 2 2 2" xfId="10118"/>
    <cellStyle name="Pourcentage 4 2 4 2 2 2 2" xfId="28257"/>
    <cellStyle name="Pourcentage 4 2 4 2 2 3" xfId="17871"/>
    <cellStyle name="Pourcentage 4 2 4 2 2 4" xfId="22977"/>
    <cellStyle name="Pourcentage 4 2 4 2 3" xfId="7477"/>
    <cellStyle name="Pourcentage 4 2 4 2 3 2" xfId="25617"/>
    <cellStyle name="Pourcentage 4 2 4 2 4" xfId="12767"/>
    <cellStyle name="Pourcentage 4 2 4 2 5" xfId="15407"/>
    <cellStyle name="Pourcentage 4 2 4 2 6" xfId="20337"/>
    <cellStyle name="Pourcentage 4 2 4 3" xfId="3605"/>
    <cellStyle name="Pourcentage 4 2 4 3 2" xfId="8886"/>
    <cellStyle name="Pourcentage 4 2 4 3 2 2" xfId="27025"/>
    <cellStyle name="Pourcentage 4 2 4 3 3" xfId="16639"/>
    <cellStyle name="Pourcentage 4 2 4 3 4" xfId="21745"/>
    <cellStyle name="Pourcentage 4 2 4 4" xfId="6245"/>
    <cellStyle name="Pourcentage 4 2 4 4 2" xfId="24385"/>
    <cellStyle name="Pourcentage 4 2 4 5" xfId="11535"/>
    <cellStyle name="Pourcentage 4 2 4 6" xfId="14175"/>
    <cellStyle name="Pourcentage 4 2 4 7" xfId="19105"/>
    <cellStyle name="Pourcentage 4 2 5" xfId="1491"/>
    <cellStyle name="Pourcentage 4 2 5 2" xfId="4133"/>
    <cellStyle name="Pourcentage 4 2 5 2 2" xfId="9414"/>
    <cellStyle name="Pourcentage 4 2 5 2 2 2" xfId="27553"/>
    <cellStyle name="Pourcentage 4 2 5 2 3" xfId="17167"/>
    <cellStyle name="Pourcentage 4 2 5 2 4" xfId="22273"/>
    <cellStyle name="Pourcentage 4 2 5 3" xfId="6773"/>
    <cellStyle name="Pourcentage 4 2 5 3 2" xfId="24913"/>
    <cellStyle name="Pourcentage 4 2 5 4" xfId="12063"/>
    <cellStyle name="Pourcentage 4 2 5 5" xfId="14703"/>
    <cellStyle name="Pourcentage 4 2 5 6" xfId="19633"/>
    <cellStyle name="Pourcentage 4 2 6" xfId="2723"/>
    <cellStyle name="Pourcentage 4 2 6 2" xfId="5365"/>
    <cellStyle name="Pourcentage 4 2 6 2 2" xfId="10646"/>
    <cellStyle name="Pourcentage 4 2 6 2 2 2" xfId="28785"/>
    <cellStyle name="Pourcentage 4 2 6 2 3" xfId="23505"/>
    <cellStyle name="Pourcentage 4 2 6 3" xfId="8005"/>
    <cellStyle name="Pourcentage 4 2 6 3 2" xfId="26145"/>
    <cellStyle name="Pourcentage 4 2 6 4" xfId="13295"/>
    <cellStyle name="Pourcentage 4 2 6 5" xfId="15935"/>
    <cellStyle name="Pourcentage 4 2 6 6" xfId="20865"/>
    <cellStyle name="Pourcentage 4 2 7" xfId="2900"/>
    <cellStyle name="Pourcentage 4 2 7 2" xfId="8182"/>
    <cellStyle name="Pourcentage 4 2 7 2 2" xfId="26321"/>
    <cellStyle name="Pourcentage 4 2 7 3" xfId="21041"/>
    <cellStyle name="Pourcentage 4 2 8" xfId="5541"/>
    <cellStyle name="Pourcentage 4 2 8 2" xfId="23681"/>
    <cellStyle name="Pourcentage 4 2 9" xfId="10835"/>
    <cellStyle name="Pourcentage 4 3" xfId="351"/>
    <cellStyle name="Pourcentage 4 3 2" xfId="700"/>
    <cellStyle name="Pourcentage 4 3 2 2" xfId="1932"/>
    <cellStyle name="Pourcentage 4 3 2 2 2" xfId="4574"/>
    <cellStyle name="Pourcentage 4 3 2 2 2 2" xfId="9855"/>
    <cellStyle name="Pourcentage 4 3 2 2 2 2 2" xfId="27994"/>
    <cellStyle name="Pourcentage 4 3 2 2 2 3" xfId="17608"/>
    <cellStyle name="Pourcentage 4 3 2 2 2 4" xfId="22714"/>
    <cellStyle name="Pourcentage 4 3 2 2 3" xfId="7214"/>
    <cellStyle name="Pourcentage 4 3 2 2 3 2" xfId="25354"/>
    <cellStyle name="Pourcentage 4 3 2 2 4" xfId="12504"/>
    <cellStyle name="Pourcentage 4 3 2 2 5" xfId="15144"/>
    <cellStyle name="Pourcentage 4 3 2 2 6" xfId="20074"/>
    <cellStyle name="Pourcentage 4 3 2 3" xfId="3342"/>
    <cellStyle name="Pourcentage 4 3 2 3 2" xfId="8623"/>
    <cellStyle name="Pourcentage 4 3 2 3 2 2" xfId="26762"/>
    <cellStyle name="Pourcentage 4 3 2 3 3" xfId="16376"/>
    <cellStyle name="Pourcentage 4 3 2 3 4" xfId="21482"/>
    <cellStyle name="Pourcentage 4 3 2 4" xfId="5982"/>
    <cellStyle name="Pourcentage 4 3 2 4 2" xfId="24122"/>
    <cellStyle name="Pourcentage 4 3 2 5" xfId="11272"/>
    <cellStyle name="Pourcentage 4 3 2 6" xfId="13912"/>
    <cellStyle name="Pourcentage 4 3 2 7" xfId="18842"/>
    <cellStyle name="Pourcentage 4 3 3" xfId="1052"/>
    <cellStyle name="Pourcentage 4 3 3 2" xfId="2284"/>
    <cellStyle name="Pourcentage 4 3 3 2 2" xfId="4926"/>
    <cellStyle name="Pourcentage 4 3 3 2 2 2" xfId="10207"/>
    <cellStyle name="Pourcentage 4 3 3 2 2 2 2" xfId="28346"/>
    <cellStyle name="Pourcentage 4 3 3 2 2 3" xfId="17960"/>
    <cellStyle name="Pourcentage 4 3 3 2 2 4" xfId="23066"/>
    <cellStyle name="Pourcentage 4 3 3 2 3" xfId="7566"/>
    <cellStyle name="Pourcentage 4 3 3 2 3 2" xfId="25706"/>
    <cellStyle name="Pourcentage 4 3 3 2 4" xfId="12856"/>
    <cellStyle name="Pourcentage 4 3 3 2 5" xfId="15496"/>
    <cellStyle name="Pourcentage 4 3 3 2 6" xfId="20426"/>
    <cellStyle name="Pourcentage 4 3 3 3" xfId="3694"/>
    <cellStyle name="Pourcentage 4 3 3 3 2" xfId="8975"/>
    <cellStyle name="Pourcentage 4 3 3 3 2 2" xfId="27114"/>
    <cellStyle name="Pourcentage 4 3 3 3 3" xfId="16728"/>
    <cellStyle name="Pourcentage 4 3 3 3 4" xfId="21834"/>
    <cellStyle name="Pourcentage 4 3 3 4" xfId="6334"/>
    <cellStyle name="Pourcentage 4 3 3 4 2" xfId="24474"/>
    <cellStyle name="Pourcentage 4 3 3 5" xfId="11624"/>
    <cellStyle name="Pourcentage 4 3 3 6" xfId="14264"/>
    <cellStyle name="Pourcentage 4 3 3 7" xfId="19194"/>
    <cellStyle name="Pourcentage 4 3 4" xfId="1580"/>
    <cellStyle name="Pourcentage 4 3 4 2" xfId="4222"/>
    <cellStyle name="Pourcentage 4 3 4 2 2" xfId="9503"/>
    <cellStyle name="Pourcentage 4 3 4 2 2 2" xfId="27642"/>
    <cellStyle name="Pourcentage 4 3 4 2 3" xfId="17256"/>
    <cellStyle name="Pourcentage 4 3 4 2 4" xfId="22362"/>
    <cellStyle name="Pourcentage 4 3 4 3" xfId="6862"/>
    <cellStyle name="Pourcentage 4 3 4 3 2" xfId="25002"/>
    <cellStyle name="Pourcentage 4 3 4 4" xfId="12152"/>
    <cellStyle name="Pourcentage 4 3 4 5" xfId="14792"/>
    <cellStyle name="Pourcentage 4 3 4 6" xfId="19722"/>
    <cellStyle name="Pourcentage 4 3 5" xfId="2989"/>
    <cellStyle name="Pourcentage 4 3 5 2" xfId="8271"/>
    <cellStyle name="Pourcentage 4 3 5 2 2" xfId="26410"/>
    <cellStyle name="Pourcentage 4 3 5 3" xfId="16024"/>
    <cellStyle name="Pourcentage 4 3 5 4" xfId="21130"/>
    <cellStyle name="Pourcentage 4 3 6" xfId="5630"/>
    <cellStyle name="Pourcentage 4 3 6 2" xfId="23770"/>
    <cellStyle name="Pourcentage 4 3 7" xfId="10926"/>
    <cellStyle name="Pourcentage 4 3 8" xfId="13560"/>
    <cellStyle name="Pourcentage 4 3 9" xfId="18490"/>
    <cellStyle name="Pourcentage 4 4" xfId="525"/>
    <cellStyle name="Pourcentage 4 4 2" xfId="1228"/>
    <cellStyle name="Pourcentage 4 4 2 2" xfId="2460"/>
    <cellStyle name="Pourcentage 4 4 2 2 2" xfId="5102"/>
    <cellStyle name="Pourcentage 4 4 2 2 2 2" xfId="10383"/>
    <cellStyle name="Pourcentage 4 4 2 2 2 2 2" xfId="28522"/>
    <cellStyle name="Pourcentage 4 4 2 2 2 3" xfId="18136"/>
    <cellStyle name="Pourcentage 4 4 2 2 2 4" xfId="23242"/>
    <cellStyle name="Pourcentage 4 4 2 2 3" xfId="7742"/>
    <cellStyle name="Pourcentage 4 4 2 2 3 2" xfId="25882"/>
    <cellStyle name="Pourcentage 4 4 2 2 4" xfId="13032"/>
    <cellStyle name="Pourcentage 4 4 2 2 5" xfId="15672"/>
    <cellStyle name="Pourcentage 4 4 2 2 6" xfId="20602"/>
    <cellStyle name="Pourcentage 4 4 2 3" xfId="3870"/>
    <cellStyle name="Pourcentage 4 4 2 3 2" xfId="9151"/>
    <cellStyle name="Pourcentage 4 4 2 3 2 2" xfId="27290"/>
    <cellStyle name="Pourcentage 4 4 2 3 3" xfId="16904"/>
    <cellStyle name="Pourcentage 4 4 2 3 4" xfId="22010"/>
    <cellStyle name="Pourcentage 4 4 2 4" xfId="6510"/>
    <cellStyle name="Pourcentage 4 4 2 4 2" xfId="24650"/>
    <cellStyle name="Pourcentage 4 4 2 5" xfId="11800"/>
    <cellStyle name="Pourcentage 4 4 2 6" xfId="14440"/>
    <cellStyle name="Pourcentage 4 4 2 7" xfId="19370"/>
    <cellStyle name="Pourcentage 4 4 3" xfId="1756"/>
    <cellStyle name="Pourcentage 4 4 3 2" xfId="4398"/>
    <cellStyle name="Pourcentage 4 4 3 2 2" xfId="9679"/>
    <cellStyle name="Pourcentage 4 4 3 2 2 2" xfId="27818"/>
    <cellStyle name="Pourcentage 4 4 3 2 3" xfId="17432"/>
    <cellStyle name="Pourcentage 4 4 3 2 4" xfId="22538"/>
    <cellStyle name="Pourcentage 4 4 3 3" xfId="7038"/>
    <cellStyle name="Pourcentage 4 4 3 3 2" xfId="25178"/>
    <cellStyle name="Pourcentage 4 4 3 4" xfId="12328"/>
    <cellStyle name="Pourcentage 4 4 3 5" xfId="14968"/>
    <cellStyle name="Pourcentage 4 4 3 6" xfId="19898"/>
    <cellStyle name="Pourcentage 4 4 4" xfId="3165"/>
    <cellStyle name="Pourcentage 4 4 4 2" xfId="8447"/>
    <cellStyle name="Pourcentage 4 4 4 2 2" xfId="26586"/>
    <cellStyle name="Pourcentage 4 4 4 3" xfId="16200"/>
    <cellStyle name="Pourcentage 4 4 4 4" xfId="21306"/>
    <cellStyle name="Pourcentage 4 4 5" xfId="5806"/>
    <cellStyle name="Pourcentage 4 4 5 2" xfId="23946"/>
    <cellStyle name="Pourcentage 4 4 6" xfId="11098"/>
    <cellStyle name="Pourcentage 4 4 7" xfId="13736"/>
    <cellStyle name="Pourcentage 4 4 8" xfId="18666"/>
    <cellStyle name="Pourcentage 4 5" xfId="876"/>
    <cellStyle name="Pourcentage 4 5 2" xfId="2108"/>
    <cellStyle name="Pourcentage 4 5 2 2" xfId="4750"/>
    <cellStyle name="Pourcentage 4 5 2 2 2" xfId="10031"/>
    <cellStyle name="Pourcentage 4 5 2 2 2 2" xfId="28170"/>
    <cellStyle name="Pourcentage 4 5 2 2 3" xfId="17784"/>
    <cellStyle name="Pourcentage 4 5 2 2 4" xfId="22890"/>
    <cellStyle name="Pourcentage 4 5 2 3" xfId="7390"/>
    <cellStyle name="Pourcentage 4 5 2 3 2" xfId="25530"/>
    <cellStyle name="Pourcentage 4 5 2 4" xfId="12680"/>
    <cellStyle name="Pourcentage 4 5 2 5" xfId="15320"/>
    <cellStyle name="Pourcentage 4 5 2 6" xfId="20250"/>
    <cellStyle name="Pourcentage 4 5 3" xfId="3518"/>
    <cellStyle name="Pourcentage 4 5 3 2" xfId="8799"/>
    <cellStyle name="Pourcentage 4 5 3 2 2" xfId="26938"/>
    <cellStyle name="Pourcentage 4 5 3 3" xfId="16552"/>
    <cellStyle name="Pourcentage 4 5 3 4" xfId="21658"/>
    <cellStyle name="Pourcentage 4 5 4" xfId="6158"/>
    <cellStyle name="Pourcentage 4 5 4 2" xfId="24298"/>
    <cellStyle name="Pourcentage 4 5 5" xfId="11448"/>
    <cellStyle name="Pourcentage 4 5 6" xfId="14088"/>
    <cellStyle name="Pourcentage 4 5 7" xfId="19018"/>
    <cellStyle name="Pourcentage 4 6" xfId="1404"/>
    <cellStyle name="Pourcentage 4 6 2" xfId="4046"/>
    <cellStyle name="Pourcentage 4 6 2 2" xfId="9327"/>
    <cellStyle name="Pourcentage 4 6 2 2 2" xfId="27466"/>
    <cellStyle name="Pourcentage 4 6 2 3" xfId="17080"/>
    <cellStyle name="Pourcentage 4 6 2 4" xfId="22186"/>
    <cellStyle name="Pourcentage 4 6 3" xfId="6686"/>
    <cellStyle name="Pourcentage 4 6 3 2" xfId="24826"/>
    <cellStyle name="Pourcentage 4 6 4" xfId="11976"/>
    <cellStyle name="Pourcentage 4 6 5" xfId="14616"/>
    <cellStyle name="Pourcentage 4 6 6" xfId="19546"/>
    <cellStyle name="Pourcentage 4 7" xfId="2636"/>
    <cellStyle name="Pourcentage 4 7 2" xfId="5278"/>
    <cellStyle name="Pourcentage 4 7 2 2" xfId="10559"/>
    <cellStyle name="Pourcentage 4 7 2 2 2" xfId="28698"/>
    <cellStyle name="Pourcentage 4 7 2 3" xfId="23418"/>
    <cellStyle name="Pourcentage 4 7 3" xfId="7918"/>
    <cellStyle name="Pourcentage 4 7 3 2" xfId="26058"/>
    <cellStyle name="Pourcentage 4 7 4" xfId="13208"/>
    <cellStyle name="Pourcentage 4 7 5" xfId="15848"/>
    <cellStyle name="Pourcentage 4 7 6" xfId="20778"/>
    <cellStyle name="Pourcentage 4 8" xfId="2813"/>
    <cellStyle name="Pourcentage 4 8 2" xfId="8095"/>
    <cellStyle name="Pourcentage 4 8 2 2" xfId="26234"/>
    <cellStyle name="Pourcentage 4 8 3" xfId="20954"/>
    <cellStyle name="Pourcentage 4 9" xfId="5454"/>
    <cellStyle name="Pourcentage 4 9 2" xfId="23594"/>
    <cellStyle name="Pourcentage 5" xfId="163"/>
    <cellStyle name="Pourcentage 6" xfId="10666"/>
    <cellStyle name="Pourcentage 7" xfId="28793"/>
    <cellStyle name="Pourcentage 8" xfId="28796"/>
    <cellStyle name="Satisfaisant" xfId="8" builtinId="26" customBuiltin="1"/>
    <cellStyle name="Satisfaisant 2" xfId="144"/>
    <cellStyle name="Sortie" xfId="12" builtinId="21" customBuiltin="1"/>
    <cellStyle name="TableStyleLight1" xfId="69"/>
    <cellStyle name="Texte explicatif" xfId="18" builtinId="53" customBuiltin="1"/>
    <cellStyle name="Texte explicatif 2" xfId="140"/>
    <cellStyle name="Titre" xfId="3" builtinId="15" customBuiltin="1"/>
    <cellStyle name="Titre 2" xfId="146"/>
    <cellStyle name="Titre 2 2" xfId="267"/>
    <cellStyle name="Titre 1" xfId="4" builtinId="16" customBuiltin="1"/>
    <cellStyle name="Titre 2" xfId="5" builtinId="17" customBuiltin="1"/>
    <cellStyle name="Titre 3" xfId="6" builtinId="18" customBuiltin="1"/>
    <cellStyle name="Titre 4" xfId="7" builtinId="19" customBuiltin="1"/>
    <cellStyle name="Titre 4 2" xfId="145"/>
    <cellStyle name="Total" xfId="19" builtinId="25" customBuiltin="1"/>
    <cellStyle name="Vérification" xfId="15" builtinId="23" customBuiltin="1"/>
  </cellStyles>
  <dxfs count="0"/>
  <tableStyles count="4" defaultTableStyle="TableStyleMedium9" defaultPivotStyle="PivotStyleLight16">
    <tableStyle name="Style de tableau 1" pivot="0" count="0"/>
    <tableStyle name="Style de tableau croisé dynamique 1" table="0" count="0"/>
    <tableStyle name="Style de tableau croisé dynamique 2" table="0" count="0"/>
    <tableStyle name="Style de tableau croisé dynamique 3" table="0" count="0"/>
  </tableStyles>
  <colors>
    <mruColors>
      <color rgb="FFCCCCFF"/>
      <color rgb="FF66FFCC"/>
      <color rgb="FFCCFFCC"/>
      <color rgb="FFFF00FF"/>
      <color rgb="FFFFCCFF"/>
      <color rgb="FF00FFFF"/>
      <color rgb="FF9999FF"/>
      <color rgb="FF3333CC"/>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LOTAGE-SCOLARITE\2018-2022\Maquettes%20et%20MCC%202019-2020\LLSH-MCC%202018-2019%20envoi%20DEFI\LLSH-MCC%202018-2019_Licence%20LEA%20ORL%20&amp;%20CHT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Arts,%20lettres,%20langues\Licence%20Sciences%20du%20langage\description%20de%20la%20formation%20SD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IRECTION-CFVU\DIRECTION\Secr&#233;tariat%20POLE%20AVENIR\MODALITES%20DE%20CONTROLE%20DES%20CONNAISSANCES\MCC%202018-2019\LP%20-%20DEG\MCC%202018-2019_LP%20Assurance,%20Banque,%20Finance_version%20de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Arts,%20lettres,%20langues\Licence%20Lettres\description%20Licence%20Lett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2018-2019 Lic LEA"/>
      <sheetName val="Coût 2018-2019 après MCC"/>
      <sheetName val="MCC 2018-2019 Lic LEAchtx"/>
      <sheetName val="Coût 2018-2019 CHTXaprès MCC"/>
      <sheetName val="Récap parcours LLL"/>
      <sheetName val="Listes de valeurs"/>
    </sheetNames>
    <sheetDataSet>
      <sheetData sheetId="0"/>
      <sheetData sheetId="1"/>
      <sheetData sheetId="2"/>
      <sheetData sheetId="3"/>
      <sheetData sheetId="4"/>
      <sheetData sheetId="5"/>
      <sheetData sheetId="6">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refreshError="1"/>
      <sheetData sheetId="1" refreshError="1"/>
      <sheetData sheetId="2" refreshError="1"/>
      <sheetData sheetId="3" refreshError="1"/>
      <sheetData sheetId="4">
        <row r="1">
          <cell r="E1" t="str">
            <v>oui</v>
          </cell>
          <cell r="F1" t="str">
            <v>UE : Unité d'enseignement</v>
          </cell>
          <cell r="G1" t="str">
            <v>O : obligatoire</v>
          </cell>
        </row>
        <row r="2">
          <cell r="E2" t="str">
            <v>non</v>
          </cell>
          <cell r="F2" t="str">
            <v>CHOI : choix</v>
          </cell>
          <cell r="G2" t="str">
            <v>C : à choix</v>
          </cell>
        </row>
        <row r="3">
          <cell r="F3" t="str">
            <v>PAR : Parcours</v>
          </cell>
        </row>
        <row r="4">
          <cell r="F4" t="str">
            <v>UIP : Unité d'insertion professionnelle</v>
          </cell>
        </row>
        <row r="5">
          <cell r="F5" t="str">
            <v>STAG : stage</v>
          </cell>
        </row>
        <row r="6">
          <cell r="F6" t="str">
            <v>MEM : mémoire</v>
          </cell>
        </row>
        <row r="7">
          <cell r="F7" t="str">
            <v xml:space="preserve">PRJ : projet </v>
          </cell>
        </row>
        <row r="8">
          <cell r="F8" t="str">
            <v>EC : élément constitutif</v>
          </cell>
        </row>
        <row r="9">
          <cell r="F9" t="str">
            <v>UEG : unité d'enseignement en anglais</v>
          </cell>
        </row>
        <row r="10">
          <cell r="F10" t="str">
            <v>UEE : unité d'enseignement en langue étrangère autre que l'anglais</v>
          </cell>
        </row>
        <row r="11">
          <cell r="F11" t="str">
            <v>UEC : Enseignement commun</v>
          </cell>
        </row>
        <row r="12">
          <cell r="F12" t="str">
            <v>ECC : Enseignement partiellement commun</v>
          </cell>
        </row>
        <row r="13">
          <cell r="F13" t="str">
            <v>SEM : semestre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Feuil1"/>
      <sheetName val="Exemples"/>
      <sheetName val="valeurs listes déroulantes"/>
    </sheetNames>
    <sheetDataSet>
      <sheetData sheetId="0"/>
      <sheetData sheetId="1"/>
      <sheetData sheetId="2"/>
      <sheetData sheetId="3"/>
      <sheetData sheetId="4"/>
      <sheetData sheetId="5">
        <row r="1">
          <cell r="E1" t="str">
            <v>oui</v>
          </cell>
          <cell r="M1" t="str">
            <v>UE de tronc commun</v>
          </cell>
        </row>
        <row r="2">
          <cell r="M2" t="str">
            <v>UE de spécialisation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24"/>
  <sheetViews>
    <sheetView workbookViewId="0">
      <selection activeCell="E72" sqref="E72"/>
    </sheetView>
  </sheetViews>
  <sheetFormatPr baseColWidth="10" defaultRowHeight="15" x14ac:dyDescent="0.25"/>
  <cols>
    <col min="1" max="1" width="50.7109375" customWidth="1"/>
    <col min="2" max="2" width="54.85546875" customWidth="1"/>
    <col min="3" max="3" width="11" customWidth="1"/>
    <col min="4" max="4" width="50.85546875" customWidth="1"/>
  </cols>
  <sheetData>
    <row r="1" spans="1:4" ht="25.5" customHeight="1" x14ac:dyDescent="0.25">
      <c r="A1" s="319" t="s">
        <v>106</v>
      </c>
      <c r="B1" s="319" t="s">
        <v>117</v>
      </c>
      <c r="C1" s="319" t="s">
        <v>145</v>
      </c>
      <c r="D1" s="335" t="s">
        <v>141</v>
      </c>
    </row>
    <row r="2" spans="1:4" ht="30" x14ac:dyDescent="0.25">
      <c r="A2" s="320" t="s">
        <v>107</v>
      </c>
      <c r="B2" s="432">
        <v>43363</v>
      </c>
      <c r="D2" s="336" t="s">
        <v>142</v>
      </c>
    </row>
    <row r="3" spans="1:4" x14ac:dyDescent="0.25">
      <c r="A3" s="321"/>
      <c r="D3" s="337" t="s">
        <v>143</v>
      </c>
    </row>
    <row r="4" spans="1:4" x14ac:dyDescent="0.25">
      <c r="A4" s="319" t="s">
        <v>108</v>
      </c>
      <c r="B4" s="433">
        <v>43367</v>
      </c>
      <c r="D4" s="335" t="s">
        <v>144</v>
      </c>
    </row>
    <row r="5" spans="1:4" x14ac:dyDescent="0.25">
      <c r="A5" s="323"/>
    </row>
    <row r="6" spans="1:4" x14ac:dyDescent="0.25">
      <c r="A6" s="319" t="s">
        <v>109</v>
      </c>
      <c r="B6" s="322" t="s">
        <v>336</v>
      </c>
    </row>
    <row r="7" spans="1:4" x14ac:dyDescent="0.25">
      <c r="A7" s="319" t="s">
        <v>110</v>
      </c>
      <c r="B7" s="322" t="s">
        <v>337</v>
      </c>
    </row>
    <row r="8" spans="1:4" x14ac:dyDescent="0.25">
      <c r="A8" s="324"/>
      <c r="B8" s="325"/>
    </row>
    <row r="9" spans="1:4" x14ac:dyDescent="0.25">
      <c r="A9" s="321" t="s">
        <v>111</v>
      </c>
    </row>
    <row r="10" spans="1:4" ht="30" x14ac:dyDescent="0.25">
      <c r="A10" s="326" t="s">
        <v>112</v>
      </c>
    </row>
    <row r="12" spans="1:4" ht="180" x14ac:dyDescent="0.25">
      <c r="A12" s="327" t="s">
        <v>113</v>
      </c>
      <c r="B12" s="327"/>
    </row>
    <row r="13" spans="1:4" ht="60" x14ac:dyDescent="0.25">
      <c r="A13" s="328" t="s">
        <v>114</v>
      </c>
    </row>
    <row r="14" spans="1:4" ht="60" x14ac:dyDescent="0.25">
      <c r="A14" s="329" t="s">
        <v>115</v>
      </c>
    </row>
    <row r="15" spans="1:4" x14ac:dyDescent="0.25">
      <c r="A15" s="330"/>
    </row>
    <row r="16" spans="1:4" ht="60" x14ac:dyDescent="0.25">
      <c r="A16" s="330" t="s">
        <v>116</v>
      </c>
    </row>
    <row r="17" spans="1:1" x14ac:dyDescent="0.25">
      <c r="A17" s="330"/>
    </row>
    <row r="18" spans="1:1" x14ac:dyDescent="0.25">
      <c r="A18" s="330"/>
    </row>
    <row r="19" spans="1:1" x14ac:dyDescent="0.25">
      <c r="A19" s="330"/>
    </row>
    <row r="20" spans="1:1" x14ac:dyDescent="0.25">
      <c r="A20" s="330"/>
    </row>
    <row r="21" spans="1:1" x14ac:dyDescent="0.25">
      <c r="A21" s="330"/>
    </row>
    <row r="22" spans="1:1" x14ac:dyDescent="0.25">
      <c r="A22" s="330"/>
    </row>
    <row r="24" spans="1:1" x14ac:dyDescent="0.25">
      <c r="A24" s="33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L179"/>
  <sheetViews>
    <sheetView view="pageBreakPreview" zoomScale="75" zoomScaleNormal="75" zoomScaleSheetLayoutView="75" workbookViewId="0">
      <pane xSplit="5" ySplit="35" topLeftCell="W186" activePane="bottomRight" state="frozen"/>
      <selection pane="topRight" activeCell="F1" sqref="F1"/>
      <selection pane="bottomLeft" activeCell="A36" sqref="A36"/>
      <selection pane="bottomRight" activeCell="C160" sqref="C160"/>
    </sheetView>
  </sheetViews>
  <sheetFormatPr baseColWidth="10" defaultColWidth="11.42578125" defaultRowHeight="15" x14ac:dyDescent="0.25"/>
  <cols>
    <col min="1" max="1" width="17" style="507" customWidth="1"/>
    <col min="2" max="2" width="11.5703125" style="630" customWidth="1"/>
    <col min="3" max="3" width="35" style="630" customWidth="1"/>
    <col min="4" max="4" width="15.7109375" style="630" customWidth="1"/>
    <col min="5" max="5" width="27.7109375" style="507" customWidth="1"/>
    <col min="6" max="6" width="35.5703125" style="507" customWidth="1"/>
    <col min="7" max="7" width="8.5703125" style="630" customWidth="1"/>
    <col min="8" max="8" width="18.7109375" style="507" customWidth="1"/>
    <col min="9" max="9" width="8.5703125" style="630" customWidth="1"/>
    <col min="10" max="10" width="8.140625" style="630" customWidth="1"/>
    <col min="11" max="11" width="30.7109375" style="630" customWidth="1"/>
    <col min="12" max="12" width="13.85546875" style="630" customWidth="1"/>
    <col min="13" max="13" width="13.5703125" style="755" customWidth="1"/>
    <col min="14" max="14" width="11.5703125" style="507" customWidth="1"/>
    <col min="15" max="15" width="13.85546875" style="507" customWidth="1"/>
    <col min="16" max="16" width="11.5703125" style="507" customWidth="1"/>
    <col min="17" max="17" width="13.85546875" style="507" customWidth="1"/>
    <col min="18" max="18" width="12.85546875" style="507" customWidth="1"/>
    <col min="19" max="19" width="13.85546875" style="507" customWidth="1"/>
    <col min="20" max="21" width="29.7109375" style="507" customWidth="1"/>
    <col min="22" max="24" width="11.5703125" style="630" customWidth="1"/>
    <col min="25" max="25" width="12.85546875" style="630" customWidth="1"/>
    <col min="26" max="27" width="11.5703125" style="630" customWidth="1"/>
    <col min="28" max="28" width="15.42578125" style="630" customWidth="1"/>
    <col min="29" max="29" width="12.85546875" style="630" customWidth="1"/>
    <col min="30" max="31" width="29.7109375" style="507" customWidth="1"/>
    <col min="32" max="33" width="11.5703125" style="630" customWidth="1"/>
    <col min="34" max="34" width="18.42578125" style="630" customWidth="1"/>
    <col min="35" max="35" width="12.85546875" style="630" customWidth="1"/>
    <col min="36" max="37" width="11.5703125" style="630" customWidth="1"/>
    <col min="38" max="38" width="14.42578125" style="630" customWidth="1"/>
    <col min="39" max="39" width="12.85546875" style="630" customWidth="1"/>
    <col min="40" max="40" width="154.85546875" style="669" customWidth="1"/>
    <col min="41" max="227" width="11.5703125" style="630" customWidth="1"/>
    <col min="228" max="16384" width="11.42578125" style="681"/>
  </cols>
  <sheetData>
    <row r="1" spans="1:40" ht="86.25" customHeight="1" x14ac:dyDescent="0.25">
      <c r="A1" s="1135" t="s">
        <v>346</v>
      </c>
      <c r="B1" s="1135" t="s">
        <v>131</v>
      </c>
      <c r="C1" s="1135" t="s">
        <v>1</v>
      </c>
      <c r="D1" s="1135" t="s">
        <v>309</v>
      </c>
      <c r="E1" s="1135" t="s">
        <v>2</v>
      </c>
      <c r="F1" s="1135" t="s">
        <v>3</v>
      </c>
      <c r="G1" s="1135" t="s">
        <v>4</v>
      </c>
      <c r="H1" s="1135" t="s">
        <v>5</v>
      </c>
      <c r="I1" s="1138" t="s">
        <v>6</v>
      </c>
      <c r="J1" s="1138" t="s">
        <v>7</v>
      </c>
      <c r="K1" s="1140" t="s">
        <v>349</v>
      </c>
      <c r="L1" s="1140" t="s">
        <v>350</v>
      </c>
      <c r="M1" s="1150" t="s">
        <v>9</v>
      </c>
      <c r="N1" s="1153" t="s">
        <v>655</v>
      </c>
      <c r="O1" s="1154"/>
      <c r="P1" s="1154"/>
      <c r="Q1" s="1155"/>
      <c r="R1" s="1155"/>
      <c r="S1" s="1156"/>
      <c r="T1" s="1159" t="s">
        <v>756</v>
      </c>
      <c r="U1" s="1160"/>
      <c r="V1" s="1143" t="s">
        <v>132</v>
      </c>
      <c r="W1" s="1144"/>
      <c r="X1" s="1144"/>
      <c r="Y1" s="1144"/>
      <c r="Z1" s="1144"/>
      <c r="AA1" s="1144"/>
      <c r="AB1" s="1144"/>
      <c r="AC1" s="1145"/>
      <c r="AD1" s="1163" t="s">
        <v>757</v>
      </c>
      <c r="AE1" s="1164"/>
      <c r="AF1" s="1143" t="s">
        <v>133</v>
      </c>
      <c r="AG1" s="1144"/>
      <c r="AH1" s="1144"/>
      <c r="AI1" s="1144"/>
      <c r="AJ1" s="1144"/>
      <c r="AK1" s="1144"/>
      <c r="AL1" s="1144"/>
      <c r="AM1" s="1145"/>
      <c r="AN1" s="1132" t="s">
        <v>351</v>
      </c>
    </row>
    <row r="2" spans="1:40" ht="29.25" customHeight="1" x14ac:dyDescent="0.25">
      <c r="A2" s="1136"/>
      <c r="B2" s="1136"/>
      <c r="C2" s="1136"/>
      <c r="D2" s="1136"/>
      <c r="E2" s="1136"/>
      <c r="F2" s="1136"/>
      <c r="G2" s="1136"/>
      <c r="H2" s="1136"/>
      <c r="I2" s="1138"/>
      <c r="J2" s="1138"/>
      <c r="K2" s="1140"/>
      <c r="L2" s="1140"/>
      <c r="M2" s="1151"/>
      <c r="N2" s="1157" t="s">
        <v>15</v>
      </c>
      <c r="O2" s="1157"/>
      <c r="P2" s="1157" t="s">
        <v>16</v>
      </c>
      <c r="Q2" s="1157"/>
      <c r="R2" s="1157" t="s">
        <v>18</v>
      </c>
      <c r="S2" s="1158"/>
      <c r="T2" s="1161"/>
      <c r="U2" s="1162"/>
      <c r="V2" s="1142" t="s">
        <v>134</v>
      </c>
      <c r="W2" s="1142"/>
      <c r="X2" s="1142"/>
      <c r="Y2" s="1142"/>
      <c r="Z2" s="1141" t="s">
        <v>135</v>
      </c>
      <c r="AA2" s="1141"/>
      <c r="AB2" s="1141"/>
      <c r="AC2" s="1141"/>
      <c r="AD2" s="1165"/>
      <c r="AE2" s="1166"/>
      <c r="AF2" s="1142" t="s">
        <v>134</v>
      </c>
      <c r="AG2" s="1142"/>
      <c r="AH2" s="1142"/>
      <c r="AI2" s="1142"/>
      <c r="AJ2" s="1141" t="s">
        <v>135</v>
      </c>
      <c r="AK2" s="1141"/>
      <c r="AL2" s="1141"/>
      <c r="AM2" s="1141"/>
      <c r="AN2" s="1133"/>
    </row>
    <row r="3" spans="1:40" ht="27" customHeight="1" x14ac:dyDescent="0.25">
      <c r="A3" s="1137"/>
      <c r="B3" s="1137"/>
      <c r="C3" s="1137"/>
      <c r="D3" s="1137"/>
      <c r="E3" s="1137"/>
      <c r="F3" s="1137"/>
      <c r="G3" s="1137"/>
      <c r="H3" s="1137"/>
      <c r="I3" s="1139"/>
      <c r="J3" s="1139"/>
      <c r="K3" s="1140"/>
      <c r="L3" s="1140"/>
      <c r="M3" s="1152"/>
      <c r="N3" s="1032" t="s">
        <v>656</v>
      </c>
      <c r="O3" s="1007" t="s">
        <v>657</v>
      </c>
      <c r="P3" s="1032" t="s">
        <v>656</v>
      </c>
      <c r="Q3" s="1007" t="s">
        <v>657</v>
      </c>
      <c r="R3" s="1032" t="s">
        <v>656</v>
      </c>
      <c r="S3" s="1007" t="s">
        <v>657</v>
      </c>
      <c r="T3" s="961" t="s">
        <v>134</v>
      </c>
      <c r="U3" s="1008" t="s">
        <v>135</v>
      </c>
      <c r="V3" s="692" t="s">
        <v>136</v>
      </c>
      <c r="W3" s="692" t="s">
        <v>118</v>
      </c>
      <c r="X3" s="692" t="s">
        <v>137</v>
      </c>
      <c r="Y3" s="692" t="s">
        <v>138</v>
      </c>
      <c r="Z3" s="673" t="s">
        <v>139</v>
      </c>
      <c r="AA3" s="673" t="s">
        <v>118</v>
      </c>
      <c r="AB3" s="673" t="s">
        <v>137</v>
      </c>
      <c r="AC3" s="673" t="s">
        <v>138</v>
      </c>
      <c r="AD3" s="961" t="s">
        <v>134</v>
      </c>
      <c r="AE3" s="1008" t="s">
        <v>135</v>
      </c>
      <c r="AF3" s="692" t="s">
        <v>136</v>
      </c>
      <c r="AG3" s="692" t="s">
        <v>118</v>
      </c>
      <c r="AH3" s="692" t="s">
        <v>137</v>
      </c>
      <c r="AI3" s="692" t="s">
        <v>138</v>
      </c>
      <c r="AJ3" s="673" t="s">
        <v>139</v>
      </c>
      <c r="AK3" s="673" t="s">
        <v>118</v>
      </c>
      <c r="AL3" s="673" t="s">
        <v>137</v>
      </c>
      <c r="AM3" s="673" t="s">
        <v>138</v>
      </c>
      <c r="AN3" s="1134"/>
    </row>
    <row r="4" spans="1:40" ht="17.100000000000001" hidden="1" customHeight="1" x14ac:dyDescent="0.25">
      <c r="A4" s="338"/>
      <c r="B4" s="338"/>
      <c r="C4" s="339" t="s">
        <v>25</v>
      </c>
      <c r="D4" s="339" t="s">
        <v>26</v>
      </c>
      <c r="E4" s="338"/>
      <c r="F4" s="338"/>
      <c r="G4" s="338"/>
      <c r="H4" s="584"/>
      <c r="I4" s="340"/>
      <c r="J4" s="340"/>
      <c r="K4" s="555"/>
      <c r="L4" s="555"/>
      <c r="M4" s="341"/>
      <c r="N4" s="340"/>
      <c r="O4" s="1009"/>
      <c r="P4" s="340"/>
      <c r="Q4" s="1025"/>
      <c r="R4" s="342"/>
      <c r="S4" s="342"/>
      <c r="T4" s="1109"/>
      <c r="U4" s="1109"/>
      <c r="AD4" s="1109"/>
      <c r="AE4" s="1109"/>
      <c r="AN4" s="648"/>
    </row>
    <row r="5" spans="1:40" ht="16.5" hidden="1" customHeight="1" x14ac:dyDescent="0.25">
      <c r="A5" s="338"/>
      <c r="B5" s="338"/>
      <c r="C5" s="343" t="s">
        <v>89</v>
      </c>
      <c r="D5" s="338"/>
      <c r="E5" s="338"/>
      <c r="F5" s="338"/>
      <c r="G5" s="338"/>
      <c r="H5" s="584"/>
      <c r="I5" s="340"/>
      <c r="J5" s="340"/>
      <c r="K5" s="555"/>
      <c r="L5" s="555"/>
      <c r="M5" s="344"/>
      <c r="N5" s="340"/>
      <c r="O5" s="1009"/>
      <c r="P5" s="340"/>
      <c r="Q5" s="1025"/>
      <c r="R5" s="342"/>
      <c r="S5" s="342"/>
      <c r="T5" s="1109"/>
      <c r="U5" s="1109"/>
      <c r="AD5" s="1109"/>
      <c r="AE5" s="1109"/>
      <c r="AN5" s="648"/>
    </row>
    <row r="6" spans="1:40" ht="23.25" hidden="1" customHeight="1" x14ac:dyDescent="0.25">
      <c r="A6" s="502"/>
      <c r="B6" s="469"/>
      <c r="C6" s="470" t="s">
        <v>41</v>
      </c>
      <c r="D6" s="345"/>
      <c r="E6" s="187" t="s">
        <v>90</v>
      </c>
      <c r="F6" s="187" t="s">
        <v>91</v>
      </c>
      <c r="G6" s="346"/>
      <c r="H6" s="460"/>
      <c r="I6" s="189" t="s">
        <v>48</v>
      </c>
      <c r="J6" s="189" t="s">
        <v>48</v>
      </c>
      <c r="K6" s="462"/>
      <c r="L6" s="462"/>
      <c r="M6" s="533">
        <v>63</v>
      </c>
      <c r="N6" s="190">
        <v>15</v>
      </c>
      <c r="O6" s="190"/>
      <c r="P6" s="191">
        <v>15</v>
      </c>
      <c r="Q6" s="1026"/>
      <c r="R6" s="347"/>
      <c r="S6" s="347"/>
      <c r="T6" s="1110"/>
      <c r="U6" s="1110"/>
      <c r="AD6" s="1110"/>
      <c r="AE6" s="1110"/>
      <c r="AN6" s="649"/>
    </row>
    <row r="7" spans="1:40" ht="23.25" hidden="1" customHeight="1" x14ac:dyDescent="0.25">
      <c r="A7" s="502"/>
      <c r="B7" s="469"/>
      <c r="C7" s="471" t="s">
        <v>42</v>
      </c>
      <c r="D7" s="345"/>
      <c r="E7" s="348" t="s">
        <v>90</v>
      </c>
      <c r="F7" s="352" t="s">
        <v>91</v>
      </c>
      <c r="G7" s="346"/>
      <c r="H7" s="460"/>
      <c r="I7" s="349" t="s">
        <v>49</v>
      </c>
      <c r="J7" s="349" t="s">
        <v>49</v>
      </c>
      <c r="K7" s="462"/>
      <c r="L7" s="462"/>
      <c r="M7" s="533">
        <v>63</v>
      </c>
      <c r="N7" s="350">
        <v>24</v>
      </c>
      <c r="O7" s="1010"/>
      <c r="P7" s="351">
        <v>24</v>
      </c>
      <c r="Q7" s="1026"/>
      <c r="R7" s="347"/>
      <c r="S7" s="347"/>
      <c r="T7" s="1110"/>
      <c r="U7" s="1110"/>
      <c r="AD7" s="1110"/>
      <c r="AE7" s="1110"/>
      <c r="AN7" s="649"/>
    </row>
    <row r="8" spans="1:40" ht="23.25" hidden="1" customHeight="1" x14ac:dyDescent="0.25">
      <c r="A8" s="502"/>
      <c r="B8" s="469"/>
      <c r="C8" s="472" t="s">
        <v>43</v>
      </c>
      <c r="D8" s="345"/>
      <c r="E8" s="352" t="s">
        <v>90</v>
      </c>
      <c r="F8" s="352" t="s">
        <v>91</v>
      </c>
      <c r="G8" s="346"/>
      <c r="H8" s="460"/>
      <c r="I8" s="349" t="s">
        <v>48</v>
      </c>
      <c r="J8" s="349" t="s">
        <v>48</v>
      </c>
      <c r="K8" s="462"/>
      <c r="L8" s="462"/>
      <c r="M8" s="533">
        <v>63</v>
      </c>
      <c r="N8" s="350">
        <v>15</v>
      </c>
      <c r="O8" s="1010"/>
      <c r="P8" s="351">
        <v>15</v>
      </c>
      <c r="Q8" s="1026"/>
      <c r="R8" s="347"/>
      <c r="S8" s="347"/>
      <c r="T8" s="1110"/>
      <c r="U8" s="1110"/>
      <c r="AD8" s="1110"/>
      <c r="AE8" s="1110"/>
      <c r="AN8" s="649"/>
    </row>
    <row r="9" spans="1:40" ht="23.25" hidden="1" customHeight="1" x14ac:dyDescent="0.25">
      <c r="A9" s="502"/>
      <c r="B9" s="469"/>
      <c r="C9" s="473" t="s">
        <v>92</v>
      </c>
      <c r="D9" s="345"/>
      <c r="E9" s="353" t="s">
        <v>90</v>
      </c>
      <c r="F9" s="525" t="s">
        <v>93</v>
      </c>
      <c r="G9" s="346"/>
      <c r="H9" s="460"/>
      <c r="I9" s="354" t="s">
        <v>48</v>
      </c>
      <c r="J9" s="354" t="s">
        <v>48</v>
      </c>
      <c r="K9" s="463"/>
      <c r="L9" s="463"/>
      <c r="M9" s="533">
        <v>63</v>
      </c>
      <c r="N9" s="355"/>
      <c r="O9" s="355"/>
      <c r="P9" s="356">
        <v>24</v>
      </c>
      <c r="Q9" s="1027"/>
      <c r="R9" s="347"/>
      <c r="S9" s="347"/>
      <c r="T9" s="1110"/>
      <c r="U9" s="1110"/>
      <c r="AD9" s="1110"/>
      <c r="AE9" s="1110"/>
      <c r="AN9" s="650"/>
    </row>
    <row r="10" spans="1:40" ht="23.25" hidden="1" customHeight="1" x14ac:dyDescent="0.25">
      <c r="A10" s="502"/>
      <c r="B10" s="469"/>
      <c r="C10" s="474" t="s">
        <v>44</v>
      </c>
      <c r="D10" s="345"/>
      <c r="E10" s="353" t="s">
        <v>90</v>
      </c>
      <c r="F10" s="525" t="s">
        <v>93</v>
      </c>
      <c r="G10" s="346"/>
      <c r="H10" s="460"/>
      <c r="I10" s="357" t="s">
        <v>54</v>
      </c>
      <c r="J10" s="357" t="s">
        <v>54</v>
      </c>
      <c r="K10" s="463"/>
      <c r="L10" s="463"/>
      <c r="M10" s="533">
        <v>63</v>
      </c>
      <c r="N10" s="358">
        <v>18</v>
      </c>
      <c r="O10" s="1011"/>
      <c r="P10" s="359">
        <v>18</v>
      </c>
      <c r="Q10" s="1027"/>
      <c r="R10" s="347"/>
      <c r="S10" s="347"/>
      <c r="T10" s="1110"/>
      <c r="U10" s="1110"/>
      <c r="AD10" s="1110"/>
      <c r="AE10" s="1110"/>
      <c r="AN10" s="650"/>
    </row>
    <row r="11" spans="1:40" ht="23.25" hidden="1" customHeight="1" x14ac:dyDescent="0.25">
      <c r="A11" s="502"/>
      <c r="B11" s="469"/>
      <c r="C11" s="475" t="s">
        <v>45</v>
      </c>
      <c r="D11" s="345"/>
      <c r="E11" s="353" t="s">
        <v>90</v>
      </c>
      <c r="F11" s="525" t="s">
        <v>93</v>
      </c>
      <c r="G11" s="346"/>
      <c r="H11" s="460"/>
      <c r="I11" s="360" t="s">
        <v>52</v>
      </c>
      <c r="J11" s="360" t="s">
        <v>52</v>
      </c>
      <c r="K11" s="464"/>
      <c r="L11" s="464"/>
      <c r="M11" s="533">
        <v>63</v>
      </c>
      <c r="N11" s="358"/>
      <c r="O11" s="1011"/>
      <c r="P11" s="359">
        <v>18</v>
      </c>
      <c r="Q11" s="1027"/>
      <c r="R11" s="347"/>
      <c r="S11" s="347"/>
      <c r="T11" s="1110"/>
      <c r="U11" s="1110"/>
      <c r="AD11" s="1110"/>
      <c r="AE11" s="1110"/>
      <c r="AN11" s="650"/>
    </row>
    <row r="12" spans="1:40" ht="23.25" hidden="1" customHeight="1" x14ac:dyDescent="0.25">
      <c r="A12" s="502"/>
      <c r="B12" s="469"/>
      <c r="C12" s="474" t="s">
        <v>46</v>
      </c>
      <c r="D12" s="345"/>
      <c r="E12" s="353" t="s">
        <v>90</v>
      </c>
      <c r="F12" s="353" t="s">
        <v>93</v>
      </c>
      <c r="G12" s="346"/>
      <c r="H12" s="460"/>
      <c r="I12" s="357" t="s">
        <v>52</v>
      </c>
      <c r="J12" s="357" t="s">
        <v>52</v>
      </c>
      <c r="K12" s="463"/>
      <c r="L12" s="463"/>
      <c r="M12" s="533">
        <v>63</v>
      </c>
      <c r="N12" s="359">
        <v>18</v>
      </c>
      <c r="O12" s="1012"/>
      <c r="P12" s="359"/>
      <c r="Q12" s="1027"/>
      <c r="R12" s="347"/>
      <c r="S12" s="347"/>
      <c r="T12" s="1110"/>
      <c r="U12" s="1110"/>
      <c r="AD12" s="1110"/>
      <c r="AE12" s="1110"/>
      <c r="AN12" s="650"/>
    </row>
    <row r="13" spans="1:40" ht="23.25" hidden="1" customHeight="1" x14ac:dyDescent="0.25">
      <c r="A13" s="502"/>
      <c r="B13" s="469"/>
      <c r="C13" s="476" t="s">
        <v>94</v>
      </c>
      <c r="D13" s="345"/>
      <c r="E13" s="361" t="s">
        <v>95</v>
      </c>
      <c r="F13" s="346"/>
      <c r="G13" s="346"/>
      <c r="H13" s="460"/>
      <c r="I13" s="362" t="s">
        <v>52</v>
      </c>
      <c r="J13" s="362" t="s">
        <v>52</v>
      </c>
      <c r="K13" s="465"/>
      <c r="L13" s="465"/>
      <c r="M13" s="533">
        <v>63</v>
      </c>
      <c r="N13" s="363"/>
      <c r="O13" s="1013"/>
      <c r="P13" s="364">
        <v>18</v>
      </c>
      <c r="Q13" s="1028"/>
      <c r="R13" s="365"/>
      <c r="S13" s="365"/>
      <c r="T13" s="1110"/>
      <c r="U13" s="1110"/>
      <c r="AD13" s="1110"/>
      <c r="AE13" s="1110"/>
      <c r="AN13" s="651"/>
    </row>
    <row r="14" spans="1:40" ht="23.25" hidden="1" customHeight="1" x14ac:dyDescent="0.25">
      <c r="A14" s="366"/>
      <c r="B14" s="366"/>
      <c r="C14" s="477"/>
      <c r="D14" s="478"/>
      <c r="E14" s="578"/>
      <c r="F14" s="578"/>
      <c r="G14" s="478"/>
      <c r="H14" s="578"/>
      <c r="I14" s="1149"/>
      <c r="J14" s="1149"/>
      <c r="K14" s="672"/>
      <c r="L14" s="672"/>
      <c r="M14" s="752"/>
      <c r="N14" s="515">
        <f>SUM(N6:N13)</f>
        <v>90</v>
      </c>
      <c r="O14" s="1014"/>
      <c r="P14" s="515">
        <f>SUM(P6:P13)</f>
        <v>132</v>
      </c>
      <c r="Q14" s="1029"/>
      <c r="R14" s="515">
        <f>SUM(R1:R4)</f>
        <v>0</v>
      </c>
      <c r="S14" s="515">
        <f>SUM(S1:S4)</f>
        <v>0</v>
      </c>
      <c r="T14" s="1111"/>
      <c r="U14" s="1111"/>
      <c r="AD14" s="1111"/>
      <c r="AE14" s="1111"/>
      <c r="AN14" s="652"/>
    </row>
    <row r="15" spans="1:40" ht="23.25" hidden="1" customHeight="1" x14ac:dyDescent="0.25">
      <c r="A15" s="503"/>
      <c r="B15" s="479"/>
      <c r="C15" s="367"/>
      <c r="D15" s="368"/>
      <c r="E15" s="369"/>
      <c r="F15" s="613"/>
      <c r="G15" s="370"/>
      <c r="H15" s="461"/>
      <c r="I15" s="371"/>
      <c r="J15" s="367"/>
      <c r="K15" s="367"/>
      <c r="L15" s="367"/>
      <c r="M15" s="753"/>
      <c r="N15" s="372"/>
      <c r="O15" s="373"/>
      <c r="P15" s="373"/>
      <c r="Q15" s="373"/>
      <c r="R15" s="374"/>
      <c r="S15" s="374"/>
      <c r="T15" s="373"/>
      <c r="U15" s="373"/>
      <c r="AD15" s="373"/>
      <c r="AE15" s="373"/>
      <c r="AN15" s="653"/>
    </row>
    <row r="16" spans="1:40" ht="17.100000000000001" hidden="1" customHeight="1" x14ac:dyDescent="0.25">
      <c r="A16" s="338"/>
      <c r="B16" s="338"/>
      <c r="C16" s="339" t="s">
        <v>27</v>
      </c>
      <c r="D16" s="339" t="s">
        <v>26</v>
      </c>
      <c r="E16" s="338"/>
      <c r="F16" s="338"/>
      <c r="G16" s="338"/>
      <c r="H16" s="584"/>
      <c r="I16" s="340"/>
      <c r="J16" s="340"/>
      <c r="K16" s="555"/>
      <c r="L16" s="555"/>
      <c r="M16" s="341"/>
      <c r="N16" s="340"/>
      <c r="O16" s="1015"/>
      <c r="P16" s="340"/>
      <c r="Q16" s="1025"/>
      <c r="R16" s="342"/>
      <c r="S16" s="342"/>
      <c r="T16" s="1109"/>
      <c r="U16" s="1109"/>
      <c r="AD16" s="1109"/>
      <c r="AE16" s="1109"/>
      <c r="AN16" s="648"/>
    </row>
    <row r="17" spans="1:227" ht="42.75" hidden="1" customHeight="1" x14ac:dyDescent="0.25">
      <c r="A17" s="502"/>
      <c r="B17" s="469"/>
      <c r="C17" s="480" t="s">
        <v>56</v>
      </c>
      <c r="D17" s="375"/>
      <c r="E17" s="346"/>
      <c r="F17" s="346" t="s">
        <v>47</v>
      </c>
      <c r="G17" s="346"/>
      <c r="H17" s="586"/>
      <c r="I17" s="375" t="s">
        <v>54</v>
      </c>
      <c r="J17" s="375" t="s">
        <v>54</v>
      </c>
      <c r="K17" s="587"/>
      <c r="L17" s="587"/>
      <c r="M17" s="734"/>
      <c r="N17" s="376">
        <v>18</v>
      </c>
      <c r="O17" s="1016"/>
      <c r="P17" s="376">
        <v>24</v>
      </c>
      <c r="Q17" s="1022"/>
      <c r="R17" s="347"/>
      <c r="S17" s="347"/>
      <c r="T17" s="1110"/>
      <c r="U17" s="1110"/>
      <c r="AD17" s="1110"/>
      <c r="AE17" s="1110"/>
      <c r="AN17" s="654"/>
    </row>
    <row r="18" spans="1:227" ht="23.25" hidden="1" customHeight="1" x14ac:dyDescent="0.25">
      <c r="A18" s="502"/>
      <c r="B18" s="469"/>
      <c r="C18" s="480" t="s">
        <v>57</v>
      </c>
      <c r="D18" s="375"/>
      <c r="E18" s="346"/>
      <c r="F18" s="346" t="s">
        <v>66</v>
      </c>
      <c r="G18" s="346"/>
      <c r="H18" s="586"/>
      <c r="I18" s="375" t="s">
        <v>54</v>
      </c>
      <c r="J18" s="375" t="s">
        <v>54</v>
      </c>
      <c r="K18" s="587"/>
      <c r="L18" s="587"/>
      <c r="M18" s="734"/>
      <c r="N18" s="376">
        <v>18</v>
      </c>
      <c r="O18" s="1016"/>
      <c r="P18" s="376">
        <v>18</v>
      </c>
      <c r="Q18" s="1022"/>
      <c r="R18" s="347"/>
      <c r="S18" s="347"/>
      <c r="T18" s="1110"/>
      <c r="U18" s="1110"/>
      <c r="AD18" s="1110"/>
      <c r="AE18" s="1110"/>
      <c r="AN18" s="654"/>
    </row>
    <row r="19" spans="1:227" ht="23.25" hidden="1" customHeight="1" x14ac:dyDescent="0.25">
      <c r="A19" s="502"/>
      <c r="B19" s="469"/>
      <c r="C19" s="480" t="s">
        <v>58</v>
      </c>
      <c r="D19" s="375"/>
      <c r="E19" s="346"/>
      <c r="F19" s="377" t="s">
        <v>66</v>
      </c>
      <c r="G19" s="346"/>
      <c r="H19" s="586"/>
      <c r="I19" s="375" t="s">
        <v>48</v>
      </c>
      <c r="J19" s="375" t="s">
        <v>48</v>
      </c>
      <c r="K19" s="587"/>
      <c r="L19" s="587"/>
      <c r="M19" s="734"/>
      <c r="N19" s="376">
        <v>15</v>
      </c>
      <c r="O19" s="1016"/>
      <c r="P19" s="376">
        <v>15</v>
      </c>
      <c r="Q19" s="1022"/>
      <c r="R19" s="347"/>
      <c r="S19" s="347"/>
      <c r="T19" s="1110"/>
      <c r="U19" s="1110"/>
      <c r="AD19" s="1110"/>
      <c r="AE19" s="1110"/>
      <c r="AN19" s="654"/>
    </row>
    <row r="20" spans="1:227" ht="23.25" hidden="1" customHeight="1" x14ac:dyDescent="0.25">
      <c r="A20" s="502"/>
      <c r="B20" s="469"/>
      <c r="C20" s="480" t="s">
        <v>59</v>
      </c>
      <c r="D20" s="375"/>
      <c r="E20" s="346"/>
      <c r="F20" s="377" t="s">
        <v>66</v>
      </c>
      <c r="G20" s="346"/>
      <c r="H20" s="586"/>
      <c r="I20" s="375" t="s">
        <v>51</v>
      </c>
      <c r="J20" s="375" t="s">
        <v>51</v>
      </c>
      <c r="K20" s="587"/>
      <c r="L20" s="587"/>
      <c r="M20" s="734"/>
      <c r="N20" s="376">
        <v>9</v>
      </c>
      <c r="O20" s="1016"/>
      <c r="P20" s="376">
        <v>9</v>
      </c>
      <c r="Q20" s="1022"/>
      <c r="R20" s="347"/>
      <c r="S20" s="347"/>
      <c r="T20" s="1110"/>
      <c r="U20" s="1110"/>
      <c r="AD20" s="1110"/>
      <c r="AE20" s="1110"/>
      <c r="AN20" s="654"/>
    </row>
    <row r="21" spans="1:227" ht="23.25" hidden="1" customHeight="1" x14ac:dyDescent="0.25">
      <c r="A21" s="502"/>
      <c r="B21" s="469"/>
      <c r="C21" s="480" t="s">
        <v>60</v>
      </c>
      <c r="D21" s="375"/>
      <c r="E21" s="346"/>
      <c r="F21" s="377" t="s">
        <v>66</v>
      </c>
      <c r="G21" s="346"/>
      <c r="H21" s="586"/>
      <c r="I21" s="376" t="s">
        <v>51</v>
      </c>
      <c r="J21" s="376" t="s">
        <v>51</v>
      </c>
      <c r="K21" s="588"/>
      <c r="L21" s="588"/>
      <c r="M21" s="734"/>
      <c r="N21" s="376">
        <v>24</v>
      </c>
      <c r="O21" s="1016"/>
      <c r="P21" s="376"/>
      <c r="Q21" s="1022"/>
      <c r="R21" s="347"/>
      <c r="S21" s="347"/>
      <c r="T21" s="1110"/>
      <c r="U21" s="1110"/>
      <c r="AD21" s="1110"/>
      <c r="AE21" s="1110"/>
      <c r="AN21" s="655"/>
    </row>
    <row r="22" spans="1:227" ht="23.25" hidden="1" customHeight="1" x14ac:dyDescent="0.25">
      <c r="A22" s="502"/>
      <c r="B22" s="469"/>
      <c r="C22" s="480" t="s">
        <v>449</v>
      </c>
      <c r="D22" s="375"/>
      <c r="E22" s="377"/>
      <c r="F22" s="346" t="s">
        <v>66</v>
      </c>
      <c r="G22" s="346"/>
      <c r="H22" s="586"/>
      <c r="I22" s="375" t="s">
        <v>51</v>
      </c>
      <c r="J22" s="375" t="s">
        <v>51</v>
      </c>
      <c r="K22" s="587"/>
      <c r="L22" s="587"/>
      <c r="M22" s="734"/>
      <c r="N22" s="376" t="s">
        <v>67</v>
      </c>
      <c r="O22" s="1016"/>
      <c r="P22" s="376"/>
      <c r="Q22" s="1022"/>
      <c r="R22" s="347"/>
      <c r="S22" s="347"/>
      <c r="T22" s="1110"/>
      <c r="U22" s="1110"/>
      <c r="AD22" s="1110"/>
      <c r="AE22" s="1110"/>
      <c r="AN22" s="654"/>
    </row>
    <row r="23" spans="1:227" ht="23.25" hidden="1" customHeight="1" x14ac:dyDescent="0.25">
      <c r="A23" s="504"/>
      <c r="B23" s="481"/>
      <c r="C23" s="482" t="s">
        <v>70</v>
      </c>
      <c r="D23" s="378"/>
      <c r="E23" s="379"/>
      <c r="F23" s="379"/>
      <c r="G23" s="379"/>
      <c r="H23" s="590"/>
      <c r="I23" s="378">
        <v>2</v>
      </c>
      <c r="J23" s="378">
        <v>2</v>
      </c>
      <c r="K23" s="466"/>
      <c r="L23" s="466"/>
      <c r="M23" s="738"/>
      <c r="N23" s="380"/>
      <c r="O23" s="1017"/>
      <c r="P23" s="380"/>
      <c r="Q23" s="1030"/>
      <c r="R23" s="381"/>
      <c r="S23" s="381"/>
      <c r="T23" s="1112"/>
      <c r="U23" s="1112"/>
      <c r="AD23" s="1112"/>
      <c r="AE23" s="1112"/>
      <c r="AN23" s="656"/>
    </row>
    <row r="24" spans="1:227" s="682" customFormat="1" ht="23.25" hidden="1" customHeight="1" x14ac:dyDescent="0.25">
      <c r="A24" s="505"/>
      <c r="B24" s="483"/>
      <c r="C24" s="484" t="s">
        <v>96</v>
      </c>
      <c r="D24" s="382"/>
      <c r="E24" s="383"/>
      <c r="F24" s="383"/>
      <c r="G24" s="383"/>
      <c r="H24" s="457"/>
      <c r="I24" s="382"/>
      <c r="J24" s="382"/>
      <c r="K24" s="467"/>
      <c r="L24" s="467"/>
      <c r="M24" s="751">
        <v>80</v>
      </c>
      <c r="N24" s="384"/>
      <c r="O24" s="1018"/>
      <c r="P24" s="384">
        <v>18</v>
      </c>
      <c r="Q24" s="1023"/>
      <c r="R24" s="385"/>
      <c r="S24" s="385"/>
      <c r="T24" s="1113"/>
      <c r="U24" s="1113"/>
      <c r="V24" s="485"/>
      <c r="W24" s="485"/>
      <c r="X24" s="485"/>
      <c r="Y24" s="485"/>
      <c r="Z24" s="485"/>
      <c r="AA24" s="485"/>
      <c r="AB24" s="485"/>
      <c r="AC24" s="485"/>
      <c r="AD24" s="1113"/>
      <c r="AE24" s="1113"/>
      <c r="AF24" s="485"/>
      <c r="AG24" s="485"/>
      <c r="AH24" s="485"/>
      <c r="AI24" s="485"/>
      <c r="AJ24" s="485"/>
      <c r="AK24" s="485"/>
      <c r="AL24" s="485"/>
      <c r="AM24" s="485"/>
      <c r="AN24" s="657"/>
      <c r="AO24" s="485"/>
      <c r="AP24" s="485"/>
      <c r="AQ24" s="485"/>
      <c r="AR24" s="485"/>
      <c r="AS24" s="485"/>
      <c r="AT24" s="485"/>
      <c r="AU24" s="485"/>
      <c r="AV24" s="485"/>
      <c r="AW24" s="485"/>
      <c r="AX24" s="485"/>
      <c r="AY24" s="485"/>
      <c r="AZ24" s="485"/>
      <c r="BA24" s="485"/>
      <c r="BB24" s="485"/>
      <c r="BC24" s="485"/>
      <c r="BD24" s="485"/>
      <c r="BE24" s="485"/>
      <c r="BF24" s="485"/>
      <c r="BG24" s="485"/>
      <c r="BH24" s="485"/>
      <c r="BI24" s="485"/>
      <c r="BJ24" s="485"/>
      <c r="BK24" s="485"/>
      <c r="BL24" s="485"/>
      <c r="BM24" s="485"/>
      <c r="BN24" s="485"/>
      <c r="BO24" s="485"/>
      <c r="BP24" s="485"/>
      <c r="BQ24" s="485"/>
      <c r="BR24" s="485"/>
      <c r="BS24" s="485"/>
      <c r="BT24" s="485"/>
      <c r="BU24" s="485"/>
      <c r="BV24" s="485"/>
      <c r="BW24" s="485"/>
      <c r="BX24" s="485"/>
      <c r="BY24" s="485"/>
      <c r="BZ24" s="485"/>
      <c r="CA24" s="485"/>
      <c r="CB24" s="485"/>
      <c r="CC24" s="485"/>
      <c r="CD24" s="485"/>
      <c r="CE24" s="485"/>
      <c r="CF24" s="485"/>
      <c r="CG24" s="485"/>
      <c r="CH24" s="485"/>
      <c r="CI24" s="485"/>
      <c r="CJ24" s="485"/>
      <c r="CK24" s="485"/>
      <c r="CL24" s="485"/>
      <c r="CM24" s="485"/>
      <c r="CN24" s="485"/>
      <c r="CO24" s="485"/>
      <c r="CP24" s="485"/>
      <c r="CQ24" s="485"/>
      <c r="CR24" s="485"/>
      <c r="CS24" s="485"/>
      <c r="CT24" s="485"/>
      <c r="CU24" s="485"/>
      <c r="CV24" s="485"/>
      <c r="CW24" s="485"/>
      <c r="CX24" s="485"/>
      <c r="CY24" s="485"/>
      <c r="CZ24" s="485"/>
      <c r="DA24" s="485"/>
      <c r="DB24" s="485"/>
      <c r="DC24" s="485"/>
      <c r="DD24" s="485"/>
      <c r="DE24" s="485"/>
      <c r="DF24" s="485"/>
      <c r="DG24" s="485"/>
      <c r="DH24" s="485"/>
      <c r="DI24" s="485"/>
      <c r="DJ24" s="485"/>
      <c r="DK24" s="485"/>
      <c r="DL24" s="485"/>
      <c r="DM24" s="485"/>
      <c r="DN24" s="485"/>
      <c r="DO24" s="485"/>
      <c r="DP24" s="485"/>
      <c r="DQ24" s="485"/>
      <c r="DR24" s="485"/>
      <c r="DS24" s="485"/>
      <c r="DT24" s="485"/>
      <c r="DU24" s="485"/>
      <c r="DV24" s="485"/>
      <c r="DW24" s="485"/>
      <c r="DX24" s="485"/>
      <c r="DY24" s="485"/>
      <c r="DZ24" s="485"/>
      <c r="EA24" s="485"/>
      <c r="EB24" s="485"/>
      <c r="EC24" s="485"/>
      <c r="ED24" s="485"/>
      <c r="EE24" s="485"/>
      <c r="EF24" s="485"/>
      <c r="EG24" s="485"/>
      <c r="EH24" s="485"/>
      <c r="EI24" s="485"/>
      <c r="EJ24" s="485"/>
      <c r="EK24" s="485"/>
      <c r="EL24" s="485"/>
      <c r="EM24" s="485"/>
      <c r="EN24" s="485"/>
      <c r="EO24" s="485"/>
      <c r="EP24" s="485"/>
      <c r="EQ24" s="485"/>
      <c r="ER24" s="485"/>
      <c r="ES24" s="485"/>
      <c r="ET24" s="485"/>
      <c r="EU24" s="485"/>
      <c r="EV24" s="485"/>
      <c r="EW24" s="485"/>
      <c r="EX24" s="485"/>
      <c r="EY24" s="485"/>
      <c r="EZ24" s="485"/>
      <c r="FA24" s="485"/>
      <c r="FB24" s="485"/>
      <c r="FC24" s="485"/>
      <c r="FD24" s="485"/>
      <c r="FE24" s="485"/>
      <c r="FF24" s="485"/>
      <c r="FG24" s="485"/>
      <c r="FH24" s="485"/>
      <c r="FI24" s="485"/>
      <c r="FJ24" s="485"/>
      <c r="FK24" s="485"/>
      <c r="FL24" s="485"/>
      <c r="FM24" s="485"/>
      <c r="FN24" s="485"/>
      <c r="FO24" s="485"/>
      <c r="FP24" s="485"/>
      <c r="FQ24" s="485"/>
      <c r="FR24" s="485"/>
      <c r="FS24" s="485"/>
      <c r="FT24" s="485"/>
      <c r="FU24" s="485"/>
      <c r="FV24" s="485"/>
      <c r="FW24" s="485"/>
      <c r="FX24" s="485"/>
      <c r="FY24" s="485"/>
      <c r="FZ24" s="485"/>
      <c r="GA24" s="485"/>
      <c r="GB24" s="485"/>
      <c r="GC24" s="485"/>
      <c r="GD24" s="485"/>
      <c r="GE24" s="485"/>
      <c r="GF24" s="485"/>
      <c r="GG24" s="485"/>
      <c r="GH24" s="485"/>
      <c r="GI24" s="485"/>
      <c r="GJ24" s="485"/>
      <c r="GK24" s="485"/>
      <c r="GL24" s="485"/>
      <c r="GM24" s="485"/>
      <c r="GN24" s="485"/>
      <c r="GO24" s="485"/>
      <c r="GP24" s="485"/>
      <c r="GQ24" s="485"/>
      <c r="GR24" s="485"/>
      <c r="GS24" s="485"/>
      <c r="GT24" s="485"/>
      <c r="GU24" s="485"/>
      <c r="GV24" s="485"/>
      <c r="GW24" s="485"/>
      <c r="GX24" s="485"/>
      <c r="GY24" s="485"/>
      <c r="GZ24" s="485"/>
      <c r="HA24" s="485"/>
      <c r="HB24" s="485"/>
      <c r="HC24" s="485"/>
      <c r="HD24" s="485"/>
      <c r="HE24" s="485"/>
      <c r="HF24" s="485"/>
      <c r="HG24" s="485"/>
      <c r="HH24" s="485"/>
      <c r="HI24" s="485"/>
      <c r="HJ24" s="485"/>
      <c r="HK24" s="485"/>
      <c r="HL24" s="485"/>
      <c r="HM24" s="485"/>
      <c r="HN24" s="485"/>
      <c r="HO24" s="485"/>
      <c r="HP24" s="485"/>
      <c r="HQ24" s="485"/>
      <c r="HR24" s="485"/>
      <c r="HS24" s="485"/>
    </row>
    <row r="25" spans="1:227" s="682" customFormat="1" ht="23.25" hidden="1" customHeight="1" x14ac:dyDescent="0.25">
      <c r="A25" s="505"/>
      <c r="B25" s="483"/>
      <c r="C25" s="484" t="s">
        <v>97</v>
      </c>
      <c r="D25" s="382"/>
      <c r="E25" s="383"/>
      <c r="F25" s="383"/>
      <c r="G25" s="383"/>
      <c r="H25" s="457"/>
      <c r="I25" s="382"/>
      <c r="J25" s="382"/>
      <c r="K25" s="467"/>
      <c r="L25" s="467"/>
      <c r="M25" s="751">
        <v>29</v>
      </c>
      <c r="N25" s="384"/>
      <c r="O25" s="1018"/>
      <c r="P25" s="384">
        <v>18</v>
      </c>
      <c r="Q25" s="1023"/>
      <c r="R25" s="385"/>
      <c r="S25" s="385"/>
      <c r="T25" s="1113"/>
      <c r="U25" s="1113"/>
      <c r="V25" s="485"/>
      <c r="W25" s="485"/>
      <c r="X25" s="485"/>
      <c r="Y25" s="485"/>
      <c r="Z25" s="485"/>
      <c r="AA25" s="485"/>
      <c r="AB25" s="485"/>
      <c r="AC25" s="485"/>
      <c r="AD25" s="1113"/>
      <c r="AE25" s="1113"/>
      <c r="AF25" s="485"/>
      <c r="AG25" s="485"/>
      <c r="AH25" s="485"/>
      <c r="AI25" s="485"/>
      <c r="AJ25" s="485"/>
      <c r="AK25" s="485"/>
      <c r="AL25" s="485"/>
      <c r="AM25" s="485"/>
      <c r="AN25" s="657"/>
      <c r="AO25" s="485"/>
      <c r="AP25" s="485"/>
      <c r="AQ25" s="485"/>
      <c r="AR25" s="485"/>
      <c r="AS25" s="485"/>
      <c r="AT25" s="485"/>
      <c r="AU25" s="485"/>
      <c r="AV25" s="485"/>
      <c r="AW25" s="485"/>
      <c r="AX25" s="485"/>
      <c r="AY25" s="485"/>
      <c r="AZ25" s="485"/>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c r="BW25" s="485"/>
      <c r="BX25" s="485"/>
      <c r="BY25" s="485"/>
      <c r="BZ25" s="485"/>
      <c r="CA25" s="485"/>
      <c r="CB25" s="485"/>
      <c r="CC25" s="485"/>
      <c r="CD25" s="485"/>
      <c r="CE25" s="485"/>
      <c r="CF25" s="485"/>
      <c r="CG25" s="485"/>
      <c r="CH25" s="485"/>
      <c r="CI25" s="485"/>
      <c r="CJ25" s="485"/>
      <c r="CK25" s="485"/>
      <c r="CL25" s="485"/>
      <c r="CM25" s="485"/>
      <c r="CN25" s="485"/>
      <c r="CO25" s="485"/>
      <c r="CP25" s="485"/>
      <c r="CQ25" s="485"/>
      <c r="CR25" s="485"/>
      <c r="CS25" s="485"/>
      <c r="CT25" s="485"/>
      <c r="CU25" s="485"/>
      <c r="CV25" s="485"/>
      <c r="CW25" s="485"/>
      <c r="CX25" s="485"/>
      <c r="CY25" s="485"/>
      <c r="CZ25" s="485"/>
      <c r="DA25" s="485"/>
      <c r="DB25" s="485"/>
      <c r="DC25" s="485"/>
      <c r="DD25" s="485"/>
      <c r="DE25" s="485"/>
      <c r="DF25" s="485"/>
      <c r="DG25" s="485"/>
      <c r="DH25" s="485"/>
      <c r="DI25" s="485"/>
      <c r="DJ25" s="485"/>
      <c r="DK25" s="485"/>
      <c r="DL25" s="485"/>
      <c r="DM25" s="485"/>
      <c r="DN25" s="485"/>
      <c r="DO25" s="485"/>
      <c r="DP25" s="485"/>
      <c r="DQ25" s="485"/>
      <c r="DR25" s="485"/>
      <c r="DS25" s="485"/>
      <c r="DT25" s="485"/>
      <c r="DU25" s="485"/>
      <c r="DV25" s="485"/>
      <c r="DW25" s="485"/>
      <c r="DX25" s="485"/>
      <c r="DY25" s="485"/>
      <c r="DZ25" s="485"/>
      <c r="EA25" s="485"/>
      <c r="EB25" s="485"/>
      <c r="EC25" s="485"/>
      <c r="ED25" s="485"/>
      <c r="EE25" s="485"/>
      <c r="EF25" s="485"/>
      <c r="EG25" s="485"/>
      <c r="EH25" s="485"/>
      <c r="EI25" s="485"/>
      <c r="EJ25" s="485"/>
      <c r="EK25" s="485"/>
      <c r="EL25" s="485"/>
      <c r="EM25" s="485"/>
      <c r="EN25" s="485"/>
      <c r="EO25" s="485"/>
      <c r="EP25" s="485"/>
      <c r="EQ25" s="485"/>
      <c r="ER25" s="485"/>
      <c r="ES25" s="485"/>
      <c r="ET25" s="485"/>
      <c r="EU25" s="485"/>
      <c r="EV25" s="485"/>
      <c r="EW25" s="485"/>
      <c r="EX25" s="485"/>
      <c r="EY25" s="485"/>
      <c r="EZ25" s="485"/>
      <c r="FA25" s="485"/>
      <c r="FB25" s="485"/>
      <c r="FC25" s="485"/>
      <c r="FD25" s="485"/>
      <c r="FE25" s="485"/>
      <c r="FF25" s="485"/>
      <c r="FG25" s="485"/>
      <c r="FH25" s="485"/>
      <c r="FI25" s="485"/>
      <c r="FJ25" s="485"/>
      <c r="FK25" s="485"/>
      <c r="FL25" s="485"/>
      <c r="FM25" s="485"/>
      <c r="FN25" s="485"/>
      <c r="FO25" s="485"/>
      <c r="FP25" s="485"/>
      <c r="FQ25" s="485"/>
      <c r="FR25" s="485"/>
      <c r="FS25" s="485"/>
      <c r="FT25" s="485"/>
      <c r="FU25" s="485"/>
      <c r="FV25" s="485"/>
      <c r="FW25" s="485"/>
      <c r="FX25" s="485"/>
      <c r="FY25" s="485"/>
      <c r="FZ25" s="485"/>
      <c r="GA25" s="485"/>
      <c r="GB25" s="485"/>
      <c r="GC25" s="485"/>
      <c r="GD25" s="485"/>
      <c r="GE25" s="485"/>
      <c r="GF25" s="485"/>
      <c r="GG25" s="485"/>
      <c r="GH25" s="485"/>
      <c r="GI25" s="485"/>
      <c r="GJ25" s="485"/>
      <c r="GK25" s="485"/>
      <c r="GL25" s="485"/>
      <c r="GM25" s="485"/>
      <c r="GN25" s="485"/>
      <c r="GO25" s="485"/>
      <c r="GP25" s="485"/>
      <c r="GQ25" s="485"/>
      <c r="GR25" s="485"/>
      <c r="GS25" s="485"/>
      <c r="GT25" s="485"/>
      <c r="GU25" s="485"/>
      <c r="GV25" s="485"/>
      <c r="GW25" s="485"/>
      <c r="GX25" s="485"/>
      <c r="GY25" s="485"/>
      <c r="GZ25" s="485"/>
      <c r="HA25" s="485"/>
      <c r="HB25" s="485"/>
      <c r="HC25" s="485"/>
      <c r="HD25" s="485"/>
      <c r="HE25" s="485"/>
      <c r="HF25" s="485"/>
      <c r="HG25" s="485"/>
      <c r="HH25" s="485"/>
      <c r="HI25" s="485"/>
      <c r="HJ25" s="485"/>
      <c r="HK25" s="485"/>
      <c r="HL25" s="485"/>
      <c r="HM25" s="485"/>
      <c r="HN25" s="485"/>
      <c r="HO25" s="485"/>
      <c r="HP25" s="485"/>
      <c r="HQ25" s="485"/>
      <c r="HR25" s="485"/>
      <c r="HS25" s="485"/>
    </row>
    <row r="26" spans="1:227" s="682" customFormat="1" ht="23.25" hidden="1" customHeight="1" x14ac:dyDescent="0.25">
      <c r="A26" s="505"/>
      <c r="B26" s="483"/>
      <c r="C26" s="484" t="s">
        <v>98</v>
      </c>
      <c r="D26" s="382"/>
      <c r="E26" s="383"/>
      <c r="F26" s="383"/>
      <c r="G26" s="383"/>
      <c r="H26" s="457"/>
      <c r="I26" s="382"/>
      <c r="J26" s="382"/>
      <c r="K26" s="467"/>
      <c r="L26" s="467"/>
      <c r="M26" s="751">
        <v>6</v>
      </c>
      <c r="N26" s="384"/>
      <c r="O26" s="1018"/>
      <c r="P26" s="384">
        <v>18</v>
      </c>
      <c r="Q26" s="1023"/>
      <c r="R26" s="385"/>
      <c r="S26" s="385"/>
      <c r="T26" s="1113"/>
      <c r="U26" s="1113"/>
      <c r="V26" s="485"/>
      <c r="W26" s="485"/>
      <c r="X26" s="485"/>
      <c r="Y26" s="485"/>
      <c r="Z26" s="485"/>
      <c r="AA26" s="485"/>
      <c r="AB26" s="485"/>
      <c r="AC26" s="485"/>
      <c r="AD26" s="1113"/>
      <c r="AE26" s="1113"/>
      <c r="AF26" s="485"/>
      <c r="AG26" s="485"/>
      <c r="AH26" s="485"/>
      <c r="AI26" s="485"/>
      <c r="AJ26" s="485"/>
      <c r="AK26" s="485"/>
      <c r="AL26" s="485"/>
      <c r="AM26" s="485"/>
      <c r="AN26" s="657"/>
      <c r="AO26" s="485"/>
      <c r="AP26" s="485"/>
      <c r="AQ26" s="485"/>
      <c r="AR26" s="485"/>
      <c r="AS26" s="485"/>
      <c r="AT26" s="485"/>
      <c r="AU26" s="485"/>
      <c r="AV26" s="485"/>
      <c r="AW26" s="485"/>
      <c r="AX26" s="485"/>
      <c r="AY26" s="485"/>
      <c r="AZ26" s="485"/>
      <c r="BA26" s="485"/>
      <c r="BB26" s="485"/>
      <c r="BC26" s="485"/>
      <c r="BD26" s="485"/>
      <c r="BE26" s="485"/>
      <c r="BF26" s="485"/>
      <c r="BG26" s="485"/>
      <c r="BH26" s="485"/>
      <c r="BI26" s="485"/>
      <c r="BJ26" s="485"/>
      <c r="BK26" s="485"/>
      <c r="BL26" s="485"/>
      <c r="BM26" s="485"/>
      <c r="BN26" s="485"/>
      <c r="BO26" s="485"/>
      <c r="BP26" s="485"/>
      <c r="BQ26" s="485"/>
      <c r="BR26" s="485"/>
      <c r="BS26" s="485"/>
      <c r="BT26" s="485"/>
      <c r="BU26" s="485"/>
      <c r="BV26" s="485"/>
      <c r="BW26" s="485"/>
      <c r="BX26" s="485"/>
      <c r="BY26" s="485"/>
      <c r="BZ26" s="485"/>
      <c r="CA26" s="485"/>
      <c r="CB26" s="485"/>
      <c r="CC26" s="485"/>
      <c r="CD26" s="485"/>
      <c r="CE26" s="485"/>
      <c r="CF26" s="485"/>
      <c r="CG26" s="485"/>
      <c r="CH26" s="485"/>
      <c r="CI26" s="485"/>
      <c r="CJ26" s="485"/>
      <c r="CK26" s="485"/>
      <c r="CL26" s="485"/>
      <c r="CM26" s="485"/>
      <c r="CN26" s="485"/>
      <c r="CO26" s="485"/>
      <c r="CP26" s="485"/>
      <c r="CQ26" s="485"/>
      <c r="CR26" s="485"/>
      <c r="CS26" s="485"/>
      <c r="CT26" s="485"/>
      <c r="CU26" s="485"/>
      <c r="CV26" s="485"/>
      <c r="CW26" s="485"/>
      <c r="CX26" s="485"/>
      <c r="CY26" s="485"/>
      <c r="CZ26" s="485"/>
      <c r="DA26" s="485"/>
      <c r="DB26" s="485"/>
      <c r="DC26" s="485"/>
      <c r="DD26" s="485"/>
      <c r="DE26" s="485"/>
      <c r="DF26" s="485"/>
      <c r="DG26" s="485"/>
      <c r="DH26" s="485"/>
      <c r="DI26" s="485"/>
      <c r="DJ26" s="485"/>
      <c r="DK26" s="485"/>
      <c r="DL26" s="485"/>
      <c r="DM26" s="485"/>
      <c r="DN26" s="485"/>
      <c r="DO26" s="485"/>
      <c r="DP26" s="485"/>
      <c r="DQ26" s="485"/>
      <c r="DR26" s="485"/>
      <c r="DS26" s="485"/>
      <c r="DT26" s="485"/>
      <c r="DU26" s="485"/>
      <c r="DV26" s="485"/>
      <c r="DW26" s="485"/>
      <c r="DX26" s="485"/>
      <c r="DY26" s="485"/>
      <c r="DZ26" s="485"/>
      <c r="EA26" s="485"/>
      <c r="EB26" s="485"/>
      <c r="EC26" s="485"/>
      <c r="ED26" s="485"/>
      <c r="EE26" s="485"/>
      <c r="EF26" s="485"/>
      <c r="EG26" s="485"/>
      <c r="EH26" s="485"/>
      <c r="EI26" s="485"/>
      <c r="EJ26" s="485"/>
      <c r="EK26" s="485"/>
      <c r="EL26" s="485"/>
      <c r="EM26" s="485"/>
      <c r="EN26" s="485"/>
      <c r="EO26" s="485"/>
      <c r="EP26" s="485"/>
      <c r="EQ26" s="485"/>
      <c r="ER26" s="485"/>
      <c r="ES26" s="485"/>
      <c r="ET26" s="485"/>
      <c r="EU26" s="485"/>
      <c r="EV26" s="485"/>
      <c r="EW26" s="485"/>
      <c r="EX26" s="485"/>
      <c r="EY26" s="485"/>
      <c r="EZ26" s="485"/>
      <c r="FA26" s="485"/>
      <c r="FB26" s="485"/>
      <c r="FC26" s="485"/>
      <c r="FD26" s="485"/>
      <c r="FE26" s="485"/>
      <c r="FF26" s="485"/>
      <c r="FG26" s="485"/>
      <c r="FH26" s="485"/>
      <c r="FI26" s="485"/>
      <c r="FJ26" s="485"/>
      <c r="FK26" s="485"/>
      <c r="FL26" s="485"/>
      <c r="FM26" s="485"/>
      <c r="FN26" s="485"/>
      <c r="FO26" s="485"/>
      <c r="FP26" s="485"/>
      <c r="FQ26" s="485"/>
      <c r="FR26" s="485"/>
      <c r="FS26" s="485"/>
      <c r="FT26" s="485"/>
      <c r="FU26" s="485"/>
      <c r="FV26" s="485"/>
      <c r="FW26" s="485"/>
      <c r="FX26" s="485"/>
      <c r="FY26" s="485"/>
      <c r="FZ26" s="485"/>
      <c r="GA26" s="485"/>
      <c r="GB26" s="485"/>
      <c r="GC26" s="485"/>
      <c r="GD26" s="485"/>
      <c r="GE26" s="485"/>
      <c r="GF26" s="485"/>
      <c r="GG26" s="485"/>
      <c r="GH26" s="485"/>
      <c r="GI26" s="485"/>
      <c r="GJ26" s="485"/>
      <c r="GK26" s="485"/>
      <c r="GL26" s="485"/>
      <c r="GM26" s="485"/>
      <c r="GN26" s="485"/>
      <c r="GO26" s="485"/>
      <c r="GP26" s="485"/>
      <c r="GQ26" s="485"/>
      <c r="GR26" s="485"/>
      <c r="GS26" s="485"/>
      <c r="GT26" s="485"/>
      <c r="GU26" s="485"/>
      <c r="GV26" s="485"/>
      <c r="GW26" s="485"/>
      <c r="GX26" s="485"/>
      <c r="GY26" s="485"/>
      <c r="GZ26" s="485"/>
      <c r="HA26" s="485"/>
      <c r="HB26" s="485"/>
      <c r="HC26" s="485"/>
      <c r="HD26" s="485"/>
      <c r="HE26" s="485"/>
      <c r="HF26" s="485"/>
      <c r="HG26" s="485"/>
      <c r="HH26" s="485"/>
      <c r="HI26" s="485"/>
      <c r="HJ26" s="485"/>
      <c r="HK26" s="485"/>
      <c r="HL26" s="485"/>
      <c r="HM26" s="485"/>
      <c r="HN26" s="485"/>
      <c r="HO26" s="485"/>
      <c r="HP26" s="485"/>
      <c r="HQ26" s="485"/>
      <c r="HR26" s="485"/>
      <c r="HS26" s="485"/>
    </row>
    <row r="27" spans="1:227" ht="23.25" hidden="1" customHeight="1" x14ac:dyDescent="0.25">
      <c r="A27" s="502"/>
      <c r="B27" s="469"/>
      <c r="C27" s="480" t="s">
        <v>62</v>
      </c>
      <c r="D27" s="375"/>
      <c r="E27" s="346"/>
      <c r="F27" s="377" t="s">
        <v>50</v>
      </c>
      <c r="G27" s="346"/>
      <c r="H27" s="586"/>
      <c r="I27" s="375" t="s">
        <v>52</v>
      </c>
      <c r="J27" s="375" t="s">
        <v>52</v>
      </c>
      <c r="K27" s="587"/>
      <c r="L27" s="587"/>
      <c r="M27" s="734"/>
      <c r="N27" s="376">
        <v>18</v>
      </c>
      <c r="O27" s="1016"/>
      <c r="P27" s="376">
        <v>18</v>
      </c>
      <c r="Q27" s="1022"/>
      <c r="R27" s="347"/>
      <c r="S27" s="347"/>
      <c r="T27" s="1110"/>
      <c r="U27" s="1110"/>
      <c r="AD27" s="1110"/>
      <c r="AE27" s="1110"/>
      <c r="AN27" s="654"/>
    </row>
    <row r="28" spans="1:227" ht="23.25" hidden="1" customHeight="1" x14ac:dyDescent="0.25">
      <c r="A28" s="502"/>
      <c r="B28" s="469"/>
      <c r="C28" s="386"/>
      <c r="D28" s="375"/>
      <c r="E28" s="346"/>
      <c r="F28" s="377"/>
      <c r="G28" s="346"/>
      <c r="H28" s="586"/>
      <c r="I28" s="375"/>
      <c r="J28" s="375"/>
      <c r="K28" s="587"/>
      <c r="L28" s="587"/>
      <c r="M28" s="734"/>
      <c r="N28" s="376"/>
      <c r="O28" s="1016"/>
      <c r="P28" s="376"/>
      <c r="Q28" s="1022"/>
      <c r="R28" s="347"/>
      <c r="S28" s="347"/>
      <c r="T28" s="1110"/>
      <c r="U28" s="1110"/>
      <c r="AD28" s="1110"/>
      <c r="AE28" s="1110"/>
      <c r="AN28" s="654"/>
    </row>
    <row r="29" spans="1:227" ht="23.25" hidden="1" customHeight="1" x14ac:dyDescent="0.25">
      <c r="A29" s="502"/>
      <c r="B29" s="469"/>
      <c r="C29" s="480" t="s">
        <v>450</v>
      </c>
      <c r="D29" s="375"/>
      <c r="E29" s="346"/>
      <c r="F29" s="377" t="s">
        <v>55</v>
      </c>
      <c r="G29" s="346"/>
      <c r="H29" s="586"/>
      <c r="I29" s="375" t="s">
        <v>52</v>
      </c>
      <c r="J29" s="375" t="s">
        <v>52</v>
      </c>
      <c r="K29" s="587"/>
      <c r="L29" s="587"/>
      <c r="M29" s="734"/>
      <c r="N29" s="376"/>
      <c r="O29" s="1016"/>
      <c r="P29" s="376">
        <v>15</v>
      </c>
      <c r="Q29" s="1022"/>
      <c r="R29" s="347"/>
      <c r="S29" s="347"/>
      <c r="T29" s="1110"/>
      <c r="U29" s="1110"/>
      <c r="AD29" s="1110"/>
      <c r="AE29" s="1110"/>
      <c r="AN29" s="654"/>
    </row>
    <row r="30" spans="1:227" ht="23.25" hidden="1" customHeight="1" x14ac:dyDescent="0.25">
      <c r="A30" s="502"/>
      <c r="B30" s="469"/>
      <c r="C30" s="480" t="s">
        <v>64</v>
      </c>
      <c r="D30" s="375"/>
      <c r="E30" s="346"/>
      <c r="F30" s="346" t="s">
        <v>55</v>
      </c>
      <c r="G30" s="346"/>
      <c r="H30" s="586"/>
      <c r="I30" s="375" t="s">
        <v>51</v>
      </c>
      <c r="J30" s="375" t="s">
        <v>51</v>
      </c>
      <c r="K30" s="587"/>
      <c r="L30" s="587"/>
      <c r="M30" s="734"/>
      <c r="N30" s="376"/>
      <c r="O30" s="1016"/>
      <c r="P30" s="376">
        <v>15</v>
      </c>
      <c r="Q30" s="1022"/>
      <c r="R30" s="347"/>
      <c r="S30" s="347"/>
      <c r="T30" s="1110"/>
      <c r="U30" s="1110"/>
      <c r="AD30" s="1110"/>
      <c r="AE30" s="1110"/>
      <c r="AN30" s="654"/>
    </row>
    <row r="31" spans="1:227" ht="23.25" hidden="1" customHeight="1" x14ac:dyDescent="0.25">
      <c r="A31" s="502"/>
      <c r="B31" s="469"/>
      <c r="C31" s="386"/>
      <c r="D31" s="375"/>
      <c r="E31" s="346"/>
      <c r="F31" s="377"/>
      <c r="G31" s="346"/>
      <c r="H31" s="586"/>
      <c r="I31" s="375"/>
      <c r="J31" s="375"/>
      <c r="K31" s="587"/>
      <c r="L31" s="587"/>
      <c r="M31" s="734"/>
      <c r="N31" s="376"/>
      <c r="O31" s="1016"/>
      <c r="P31" s="376"/>
      <c r="Q31" s="1022"/>
      <c r="R31" s="347"/>
      <c r="S31" s="347"/>
      <c r="T31" s="1110"/>
      <c r="U31" s="1110"/>
      <c r="AD31" s="1110"/>
      <c r="AE31" s="1110"/>
      <c r="AN31" s="654"/>
    </row>
    <row r="32" spans="1:227" ht="23.25" hidden="1" customHeight="1" x14ac:dyDescent="0.25">
      <c r="A32" s="502"/>
      <c r="B32" s="469"/>
      <c r="C32" s="486" t="s">
        <v>65</v>
      </c>
      <c r="D32" s="375"/>
      <c r="E32" s="346"/>
      <c r="F32" s="377" t="s">
        <v>53</v>
      </c>
      <c r="G32" s="346"/>
      <c r="H32" s="586"/>
      <c r="I32" s="375" t="s">
        <v>54</v>
      </c>
      <c r="J32" s="375" t="s">
        <v>54</v>
      </c>
      <c r="K32" s="587"/>
      <c r="L32" s="587"/>
      <c r="M32" s="734"/>
      <c r="N32" s="376">
        <v>18</v>
      </c>
      <c r="O32" s="1016"/>
      <c r="P32" s="376">
        <v>18</v>
      </c>
      <c r="Q32" s="1022"/>
      <c r="R32" s="347"/>
      <c r="S32" s="347"/>
      <c r="T32" s="1110"/>
      <c r="U32" s="1110"/>
      <c r="AD32" s="1110"/>
      <c r="AE32" s="1110"/>
      <c r="AN32" s="654"/>
    </row>
    <row r="33" spans="1:246" ht="23.25" hidden="1" customHeight="1" x14ac:dyDescent="0.25">
      <c r="A33" s="502"/>
      <c r="B33" s="469"/>
      <c r="C33" s="387"/>
      <c r="D33" s="375"/>
      <c r="E33" s="346"/>
      <c r="F33" s="377"/>
      <c r="G33" s="346"/>
      <c r="H33" s="586"/>
      <c r="I33" s="376"/>
      <c r="J33" s="376"/>
      <c r="K33" s="588"/>
      <c r="L33" s="588"/>
      <c r="M33" s="734"/>
      <c r="N33" s="376"/>
      <c r="O33" s="1016"/>
      <c r="P33" s="376"/>
      <c r="Q33" s="1022"/>
      <c r="R33" s="347"/>
      <c r="S33" s="347"/>
      <c r="T33" s="1110"/>
      <c r="U33" s="1110"/>
      <c r="AD33" s="1110"/>
      <c r="AE33" s="1110"/>
      <c r="AN33" s="655"/>
    </row>
    <row r="34" spans="1:246" ht="23.25" hidden="1" customHeight="1" x14ac:dyDescent="0.25">
      <c r="A34" s="502"/>
      <c r="B34" s="469"/>
      <c r="C34" s="387"/>
      <c r="D34" s="375"/>
      <c r="E34" s="346"/>
      <c r="F34" s="346"/>
      <c r="G34" s="346"/>
      <c r="H34" s="586"/>
      <c r="I34" s="375"/>
      <c r="J34" s="375"/>
      <c r="K34" s="587"/>
      <c r="L34" s="587"/>
      <c r="M34" s="734"/>
      <c r="N34" s="376"/>
      <c r="O34" s="1016"/>
      <c r="P34" s="376"/>
      <c r="Q34" s="1022"/>
      <c r="R34" s="347"/>
      <c r="S34" s="347"/>
      <c r="T34" s="1110"/>
      <c r="U34" s="1110"/>
      <c r="AD34" s="1110"/>
      <c r="AE34" s="1110"/>
      <c r="AN34" s="654"/>
    </row>
    <row r="35" spans="1:246" ht="23.25" hidden="1" customHeight="1" x14ac:dyDescent="0.25">
      <c r="A35" s="366"/>
      <c r="B35" s="366"/>
      <c r="C35" s="477"/>
      <c r="D35" s="478"/>
      <c r="E35" s="578"/>
      <c r="F35" s="578"/>
      <c r="G35" s="478"/>
      <c r="H35" s="578"/>
      <c r="I35" s="1149"/>
      <c r="J35" s="1149"/>
      <c r="K35" s="672"/>
      <c r="L35" s="672"/>
      <c r="M35" s="752"/>
      <c r="N35" s="578">
        <f>SUM(N17:N34)</f>
        <v>120</v>
      </c>
      <c r="O35" s="1019"/>
      <c r="P35" s="578">
        <f>SUM(P17:P34)</f>
        <v>186</v>
      </c>
      <c r="Q35" s="1031"/>
      <c r="R35" s="508">
        <f>SUM(R17:R34)</f>
        <v>0</v>
      </c>
      <c r="S35" s="508">
        <f>SUM(S17:S34)</f>
        <v>0</v>
      </c>
      <c r="T35" s="1111"/>
      <c r="U35" s="1111"/>
      <c r="AD35" s="1111"/>
      <c r="AE35" s="1111"/>
      <c r="AN35" s="652"/>
    </row>
    <row r="36" spans="1:246" s="562" customFormat="1" ht="23.25" customHeight="1" x14ac:dyDescent="0.25">
      <c r="A36" s="501" t="s">
        <v>352</v>
      </c>
      <c r="B36" s="557"/>
      <c r="C36" s="558" t="s">
        <v>347</v>
      </c>
      <c r="D36" s="442"/>
      <c r="E36" s="442"/>
      <c r="F36" s="442"/>
      <c r="G36" s="557"/>
      <c r="H36" s="442"/>
      <c r="I36" s="557"/>
      <c r="J36" s="557"/>
      <c r="K36" s="557"/>
      <c r="L36" s="557"/>
      <c r="M36" s="750"/>
      <c r="N36" s="442"/>
      <c r="O36" s="1020"/>
      <c r="P36" s="442"/>
      <c r="Q36" s="1020"/>
      <c r="R36" s="442"/>
      <c r="S36" s="442"/>
      <c r="T36" s="1114"/>
      <c r="U36" s="1114"/>
      <c r="V36" s="557"/>
      <c r="W36" s="557"/>
      <c r="X36" s="557"/>
      <c r="Y36" s="557"/>
      <c r="Z36" s="557"/>
      <c r="AA36" s="557"/>
      <c r="AB36" s="557"/>
      <c r="AC36" s="557"/>
      <c r="AD36" s="1114"/>
      <c r="AE36" s="1114"/>
      <c r="AF36" s="557"/>
      <c r="AG36" s="557"/>
      <c r="AH36" s="557"/>
      <c r="AI36" s="557"/>
      <c r="AJ36" s="557"/>
      <c r="AK36" s="557"/>
      <c r="AL36" s="557"/>
      <c r="AM36" s="557"/>
      <c r="AN36" s="658"/>
      <c r="AO36" s="561"/>
      <c r="AP36" s="561"/>
      <c r="AQ36" s="561"/>
      <c r="AR36" s="561"/>
      <c r="AS36" s="561"/>
      <c r="AT36" s="561"/>
      <c r="AU36" s="561"/>
      <c r="AV36" s="561"/>
      <c r="AW36" s="561"/>
      <c r="AX36" s="561"/>
      <c r="AY36" s="561"/>
      <c r="AZ36" s="561"/>
      <c r="BA36" s="561"/>
      <c r="BB36" s="561"/>
      <c r="BC36" s="561"/>
      <c r="BD36" s="561"/>
      <c r="BE36" s="561"/>
      <c r="BF36" s="561"/>
      <c r="BG36" s="561"/>
      <c r="BH36" s="561"/>
      <c r="BI36" s="561"/>
      <c r="BJ36" s="561"/>
      <c r="BK36" s="561"/>
      <c r="BL36" s="561"/>
      <c r="BM36" s="561"/>
      <c r="BN36" s="561"/>
      <c r="BO36" s="561"/>
      <c r="BP36" s="561"/>
      <c r="BQ36" s="561"/>
      <c r="BR36" s="561"/>
      <c r="BS36" s="561"/>
      <c r="BT36" s="561"/>
      <c r="BU36" s="561"/>
      <c r="BV36" s="561"/>
      <c r="BW36" s="561"/>
      <c r="BX36" s="561"/>
      <c r="BY36" s="561"/>
      <c r="BZ36" s="561"/>
      <c r="CA36" s="561"/>
      <c r="CB36" s="561"/>
      <c r="CC36" s="561"/>
      <c r="CD36" s="561"/>
      <c r="CE36" s="561"/>
      <c r="CF36" s="561"/>
      <c r="CG36" s="561"/>
      <c r="CH36" s="561"/>
      <c r="CI36" s="561"/>
      <c r="CJ36" s="561"/>
      <c r="CK36" s="561"/>
      <c r="CL36" s="561"/>
      <c r="CM36" s="561"/>
      <c r="CN36" s="561"/>
      <c r="CO36" s="561"/>
      <c r="CP36" s="561"/>
      <c r="CQ36" s="561"/>
      <c r="CR36" s="561"/>
      <c r="CS36" s="561"/>
      <c r="CT36" s="561"/>
      <c r="CU36" s="561"/>
      <c r="CV36" s="561"/>
      <c r="CW36" s="561"/>
      <c r="CX36" s="561"/>
      <c r="CY36" s="561"/>
      <c r="CZ36" s="561"/>
      <c r="DA36" s="561"/>
      <c r="DB36" s="561"/>
      <c r="DC36" s="561"/>
      <c r="DD36" s="561"/>
      <c r="DE36" s="561"/>
      <c r="DF36" s="561"/>
      <c r="DG36" s="561"/>
      <c r="DH36" s="561"/>
      <c r="DI36" s="561"/>
      <c r="DJ36" s="561"/>
      <c r="DK36" s="561"/>
      <c r="DL36" s="561"/>
      <c r="DM36" s="561"/>
      <c r="DN36" s="561"/>
      <c r="DO36" s="561"/>
      <c r="DP36" s="561"/>
      <c r="DQ36" s="561"/>
      <c r="DR36" s="561"/>
      <c r="DS36" s="561"/>
      <c r="DT36" s="561"/>
      <c r="DU36" s="561"/>
      <c r="DV36" s="561"/>
      <c r="DW36" s="561"/>
      <c r="DX36" s="561"/>
      <c r="DY36" s="561"/>
      <c r="DZ36" s="561"/>
      <c r="EA36" s="561"/>
      <c r="EB36" s="561"/>
      <c r="EC36" s="561"/>
      <c r="ED36" s="561"/>
      <c r="EE36" s="561"/>
      <c r="EF36" s="561"/>
      <c r="EG36" s="561"/>
      <c r="EH36" s="561"/>
      <c r="EI36" s="561"/>
      <c r="EJ36" s="561"/>
      <c r="EK36" s="561"/>
      <c r="EL36" s="561"/>
      <c r="EM36" s="561"/>
      <c r="EN36" s="561"/>
      <c r="EO36" s="561"/>
      <c r="EP36" s="561"/>
      <c r="EQ36" s="561"/>
      <c r="ER36" s="561"/>
      <c r="ES36" s="561"/>
      <c r="ET36" s="561"/>
      <c r="EU36" s="561"/>
      <c r="EV36" s="561"/>
      <c r="EW36" s="561"/>
      <c r="EX36" s="561"/>
      <c r="EY36" s="561"/>
      <c r="EZ36" s="561"/>
      <c r="FA36" s="561"/>
      <c r="FB36" s="561"/>
      <c r="FC36" s="561"/>
      <c r="FD36" s="561"/>
      <c r="FE36" s="561"/>
      <c r="FF36" s="561"/>
      <c r="FG36" s="561"/>
      <c r="FH36" s="561"/>
      <c r="FI36" s="561"/>
      <c r="FJ36" s="561"/>
      <c r="FK36" s="561"/>
      <c r="FL36" s="561"/>
      <c r="FM36" s="561"/>
      <c r="FN36" s="561"/>
      <c r="FO36" s="561"/>
      <c r="FP36" s="561"/>
      <c r="FQ36" s="561"/>
      <c r="FR36" s="561"/>
      <c r="FS36" s="561"/>
      <c r="FT36" s="561"/>
      <c r="FU36" s="561"/>
      <c r="FV36" s="561"/>
      <c r="FW36" s="561"/>
      <c r="FX36" s="561"/>
      <c r="FY36" s="561"/>
      <c r="FZ36" s="561"/>
      <c r="GA36" s="561"/>
      <c r="GB36" s="561"/>
      <c r="GC36" s="561"/>
      <c r="GD36" s="561"/>
      <c r="GE36" s="561"/>
      <c r="GF36" s="561"/>
      <c r="GG36" s="561"/>
      <c r="GH36" s="561"/>
      <c r="GI36" s="561"/>
      <c r="GJ36" s="561"/>
      <c r="GK36" s="561"/>
      <c r="GL36" s="561"/>
      <c r="GM36" s="561"/>
      <c r="GN36" s="561"/>
      <c r="GO36" s="561"/>
      <c r="GP36" s="561"/>
      <c r="GQ36" s="561"/>
      <c r="GR36" s="561"/>
      <c r="GS36" s="561"/>
      <c r="GT36" s="561"/>
      <c r="GU36" s="561"/>
      <c r="GV36" s="561"/>
      <c r="GW36" s="561"/>
      <c r="GX36" s="561"/>
      <c r="GY36" s="561"/>
      <c r="GZ36" s="561"/>
      <c r="HA36" s="561"/>
      <c r="HB36" s="561"/>
      <c r="HC36" s="561"/>
      <c r="HD36" s="561"/>
      <c r="HE36" s="561"/>
      <c r="HF36" s="561"/>
      <c r="HG36" s="561"/>
      <c r="HH36" s="561"/>
      <c r="HI36" s="561"/>
      <c r="HJ36" s="561"/>
      <c r="HK36" s="561"/>
      <c r="HL36" s="561"/>
      <c r="HM36" s="561"/>
      <c r="HN36" s="561"/>
      <c r="HO36" s="561"/>
      <c r="HP36" s="561"/>
      <c r="HQ36" s="561"/>
      <c r="HR36" s="561"/>
      <c r="HS36" s="561"/>
      <c r="HT36" s="561"/>
      <c r="HU36" s="561"/>
      <c r="HV36" s="561"/>
      <c r="HW36" s="561"/>
      <c r="HX36" s="561"/>
      <c r="HY36" s="561"/>
      <c r="HZ36" s="561"/>
      <c r="IA36" s="561"/>
      <c r="IB36" s="561"/>
      <c r="IC36" s="561"/>
      <c r="ID36" s="561"/>
      <c r="IE36" s="561"/>
      <c r="IF36" s="561"/>
      <c r="IG36" s="561"/>
      <c r="IH36" s="561"/>
      <c r="II36" s="561"/>
      <c r="IJ36" s="561"/>
      <c r="IK36" s="561"/>
      <c r="IL36" s="561"/>
    </row>
    <row r="37" spans="1:246" ht="23.25" customHeight="1" x14ac:dyDescent="0.25">
      <c r="A37" s="563" t="s">
        <v>354</v>
      </c>
      <c r="B37" s="563" t="s">
        <v>353</v>
      </c>
      <c r="C37" s="443" t="s">
        <v>29</v>
      </c>
      <c r="D37" s="597" t="s">
        <v>239</v>
      </c>
      <c r="E37" s="597" t="s">
        <v>422</v>
      </c>
      <c r="F37" s="597"/>
      <c r="G37" s="444"/>
      <c r="H37" s="597"/>
      <c r="I37" s="444"/>
      <c r="J37" s="597"/>
      <c r="K37" s="597"/>
      <c r="L37" s="597"/>
      <c r="M37" s="749"/>
      <c r="N37" s="445"/>
      <c r="O37" s="1021"/>
      <c r="P37" s="445"/>
      <c r="Q37" s="446"/>
      <c r="R37" s="446"/>
      <c r="S37" s="446"/>
      <c r="T37" s="446"/>
      <c r="U37" s="446"/>
      <c r="V37" s="447"/>
      <c r="W37" s="444"/>
      <c r="X37" s="448"/>
      <c r="Y37" s="449"/>
      <c r="Z37" s="448"/>
      <c r="AA37" s="448"/>
      <c r="AB37" s="448"/>
      <c r="AC37" s="448"/>
      <c r="AD37" s="446"/>
      <c r="AE37" s="446"/>
      <c r="AF37" s="448"/>
      <c r="AG37" s="448"/>
      <c r="AH37" s="448"/>
      <c r="AI37" s="448"/>
      <c r="AJ37" s="448"/>
      <c r="AK37" s="448"/>
      <c r="AL37" s="448"/>
      <c r="AM37" s="448"/>
      <c r="AN37" s="659"/>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0"/>
      <c r="DQ37" s="450"/>
      <c r="DR37" s="450"/>
      <c r="DS37" s="450"/>
      <c r="DT37" s="450"/>
      <c r="DU37" s="450"/>
      <c r="DV37" s="450"/>
      <c r="DW37" s="450"/>
      <c r="DX37" s="450"/>
      <c r="DY37" s="450"/>
      <c r="DZ37" s="450"/>
      <c r="EA37" s="450"/>
      <c r="EB37" s="450"/>
      <c r="EC37" s="450"/>
      <c r="ED37" s="450"/>
      <c r="EE37" s="450"/>
      <c r="EF37" s="450"/>
      <c r="EG37" s="450"/>
      <c r="EH37" s="450"/>
      <c r="EI37" s="450"/>
      <c r="EJ37" s="450"/>
      <c r="EK37" s="450"/>
      <c r="EL37" s="450"/>
      <c r="EM37" s="450"/>
      <c r="EN37" s="450"/>
      <c r="EO37" s="450"/>
      <c r="EP37" s="450"/>
      <c r="EQ37" s="450"/>
      <c r="ER37" s="450"/>
      <c r="ES37" s="450"/>
      <c r="ET37" s="450"/>
      <c r="EU37" s="450"/>
      <c r="EV37" s="450"/>
      <c r="EW37" s="450"/>
      <c r="EX37" s="450"/>
      <c r="EY37" s="450"/>
      <c r="EZ37" s="450"/>
      <c r="FA37" s="450"/>
      <c r="FB37" s="450"/>
      <c r="FC37" s="450"/>
      <c r="FD37" s="450"/>
      <c r="FE37" s="450"/>
      <c r="FF37" s="450"/>
      <c r="FG37" s="450"/>
      <c r="FH37" s="450"/>
      <c r="FI37" s="450"/>
      <c r="FJ37" s="450"/>
      <c r="FK37" s="450"/>
      <c r="FL37" s="450"/>
      <c r="FM37" s="450"/>
      <c r="FN37" s="450"/>
      <c r="FO37" s="450"/>
      <c r="FP37" s="450"/>
      <c r="FQ37" s="450"/>
      <c r="FR37" s="450"/>
      <c r="FS37" s="450"/>
      <c r="FT37" s="450"/>
      <c r="FU37" s="450"/>
      <c r="FV37" s="450"/>
      <c r="FW37" s="450"/>
      <c r="FX37" s="450"/>
      <c r="FY37" s="450"/>
      <c r="FZ37" s="450"/>
      <c r="GA37" s="450"/>
      <c r="GB37" s="450"/>
      <c r="GC37" s="450"/>
      <c r="GD37" s="450"/>
      <c r="GE37" s="450"/>
      <c r="GF37" s="450"/>
      <c r="GG37" s="450"/>
      <c r="GH37" s="450"/>
      <c r="GI37" s="450"/>
      <c r="GJ37" s="450"/>
      <c r="GK37" s="450"/>
      <c r="GL37" s="450"/>
      <c r="GM37" s="450"/>
      <c r="GN37" s="450"/>
      <c r="GO37" s="450"/>
      <c r="GP37" s="450"/>
      <c r="GQ37" s="450"/>
      <c r="GR37" s="450"/>
      <c r="GS37" s="450"/>
      <c r="GT37" s="450"/>
      <c r="GU37" s="450"/>
      <c r="GV37" s="450"/>
      <c r="GW37" s="450"/>
      <c r="GX37" s="450"/>
      <c r="GY37" s="450"/>
      <c r="GZ37" s="450"/>
      <c r="HA37" s="450"/>
      <c r="HB37" s="450"/>
      <c r="HC37" s="450"/>
      <c r="HD37" s="450"/>
      <c r="HE37" s="450"/>
      <c r="HF37" s="450"/>
      <c r="HG37" s="450"/>
      <c r="HH37" s="450"/>
      <c r="HI37" s="450"/>
      <c r="HJ37" s="450"/>
      <c r="HK37" s="450"/>
      <c r="HL37" s="450"/>
      <c r="HM37" s="450"/>
      <c r="HN37" s="450"/>
      <c r="HO37" s="450"/>
      <c r="HP37" s="450"/>
      <c r="HQ37" s="450"/>
      <c r="HR37" s="450"/>
      <c r="HS37" s="450"/>
      <c r="HT37" s="450"/>
      <c r="HU37" s="450"/>
      <c r="HV37" s="450"/>
      <c r="HW37" s="450"/>
      <c r="HX37" s="450"/>
      <c r="HY37" s="450"/>
      <c r="HZ37" s="450"/>
      <c r="IA37" s="450"/>
      <c r="IB37" s="450"/>
      <c r="IC37" s="450"/>
      <c r="ID37" s="450"/>
      <c r="IE37" s="450"/>
      <c r="IF37" s="450"/>
      <c r="IG37" s="450"/>
      <c r="IH37" s="450"/>
      <c r="II37" s="450"/>
      <c r="IJ37" s="450"/>
      <c r="IK37" s="450"/>
      <c r="IL37" s="450"/>
    </row>
    <row r="38" spans="1:246" ht="30.75" customHeight="1" x14ac:dyDescent="0.25">
      <c r="A38" s="451"/>
      <c r="B38" s="451"/>
      <c r="C38" s="616" t="s">
        <v>348</v>
      </c>
      <c r="D38" s="596"/>
      <c r="E38" s="596"/>
      <c r="F38" s="596"/>
      <c r="G38" s="596"/>
      <c r="H38" s="596"/>
      <c r="I38" s="596"/>
      <c r="J38" s="596"/>
      <c r="K38" s="596"/>
      <c r="L38" s="596"/>
      <c r="M38" s="1052"/>
      <c r="N38" s="1067"/>
      <c r="O38" s="1067"/>
      <c r="P38" s="1067"/>
      <c r="Q38" s="1067"/>
      <c r="R38" s="1067"/>
      <c r="S38" s="1067"/>
      <c r="T38" s="1067"/>
      <c r="U38" s="1067"/>
      <c r="V38" s="596"/>
      <c r="W38" s="596"/>
      <c r="X38" s="596"/>
      <c r="Y38" s="596"/>
      <c r="Z38" s="596"/>
      <c r="AA38" s="596"/>
      <c r="AB38" s="596"/>
      <c r="AC38" s="596"/>
      <c r="AD38" s="1067"/>
      <c r="AE38" s="1067"/>
      <c r="AF38" s="596"/>
      <c r="AG38" s="596"/>
      <c r="AH38" s="596"/>
      <c r="AI38" s="596"/>
      <c r="AJ38" s="596"/>
      <c r="AK38" s="596"/>
      <c r="AL38" s="596"/>
      <c r="AM38" s="596"/>
      <c r="AN38" s="660"/>
      <c r="HT38" s="630"/>
      <c r="HU38" s="630"/>
      <c r="HV38" s="630"/>
      <c r="HW38" s="630"/>
      <c r="HX38" s="630"/>
      <c r="HY38" s="630"/>
      <c r="HZ38" s="630"/>
      <c r="IA38" s="630"/>
      <c r="IB38" s="630"/>
      <c r="IC38" s="630"/>
      <c r="ID38" s="630"/>
      <c r="IE38" s="630"/>
      <c r="IF38" s="630"/>
      <c r="IG38" s="630"/>
      <c r="IH38" s="630"/>
      <c r="II38" s="630"/>
      <c r="IJ38" s="630"/>
      <c r="IK38" s="630"/>
      <c r="IL38" s="630"/>
    </row>
    <row r="39" spans="1:246" s="489" customFormat="1" ht="63.75" x14ac:dyDescent="0.25">
      <c r="A39" s="487"/>
      <c r="B39" s="414" t="s">
        <v>146</v>
      </c>
      <c r="C39" s="521" t="s">
        <v>68</v>
      </c>
      <c r="D39" s="424" t="s">
        <v>240</v>
      </c>
      <c r="E39" s="375" t="s">
        <v>366</v>
      </c>
      <c r="F39" s="377"/>
      <c r="G39" s="375" t="s">
        <v>66</v>
      </c>
      <c r="H39" s="586"/>
      <c r="I39" s="421">
        <v>6</v>
      </c>
      <c r="J39" s="421">
        <v>6</v>
      </c>
      <c r="K39" s="679" t="s">
        <v>564</v>
      </c>
      <c r="L39" s="428" t="str">
        <f>"07"</f>
        <v>07</v>
      </c>
      <c r="M39" s="1069">
        <v>118</v>
      </c>
      <c r="N39" s="1041" t="s">
        <v>659</v>
      </c>
      <c r="O39" s="1041"/>
      <c r="P39" s="1041" t="s">
        <v>659</v>
      </c>
      <c r="Q39" s="1049"/>
      <c r="R39" s="1041"/>
      <c r="S39" s="1041"/>
      <c r="T39" s="1123"/>
      <c r="U39" s="1123"/>
      <c r="V39" s="695">
        <v>1</v>
      </c>
      <c r="W39" s="696" t="s">
        <v>121</v>
      </c>
      <c r="X39" s="696"/>
      <c r="Y39" s="696"/>
      <c r="Z39" s="394">
        <v>1</v>
      </c>
      <c r="AA39" s="393" t="s">
        <v>124</v>
      </c>
      <c r="AB39" s="393" t="s">
        <v>148</v>
      </c>
      <c r="AC39" s="393" t="s">
        <v>149</v>
      </c>
      <c r="AD39" s="1123"/>
      <c r="AE39" s="1123" t="str">
        <f>IF(AD39="","",AD39)</f>
        <v/>
      </c>
      <c r="AF39" s="695">
        <v>1</v>
      </c>
      <c r="AG39" s="696" t="s">
        <v>124</v>
      </c>
      <c r="AH39" s="695" t="s">
        <v>148</v>
      </c>
      <c r="AI39" s="695" t="s">
        <v>149</v>
      </c>
      <c r="AJ39" s="394">
        <v>1</v>
      </c>
      <c r="AK39" s="393" t="s">
        <v>124</v>
      </c>
      <c r="AL39" s="393" t="s">
        <v>148</v>
      </c>
      <c r="AM39" s="393" t="s">
        <v>149</v>
      </c>
      <c r="AN39" s="661" t="s">
        <v>493</v>
      </c>
      <c r="AO39" s="488"/>
      <c r="AP39" s="488"/>
      <c r="AQ39" s="488"/>
      <c r="AR39" s="488"/>
      <c r="AS39" s="488"/>
      <c r="AT39" s="488"/>
      <c r="AU39" s="488"/>
      <c r="AV39" s="488"/>
      <c r="AW39" s="488"/>
      <c r="AX39" s="488"/>
      <c r="AY39" s="488"/>
      <c r="AZ39" s="488"/>
      <c r="BA39" s="488"/>
      <c r="BB39" s="488"/>
      <c r="BC39" s="488"/>
      <c r="BD39" s="488"/>
      <c r="BE39" s="488"/>
      <c r="BF39" s="488"/>
      <c r="BG39" s="488"/>
      <c r="BH39" s="488"/>
      <c r="BI39" s="488"/>
      <c r="BJ39" s="488"/>
      <c r="BK39" s="488"/>
      <c r="BL39" s="488"/>
      <c r="BM39" s="488"/>
      <c r="BN39" s="488"/>
      <c r="BO39" s="488"/>
      <c r="BP39" s="488"/>
      <c r="BQ39" s="488"/>
      <c r="BR39" s="488"/>
      <c r="BS39" s="488"/>
      <c r="BT39" s="488"/>
      <c r="BU39" s="488"/>
      <c r="BV39" s="488"/>
      <c r="BW39" s="488"/>
      <c r="BX39" s="488"/>
      <c r="BY39" s="488"/>
      <c r="BZ39" s="488"/>
      <c r="CA39" s="488"/>
      <c r="CB39" s="488"/>
      <c r="CC39" s="488"/>
      <c r="CD39" s="488"/>
      <c r="CE39" s="488"/>
      <c r="CF39" s="488"/>
      <c r="CG39" s="488"/>
      <c r="CH39" s="488"/>
      <c r="CI39" s="488"/>
      <c r="CJ39" s="488"/>
      <c r="CK39" s="488"/>
      <c r="CL39" s="488"/>
      <c r="CM39" s="488"/>
      <c r="CN39" s="488"/>
      <c r="CO39" s="488"/>
      <c r="CP39" s="488"/>
      <c r="CQ39" s="488"/>
      <c r="CR39" s="488"/>
      <c r="CS39" s="488"/>
      <c r="CT39" s="488"/>
      <c r="CU39" s="488"/>
      <c r="CV39" s="488"/>
      <c r="CW39" s="488"/>
      <c r="CX39" s="488"/>
      <c r="CY39" s="488"/>
      <c r="CZ39" s="488"/>
      <c r="DA39" s="488"/>
      <c r="DB39" s="488"/>
      <c r="DC39" s="488"/>
      <c r="DD39" s="488"/>
      <c r="DE39" s="488"/>
      <c r="DF39" s="488"/>
      <c r="DG39" s="488"/>
      <c r="DH39" s="488"/>
      <c r="DI39" s="488"/>
      <c r="DJ39" s="488"/>
      <c r="DK39" s="488"/>
      <c r="DL39" s="488"/>
      <c r="DM39" s="488"/>
      <c r="DN39" s="488"/>
      <c r="DO39" s="488"/>
      <c r="DP39" s="488"/>
      <c r="DQ39" s="488"/>
      <c r="DR39" s="488"/>
      <c r="DS39" s="488"/>
      <c r="DT39" s="488"/>
      <c r="DU39" s="488"/>
      <c r="DV39" s="488"/>
      <c r="DW39" s="488"/>
      <c r="DX39" s="488"/>
      <c r="DY39" s="488"/>
      <c r="DZ39" s="488"/>
      <c r="EA39" s="488"/>
      <c r="EB39" s="488"/>
      <c r="EC39" s="488"/>
      <c r="ED39" s="488"/>
      <c r="EE39" s="488"/>
      <c r="EF39" s="488"/>
      <c r="EG39" s="488"/>
      <c r="EH39" s="488"/>
      <c r="EI39" s="488"/>
      <c r="EJ39" s="488"/>
      <c r="EK39" s="488"/>
      <c r="EL39" s="488"/>
      <c r="EM39" s="488"/>
      <c r="EN39" s="488"/>
      <c r="EO39" s="488"/>
      <c r="EP39" s="488"/>
      <c r="EQ39" s="488"/>
      <c r="ER39" s="488"/>
      <c r="ES39" s="488"/>
      <c r="ET39" s="488"/>
      <c r="EU39" s="488"/>
      <c r="EV39" s="488"/>
      <c r="EW39" s="488"/>
      <c r="EX39" s="488"/>
      <c r="EY39" s="488"/>
      <c r="EZ39" s="488"/>
      <c r="FA39" s="488"/>
      <c r="FB39" s="488"/>
      <c r="FC39" s="488"/>
      <c r="FD39" s="488"/>
      <c r="FE39" s="488"/>
      <c r="FF39" s="488"/>
      <c r="FG39" s="488"/>
      <c r="FH39" s="488"/>
      <c r="FI39" s="488"/>
      <c r="FJ39" s="488"/>
      <c r="FK39" s="488"/>
      <c r="FL39" s="488"/>
      <c r="FM39" s="488"/>
      <c r="FN39" s="488"/>
      <c r="FO39" s="488"/>
      <c r="FP39" s="488"/>
      <c r="FQ39" s="488"/>
      <c r="FR39" s="488"/>
      <c r="FS39" s="488"/>
      <c r="FT39" s="488"/>
      <c r="FU39" s="488"/>
      <c r="FV39" s="488"/>
      <c r="FW39" s="488"/>
      <c r="FX39" s="488"/>
      <c r="FY39" s="488"/>
      <c r="FZ39" s="488"/>
      <c r="GA39" s="488"/>
      <c r="GB39" s="488"/>
      <c r="GC39" s="488"/>
      <c r="GD39" s="488"/>
      <c r="GE39" s="488"/>
      <c r="GF39" s="488"/>
      <c r="GG39" s="488"/>
      <c r="GH39" s="488"/>
      <c r="GI39" s="488"/>
      <c r="GJ39" s="488"/>
      <c r="GK39" s="488"/>
      <c r="GL39" s="488"/>
      <c r="GM39" s="488"/>
      <c r="GN39" s="488"/>
      <c r="GO39" s="488"/>
      <c r="GP39" s="488"/>
      <c r="GQ39" s="488"/>
      <c r="GR39" s="488"/>
      <c r="GS39" s="488"/>
      <c r="GT39" s="488"/>
      <c r="GU39" s="488"/>
      <c r="GV39" s="488"/>
      <c r="GW39" s="488"/>
      <c r="GX39" s="488"/>
      <c r="GY39" s="488"/>
      <c r="GZ39" s="488"/>
      <c r="HA39" s="488"/>
      <c r="HB39" s="488"/>
      <c r="HC39" s="488"/>
      <c r="HD39" s="488"/>
      <c r="HE39" s="488"/>
      <c r="HF39" s="488"/>
      <c r="HG39" s="488"/>
      <c r="HH39" s="488"/>
      <c r="HI39" s="488"/>
      <c r="HJ39" s="488"/>
      <c r="HK39" s="488"/>
      <c r="HL39" s="488"/>
      <c r="HM39" s="488"/>
      <c r="HN39" s="488"/>
      <c r="HO39" s="488"/>
      <c r="HP39" s="488"/>
      <c r="HQ39" s="488"/>
      <c r="HR39" s="488"/>
      <c r="HS39" s="488"/>
    </row>
    <row r="40" spans="1:246" ht="102" x14ac:dyDescent="0.25">
      <c r="A40" s="487"/>
      <c r="B40" s="414" t="s">
        <v>147</v>
      </c>
      <c r="C40" s="519" t="s">
        <v>69</v>
      </c>
      <c r="D40" s="424" t="s">
        <v>241</v>
      </c>
      <c r="E40" s="375" t="s">
        <v>366</v>
      </c>
      <c r="F40" s="377"/>
      <c r="G40" s="375" t="s">
        <v>66</v>
      </c>
      <c r="H40" s="586"/>
      <c r="I40" s="376">
        <v>5</v>
      </c>
      <c r="J40" s="376">
        <v>5</v>
      </c>
      <c r="K40" s="679" t="s">
        <v>570</v>
      </c>
      <c r="L40" s="428" t="str">
        <f t="shared" ref="L40:L41" si="0">"07"</f>
        <v>07</v>
      </c>
      <c r="M40" s="1038">
        <v>117</v>
      </c>
      <c r="N40" s="1041">
        <v>24</v>
      </c>
      <c r="O40" s="1041"/>
      <c r="P40" s="1041">
        <v>24</v>
      </c>
      <c r="Q40" s="1041"/>
      <c r="R40" s="1041"/>
      <c r="S40" s="1041"/>
      <c r="T40" s="1123"/>
      <c r="U40" s="1123"/>
      <c r="V40" s="695">
        <v>1</v>
      </c>
      <c r="W40" s="696" t="s">
        <v>121</v>
      </c>
      <c r="X40" s="696"/>
      <c r="Y40" s="696"/>
      <c r="Z40" s="394">
        <v>1</v>
      </c>
      <c r="AA40" s="393" t="s">
        <v>124</v>
      </c>
      <c r="AB40" s="393" t="s">
        <v>148</v>
      </c>
      <c r="AC40" s="393" t="s">
        <v>149</v>
      </c>
      <c r="AD40" s="1123"/>
      <c r="AE40" s="1123" t="str">
        <f t="shared" ref="AE40:AE41" si="1">IF(AD40="","",AD40)</f>
        <v/>
      </c>
      <c r="AF40" s="695">
        <v>1</v>
      </c>
      <c r="AG40" s="696" t="s">
        <v>124</v>
      </c>
      <c r="AH40" s="695" t="s">
        <v>148</v>
      </c>
      <c r="AI40" s="695" t="s">
        <v>149</v>
      </c>
      <c r="AJ40" s="394">
        <v>1</v>
      </c>
      <c r="AK40" s="393" t="s">
        <v>124</v>
      </c>
      <c r="AL40" s="393" t="s">
        <v>148</v>
      </c>
      <c r="AM40" s="393" t="s">
        <v>149</v>
      </c>
      <c r="AN40" s="655" t="s">
        <v>494</v>
      </c>
    </row>
    <row r="41" spans="1:246" ht="51" x14ac:dyDescent="0.25">
      <c r="A41" s="487"/>
      <c r="B41" s="414" t="s">
        <v>167</v>
      </c>
      <c r="C41" s="425" t="s">
        <v>78</v>
      </c>
      <c r="D41" s="424" t="s">
        <v>242</v>
      </c>
      <c r="E41" s="375" t="s">
        <v>366</v>
      </c>
      <c r="F41" s="377"/>
      <c r="G41" s="375" t="s">
        <v>66</v>
      </c>
      <c r="H41" s="586"/>
      <c r="I41" s="421">
        <v>6</v>
      </c>
      <c r="J41" s="421">
        <v>6</v>
      </c>
      <c r="K41" s="679" t="s">
        <v>565</v>
      </c>
      <c r="L41" s="428" t="str">
        <f t="shared" si="0"/>
        <v>07</v>
      </c>
      <c r="M41" s="1069">
        <v>118</v>
      </c>
      <c r="N41" s="1049">
        <v>18</v>
      </c>
      <c r="O41" s="1049"/>
      <c r="P41" s="1049">
        <v>24</v>
      </c>
      <c r="Q41" s="1049"/>
      <c r="R41" s="1041"/>
      <c r="S41" s="1041"/>
      <c r="T41" s="1123"/>
      <c r="U41" s="1123"/>
      <c r="V41" s="695">
        <v>1</v>
      </c>
      <c r="W41" s="696" t="s">
        <v>121</v>
      </c>
      <c r="X41" s="696"/>
      <c r="Y41" s="696"/>
      <c r="Z41" s="394">
        <v>1</v>
      </c>
      <c r="AA41" s="393" t="s">
        <v>124</v>
      </c>
      <c r="AB41" s="393" t="s">
        <v>148</v>
      </c>
      <c r="AC41" s="393" t="s">
        <v>149</v>
      </c>
      <c r="AD41" s="1123"/>
      <c r="AE41" s="1123" t="str">
        <f t="shared" si="1"/>
        <v/>
      </c>
      <c r="AF41" s="695">
        <v>1</v>
      </c>
      <c r="AG41" s="696" t="s">
        <v>124</v>
      </c>
      <c r="AH41" s="695" t="s">
        <v>148</v>
      </c>
      <c r="AI41" s="695" t="s">
        <v>149</v>
      </c>
      <c r="AJ41" s="394">
        <v>1</v>
      </c>
      <c r="AK41" s="393" t="s">
        <v>124</v>
      </c>
      <c r="AL41" s="393" t="s">
        <v>148</v>
      </c>
      <c r="AM41" s="393" t="s">
        <v>149</v>
      </c>
      <c r="AN41" s="661" t="s">
        <v>495</v>
      </c>
    </row>
    <row r="42" spans="1:246" ht="51" x14ac:dyDescent="0.25">
      <c r="A42" s="577" t="s">
        <v>381</v>
      </c>
      <c r="B42" s="577" t="s">
        <v>277</v>
      </c>
      <c r="C42" s="452" t="s">
        <v>363</v>
      </c>
      <c r="D42" s="601" t="s">
        <v>243</v>
      </c>
      <c r="E42" s="581" t="s">
        <v>366</v>
      </c>
      <c r="F42" s="581"/>
      <c r="G42" s="598" t="s">
        <v>66</v>
      </c>
      <c r="H42" s="600"/>
      <c r="I42" s="601">
        <v>3</v>
      </c>
      <c r="J42" s="601">
        <v>3</v>
      </c>
      <c r="K42" s="522" t="s">
        <v>448</v>
      </c>
      <c r="L42" s="522">
        <v>27</v>
      </c>
      <c r="M42" s="1037">
        <v>112</v>
      </c>
      <c r="N42" s="1043">
        <v>12</v>
      </c>
      <c r="O42" s="1043"/>
      <c r="P42" s="1043">
        <v>18</v>
      </c>
      <c r="Q42" s="1043"/>
      <c r="R42" s="1047"/>
      <c r="S42" s="1047"/>
      <c r="T42" s="1047"/>
      <c r="U42" s="1047"/>
      <c r="V42" s="695">
        <v>1</v>
      </c>
      <c r="W42" s="710" t="s">
        <v>121</v>
      </c>
      <c r="X42" s="730" t="s">
        <v>165</v>
      </c>
      <c r="Y42" s="711" t="s">
        <v>212</v>
      </c>
      <c r="Z42" s="394">
        <v>1</v>
      </c>
      <c r="AA42" s="400" t="s">
        <v>124</v>
      </c>
      <c r="AB42" s="400" t="s">
        <v>165</v>
      </c>
      <c r="AC42" s="400" t="s">
        <v>212</v>
      </c>
      <c r="AD42" s="1047"/>
      <c r="AE42" s="1047"/>
      <c r="AF42" s="695">
        <v>1</v>
      </c>
      <c r="AG42" s="710" t="s">
        <v>124</v>
      </c>
      <c r="AH42" s="710" t="s">
        <v>165</v>
      </c>
      <c r="AI42" s="711" t="s">
        <v>212</v>
      </c>
      <c r="AJ42" s="394">
        <v>1</v>
      </c>
      <c r="AK42" s="400" t="s">
        <v>124</v>
      </c>
      <c r="AL42" s="400" t="s">
        <v>165</v>
      </c>
      <c r="AM42" s="400" t="s">
        <v>212</v>
      </c>
      <c r="AN42" s="654"/>
    </row>
    <row r="43" spans="1:246" ht="25.5" x14ac:dyDescent="0.25">
      <c r="A43" s="576"/>
      <c r="B43" s="576" t="s">
        <v>382</v>
      </c>
      <c r="C43" s="516" t="s">
        <v>383</v>
      </c>
      <c r="D43" s="602"/>
      <c r="E43" s="418" t="s">
        <v>385</v>
      </c>
      <c r="F43" s="576" t="s">
        <v>384</v>
      </c>
      <c r="G43" s="587" t="s">
        <v>600</v>
      </c>
      <c r="H43" s="586"/>
      <c r="I43" s="587"/>
      <c r="J43" s="587"/>
      <c r="K43" s="732" t="s">
        <v>386</v>
      </c>
      <c r="L43" s="732">
        <v>27</v>
      </c>
      <c r="M43" s="1038"/>
      <c r="N43" s="1048">
        <v>12</v>
      </c>
      <c r="O43" s="1048"/>
      <c r="P43" s="1048"/>
      <c r="Q43" s="1048"/>
      <c r="R43" s="1041"/>
      <c r="S43" s="1041"/>
      <c r="T43" s="1123"/>
      <c r="U43" s="1123"/>
      <c r="V43" s="712"/>
      <c r="W43" s="712"/>
      <c r="X43" s="731"/>
      <c r="Y43" s="714"/>
      <c r="Z43" s="402"/>
      <c r="AA43" s="402"/>
      <c r="AB43" s="402"/>
      <c r="AC43" s="402"/>
      <c r="AD43" s="1123"/>
      <c r="AE43" s="1123" t="str">
        <f t="shared" ref="AE43:AE44" si="2">IF(AD43="","",AD43)</f>
        <v/>
      </c>
      <c r="AF43" s="712"/>
      <c r="AG43" s="712"/>
      <c r="AH43" s="712"/>
      <c r="AI43" s="712"/>
      <c r="AJ43" s="402"/>
      <c r="AK43" s="402"/>
      <c r="AL43" s="402"/>
      <c r="AM43" s="402"/>
      <c r="AN43" s="654" t="s">
        <v>511</v>
      </c>
    </row>
    <row r="44" spans="1:246" ht="55.5" customHeight="1" x14ac:dyDescent="0.25">
      <c r="A44" s="399"/>
      <c r="B44" s="399" t="s">
        <v>278</v>
      </c>
      <c r="C44" s="422" t="s">
        <v>279</v>
      </c>
      <c r="D44" s="418"/>
      <c r="E44" s="418" t="s">
        <v>385</v>
      </c>
      <c r="F44" s="418" t="s">
        <v>170</v>
      </c>
      <c r="G44" s="375" t="s">
        <v>66</v>
      </c>
      <c r="H44" s="586"/>
      <c r="I44" s="375"/>
      <c r="J44" s="375"/>
      <c r="K44" s="587" t="s">
        <v>448</v>
      </c>
      <c r="L44" s="587">
        <v>27</v>
      </c>
      <c r="M44" s="1038">
        <v>112</v>
      </c>
      <c r="N44" s="1048"/>
      <c r="O44" s="1048"/>
      <c r="P44" s="1048">
        <v>18</v>
      </c>
      <c r="Q44" s="1048"/>
      <c r="R44" s="1041"/>
      <c r="S44" s="1041"/>
      <c r="T44" s="1123"/>
      <c r="U44" s="1123"/>
      <c r="V44" s="695"/>
      <c r="W44" s="710"/>
      <c r="X44" s="730"/>
      <c r="Y44" s="711"/>
      <c r="Z44" s="400"/>
      <c r="AA44" s="400"/>
      <c r="AB44" s="400"/>
      <c r="AC44" s="400"/>
      <c r="AD44" s="1123"/>
      <c r="AE44" s="1123" t="str">
        <f t="shared" si="2"/>
        <v/>
      </c>
      <c r="AF44" s="710"/>
      <c r="AG44" s="710"/>
      <c r="AH44" s="710"/>
      <c r="AI44" s="710"/>
      <c r="AJ44" s="400"/>
      <c r="AK44" s="400"/>
      <c r="AL44" s="400"/>
      <c r="AM44" s="400"/>
      <c r="AN44" s="654" t="s">
        <v>512</v>
      </c>
    </row>
    <row r="45" spans="1:246" s="643" customFormat="1" ht="36" customHeight="1" x14ac:dyDescent="0.25">
      <c r="A45" s="577" t="s">
        <v>364</v>
      </c>
      <c r="B45" s="577" t="s">
        <v>276</v>
      </c>
      <c r="C45" s="452" t="s">
        <v>365</v>
      </c>
      <c r="D45" s="598"/>
      <c r="E45" s="581" t="s">
        <v>366</v>
      </c>
      <c r="F45" s="581"/>
      <c r="G45" s="599"/>
      <c r="H45" s="600" t="s">
        <v>367</v>
      </c>
      <c r="I45" s="601">
        <v>2</v>
      </c>
      <c r="J45" s="601">
        <v>2</v>
      </c>
      <c r="K45" s="614"/>
      <c r="L45" s="614"/>
      <c r="M45" s="1037"/>
      <c r="N45" s="1047"/>
      <c r="O45" s="1047"/>
      <c r="P45" s="1047"/>
      <c r="Q45" s="1047"/>
      <c r="R45" s="1047"/>
      <c r="S45" s="1047"/>
      <c r="T45" s="1047"/>
      <c r="U45" s="1047"/>
      <c r="V45" s="453"/>
      <c r="W45" s="453"/>
      <c r="X45" s="573"/>
      <c r="Y45" s="454"/>
      <c r="Z45" s="621"/>
      <c r="AA45" s="621"/>
      <c r="AB45" s="621"/>
      <c r="AC45" s="455"/>
      <c r="AD45" s="1047"/>
      <c r="AE45" s="1047"/>
      <c r="AF45" s="621"/>
      <c r="AG45" s="621"/>
      <c r="AH45" s="621"/>
      <c r="AI45" s="455"/>
      <c r="AJ45" s="621"/>
      <c r="AK45" s="621"/>
      <c r="AL45" s="621"/>
      <c r="AM45" s="455"/>
      <c r="AN45" s="662"/>
      <c r="AO45" s="642"/>
      <c r="AP45" s="642"/>
      <c r="AQ45" s="642"/>
      <c r="AR45" s="642"/>
      <c r="AS45" s="642"/>
      <c r="AT45" s="642"/>
      <c r="AU45" s="642"/>
      <c r="AV45" s="642"/>
      <c r="AW45" s="642"/>
      <c r="AX45" s="642"/>
      <c r="AY45" s="642"/>
      <c r="AZ45" s="642"/>
      <c r="BA45" s="642"/>
      <c r="BB45" s="642"/>
      <c r="BC45" s="642"/>
      <c r="BD45" s="642"/>
      <c r="BE45" s="642"/>
      <c r="BF45" s="642"/>
      <c r="BG45" s="642"/>
      <c r="BH45" s="642"/>
      <c r="BI45" s="642"/>
      <c r="BJ45" s="642"/>
      <c r="BK45" s="642"/>
      <c r="BL45" s="642"/>
      <c r="BM45" s="642"/>
      <c r="BN45" s="642"/>
      <c r="BO45" s="642"/>
      <c r="BP45" s="642"/>
      <c r="BQ45" s="642"/>
      <c r="BR45" s="642"/>
      <c r="BS45" s="642"/>
      <c r="BT45" s="642"/>
      <c r="BU45" s="642"/>
      <c r="BV45" s="642"/>
      <c r="BW45" s="642"/>
      <c r="BX45" s="642"/>
      <c r="BY45" s="642"/>
      <c r="BZ45" s="642"/>
      <c r="CA45" s="642"/>
      <c r="CB45" s="642"/>
      <c r="CC45" s="642"/>
      <c r="CD45" s="642"/>
      <c r="CE45" s="642"/>
      <c r="CF45" s="642"/>
      <c r="CG45" s="642"/>
      <c r="CH45" s="642"/>
      <c r="CI45" s="642"/>
      <c r="CJ45" s="642"/>
      <c r="CK45" s="642"/>
      <c r="CL45" s="642"/>
      <c r="CM45" s="642"/>
      <c r="CN45" s="642"/>
      <c r="CO45" s="642"/>
      <c r="CP45" s="642"/>
      <c r="CQ45" s="642"/>
      <c r="CR45" s="642"/>
      <c r="CS45" s="642"/>
      <c r="CT45" s="642"/>
      <c r="CU45" s="642"/>
      <c r="CV45" s="642"/>
      <c r="CW45" s="642"/>
      <c r="CX45" s="642"/>
      <c r="CY45" s="642"/>
      <c r="CZ45" s="642"/>
      <c r="DA45" s="642"/>
      <c r="DB45" s="642"/>
      <c r="DC45" s="642"/>
      <c r="DD45" s="642"/>
      <c r="DE45" s="642"/>
      <c r="DF45" s="642"/>
      <c r="DG45" s="642"/>
      <c r="DH45" s="642"/>
      <c r="DI45" s="642"/>
      <c r="DJ45" s="642"/>
      <c r="DK45" s="642"/>
      <c r="DL45" s="642"/>
      <c r="DM45" s="642"/>
      <c r="DN45" s="642"/>
      <c r="DO45" s="642"/>
      <c r="DP45" s="642"/>
      <c r="DQ45" s="642"/>
      <c r="DR45" s="642"/>
      <c r="DS45" s="642"/>
      <c r="DT45" s="642"/>
      <c r="DU45" s="642"/>
      <c r="DV45" s="642"/>
      <c r="DW45" s="642"/>
      <c r="DX45" s="642"/>
      <c r="DY45" s="642"/>
      <c r="DZ45" s="642"/>
      <c r="EA45" s="642"/>
      <c r="EB45" s="642"/>
      <c r="EC45" s="642"/>
      <c r="ED45" s="642"/>
      <c r="EE45" s="642"/>
      <c r="EF45" s="642"/>
      <c r="EG45" s="642"/>
      <c r="EH45" s="642"/>
      <c r="EI45" s="642"/>
      <c r="EJ45" s="642"/>
      <c r="EK45" s="642"/>
      <c r="EL45" s="642"/>
      <c r="EM45" s="642"/>
      <c r="EN45" s="642"/>
      <c r="EO45" s="642"/>
      <c r="EP45" s="642"/>
      <c r="EQ45" s="642"/>
      <c r="ER45" s="642"/>
      <c r="ES45" s="642"/>
      <c r="ET45" s="642"/>
      <c r="EU45" s="642"/>
      <c r="EV45" s="642"/>
      <c r="EW45" s="642"/>
      <c r="EX45" s="642"/>
      <c r="EY45" s="642"/>
      <c r="EZ45" s="642"/>
      <c r="FA45" s="642"/>
      <c r="FB45" s="642"/>
      <c r="FC45" s="642"/>
      <c r="FD45" s="642"/>
      <c r="FE45" s="642"/>
      <c r="FF45" s="642"/>
      <c r="FG45" s="642"/>
      <c r="FH45" s="642"/>
      <c r="FI45" s="642"/>
      <c r="FJ45" s="642"/>
      <c r="FK45" s="642"/>
      <c r="FL45" s="642"/>
      <c r="FM45" s="642"/>
      <c r="FN45" s="642"/>
      <c r="FO45" s="642"/>
      <c r="FP45" s="642"/>
      <c r="FQ45" s="642"/>
      <c r="FR45" s="642"/>
      <c r="FS45" s="642"/>
      <c r="FT45" s="642"/>
      <c r="FU45" s="642"/>
      <c r="FV45" s="642"/>
      <c r="FW45" s="642"/>
      <c r="FX45" s="642"/>
      <c r="FY45" s="642"/>
      <c r="FZ45" s="642"/>
      <c r="GA45" s="642"/>
      <c r="GB45" s="642"/>
      <c r="GC45" s="642"/>
      <c r="GD45" s="642"/>
      <c r="GE45" s="642"/>
      <c r="GF45" s="642"/>
      <c r="GG45" s="642"/>
      <c r="GH45" s="642"/>
      <c r="GI45" s="642"/>
      <c r="GJ45" s="642"/>
      <c r="GK45" s="642"/>
      <c r="GL45" s="642"/>
      <c r="GM45" s="642"/>
      <c r="GN45" s="642"/>
      <c r="GO45" s="642"/>
      <c r="GP45" s="642"/>
      <c r="GQ45" s="642"/>
      <c r="GR45" s="642"/>
      <c r="GS45" s="642"/>
      <c r="GT45" s="642"/>
      <c r="GU45" s="642"/>
      <c r="GV45" s="642"/>
      <c r="GW45" s="642"/>
      <c r="GX45" s="642"/>
      <c r="GY45" s="642"/>
      <c r="GZ45" s="642"/>
      <c r="HA45" s="642"/>
      <c r="HB45" s="642"/>
      <c r="HC45" s="642"/>
      <c r="HD45" s="642"/>
      <c r="HE45" s="642"/>
      <c r="HF45" s="642"/>
      <c r="HG45" s="642"/>
      <c r="HH45" s="642"/>
      <c r="HI45" s="642"/>
      <c r="HJ45" s="642"/>
      <c r="HK45" s="642"/>
      <c r="HL45" s="642"/>
      <c r="HM45" s="642"/>
      <c r="HN45" s="642"/>
      <c r="HO45" s="642"/>
      <c r="HP45" s="642"/>
      <c r="HQ45" s="642"/>
      <c r="HR45" s="642"/>
      <c r="HS45" s="642"/>
      <c r="HT45" s="642"/>
      <c r="HU45" s="642"/>
      <c r="HV45" s="642"/>
      <c r="HW45" s="642"/>
      <c r="HX45" s="642"/>
      <c r="HY45" s="642"/>
      <c r="HZ45" s="642"/>
      <c r="IA45" s="642"/>
      <c r="IB45" s="642"/>
      <c r="IC45" s="642"/>
      <c r="ID45" s="642"/>
      <c r="IE45" s="642"/>
      <c r="IF45" s="642"/>
      <c r="IG45" s="642"/>
      <c r="IH45" s="642"/>
      <c r="II45" s="642"/>
      <c r="IJ45" s="642"/>
      <c r="IK45" s="642"/>
      <c r="IL45" s="642"/>
    </row>
    <row r="46" spans="1:246" s="682" customFormat="1" ht="98.25" customHeight="1" x14ac:dyDescent="0.25">
      <c r="A46" s="513"/>
      <c r="B46" s="513" t="s">
        <v>314</v>
      </c>
      <c r="C46" s="512" t="s">
        <v>338</v>
      </c>
      <c r="D46" s="602" t="s">
        <v>368</v>
      </c>
      <c r="E46" s="527" t="s">
        <v>366</v>
      </c>
      <c r="F46" s="735" t="s">
        <v>442</v>
      </c>
      <c r="G46" s="602" t="s">
        <v>582</v>
      </c>
      <c r="H46" s="536"/>
      <c r="I46" s="602">
        <v>2</v>
      </c>
      <c r="J46" s="602">
        <v>2</v>
      </c>
      <c r="K46" s="569" t="s">
        <v>369</v>
      </c>
      <c r="L46" s="569">
        <v>12</v>
      </c>
      <c r="M46" s="1034">
        <v>80</v>
      </c>
      <c r="N46" s="1048"/>
      <c r="O46" s="1048"/>
      <c r="P46" s="1048">
        <v>18</v>
      </c>
      <c r="Q46" s="1048"/>
      <c r="R46" s="1048"/>
      <c r="S46" s="1048"/>
      <c r="T46" s="1124"/>
      <c r="U46" s="1124"/>
      <c r="V46" s="729">
        <v>1</v>
      </c>
      <c r="W46" s="714" t="s">
        <v>121</v>
      </c>
      <c r="X46" s="714" t="s">
        <v>443</v>
      </c>
      <c r="Y46" s="714" t="s">
        <v>162</v>
      </c>
      <c r="Z46" s="518">
        <v>1</v>
      </c>
      <c r="AA46" s="591" t="s">
        <v>124</v>
      </c>
      <c r="AB46" s="591" t="s">
        <v>173</v>
      </c>
      <c r="AC46" s="591" t="s">
        <v>161</v>
      </c>
      <c r="AD46" s="1124"/>
      <c r="AE46" s="1123" t="str">
        <f t="shared" ref="AE46:AE48" si="3">IF(AD46="","",AD46)</f>
        <v/>
      </c>
      <c r="AF46" s="713">
        <v>1</v>
      </c>
      <c r="AG46" s="714" t="s">
        <v>124</v>
      </c>
      <c r="AH46" s="714" t="s">
        <v>148</v>
      </c>
      <c r="AI46" s="714" t="s">
        <v>163</v>
      </c>
      <c r="AJ46" s="518">
        <v>1</v>
      </c>
      <c r="AK46" s="591" t="s">
        <v>124</v>
      </c>
      <c r="AL46" s="591" t="s">
        <v>148</v>
      </c>
      <c r="AM46" s="591" t="s">
        <v>163</v>
      </c>
      <c r="AN46" s="670" t="s">
        <v>496</v>
      </c>
      <c r="AO46" s="485"/>
      <c r="AP46" s="485"/>
      <c r="AQ46" s="485"/>
      <c r="AR46" s="485"/>
      <c r="AS46" s="485"/>
      <c r="AT46" s="485"/>
      <c r="AU46" s="485"/>
      <c r="AV46" s="485"/>
      <c r="AW46" s="485"/>
      <c r="AX46" s="485"/>
      <c r="AY46" s="485"/>
      <c r="AZ46" s="485"/>
      <c r="BA46" s="485"/>
      <c r="BB46" s="485"/>
      <c r="BC46" s="485"/>
      <c r="BD46" s="485"/>
      <c r="BE46" s="485"/>
      <c r="BF46" s="485"/>
      <c r="BG46" s="485"/>
      <c r="BH46" s="485"/>
      <c r="BI46" s="485"/>
      <c r="BJ46" s="485"/>
      <c r="BK46" s="485"/>
      <c r="BL46" s="485"/>
      <c r="BM46" s="485"/>
      <c r="BN46" s="485"/>
      <c r="BO46" s="485"/>
      <c r="BP46" s="485"/>
      <c r="BQ46" s="485"/>
      <c r="BR46" s="485"/>
      <c r="BS46" s="485"/>
      <c r="BT46" s="485"/>
      <c r="BU46" s="485"/>
      <c r="BV46" s="485"/>
      <c r="BW46" s="485"/>
      <c r="BX46" s="485"/>
      <c r="BY46" s="485"/>
      <c r="BZ46" s="485"/>
      <c r="CA46" s="485"/>
      <c r="CB46" s="485"/>
      <c r="CC46" s="485"/>
      <c r="CD46" s="485"/>
      <c r="CE46" s="485"/>
      <c r="CF46" s="485"/>
      <c r="CG46" s="485"/>
      <c r="CH46" s="485"/>
      <c r="CI46" s="485"/>
      <c r="CJ46" s="485"/>
      <c r="CK46" s="485"/>
      <c r="CL46" s="485"/>
      <c r="CM46" s="485"/>
      <c r="CN46" s="485"/>
      <c r="CO46" s="485"/>
      <c r="CP46" s="485"/>
      <c r="CQ46" s="485"/>
      <c r="CR46" s="485"/>
      <c r="CS46" s="485"/>
      <c r="CT46" s="485"/>
      <c r="CU46" s="485"/>
      <c r="CV46" s="485"/>
      <c r="CW46" s="485"/>
      <c r="CX46" s="485"/>
      <c r="CY46" s="485"/>
      <c r="CZ46" s="485"/>
      <c r="DA46" s="485"/>
      <c r="DB46" s="485"/>
      <c r="DC46" s="485"/>
      <c r="DD46" s="485"/>
      <c r="DE46" s="485"/>
      <c r="DF46" s="485"/>
      <c r="DG46" s="485"/>
      <c r="DH46" s="485"/>
      <c r="DI46" s="485"/>
      <c r="DJ46" s="485"/>
      <c r="DK46" s="485"/>
      <c r="DL46" s="485"/>
      <c r="DM46" s="485"/>
      <c r="DN46" s="485"/>
      <c r="DO46" s="485"/>
      <c r="DP46" s="485"/>
      <c r="DQ46" s="485"/>
      <c r="DR46" s="485"/>
      <c r="DS46" s="485"/>
      <c r="DT46" s="485"/>
      <c r="DU46" s="485"/>
      <c r="DV46" s="485"/>
      <c r="DW46" s="485"/>
      <c r="DX46" s="485"/>
      <c r="DY46" s="485"/>
      <c r="DZ46" s="485"/>
      <c r="EA46" s="485"/>
      <c r="EB46" s="485"/>
      <c r="EC46" s="485"/>
      <c r="ED46" s="485"/>
      <c r="EE46" s="485"/>
      <c r="EF46" s="485"/>
      <c r="EG46" s="485"/>
      <c r="EH46" s="485"/>
      <c r="EI46" s="485"/>
      <c r="EJ46" s="485"/>
      <c r="EK46" s="485"/>
      <c r="EL46" s="485"/>
      <c r="EM46" s="485"/>
      <c r="EN46" s="485"/>
      <c r="EO46" s="485"/>
      <c r="EP46" s="485"/>
      <c r="EQ46" s="485"/>
      <c r="ER46" s="485"/>
      <c r="ES46" s="485"/>
      <c r="ET46" s="485"/>
      <c r="EU46" s="485"/>
      <c r="EV46" s="485"/>
      <c r="EW46" s="485"/>
      <c r="EX46" s="485"/>
      <c r="EY46" s="485"/>
      <c r="EZ46" s="485"/>
      <c r="FA46" s="485"/>
      <c r="FB46" s="485"/>
      <c r="FC46" s="485"/>
      <c r="FD46" s="485"/>
      <c r="FE46" s="485"/>
      <c r="FF46" s="485"/>
      <c r="FG46" s="485"/>
      <c r="FH46" s="485"/>
      <c r="FI46" s="485"/>
      <c r="FJ46" s="485"/>
      <c r="FK46" s="485"/>
      <c r="FL46" s="485"/>
      <c r="FM46" s="485"/>
      <c r="FN46" s="485"/>
      <c r="FO46" s="485"/>
      <c r="FP46" s="485"/>
      <c r="FQ46" s="485"/>
      <c r="FR46" s="485"/>
      <c r="FS46" s="485"/>
      <c r="FT46" s="485"/>
      <c r="FU46" s="485"/>
      <c r="FV46" s="485"/>
      <c r="FW46" s="485"/>
      <c r="FX46" s="485"/>
      <c r="FY46" s="485"/>
      <c r="FZ46" s="485"/>
      <c r="GA46" s="485"/>
      <c r="GB46" s="485"/>
      <c r="GC46" s="485"/>
      <c r="GD46" s="485"/>
      <c r="GE46" s="485"/>
      <c r="GF46" s="485"/>
      <c r="GG46" s="485"/>
      <c r="GH46" s="485"/>
      <c r="GI46" s="485"/>
      <c r="GJ46" s="485"/>
      <c r="GK46" s="485"/>
      <c r="GL46" s="485"/>
      <c r="GM46" s="485"/>
      <c r="GN46" s="485"/>
      <c r="GO46" s="485"/>
      <c r="GP46" s="485"/>
      <c r="GQ46" s="485"/>
      <c r="GR46" s="485"/>
      <c r="GS46" s="485"/>
      <c r="GT46" s="485"/>
      <c r="GU46" s="485"/>
      <c r="GV46" s="485"/>
      <c r="GW46" s="485"/>
      <c r="GX46" s="485"/>
      <c r="GY46" s="485"/>
      <c r="GZ46" s="485"/>
      <c r="HA46" s="485"/>
      <c r="HB46" s="485"/>
      <c r="HC46" s="485"/>
      <c r="HD46" s="485"/>
      <c r="HE46" s="485"/>
      <c r="HF46" s="485"/>
      <c r="HG46" s="485"/>
      <c r="HH46" s="485"/>
      <c r="HI46" s="485"/>
      <c r="HJ46" s="485"/>
      <c r="HK46" s="485"/>
      <c r="HL46" s="485"/>
      <c r="HM46" s="485"/>
      <c r="HN46" s="485"/>
      <c r="HO46" s="485"/>
      <c r="HP46" s="485"/>
      <c r="HQ46" s="485"/>
      <c r="HR46" s="485"/>
      <c r="HS46" s="485"/>
    </row>
    <row r="47" spans="1:246" s="682" customFormat="1" ht="98.25" customHeight="1" x14ac:dyDescent="0.25">
      <c r="A47" s="513"/>
      <c r="B47" s="513" t="s">
        <v>150</v>
      </c>
      <c r="C47" s="512" t="s">
        <v>318</v>
      </c>
      <c r="D47" s="602" t="s">
        <v>370</v>
      </c>
      <c r="E47" s="527" t="s">
        <v>366</v>
      </c>
      <c r="F47" s="735" t="s">
        <v>442</v>
      </c>
      <c r="G47" s="602" t="s">
        <v>584</v>
      </c>
      <c r="H47" s="536"/>
      <c r="I47" s="602">
        <v>2</v>
      </c>
      <c r="J47" s="602">
        <v>2</v>
      </c>
      <c r="K47" s="569" t="s">
        <v>602</v>
      </c>
      <c r="L47" s="569">
        <v>11</v>
      </c>
      <c r="M47" s="1034">
        <v>29</v>
      </c>
      <c r="N47" s="1048"/>
      <c r="O47" s="1048"/>
      <c r="P47" s="1048">
        <v>18</v>
      </c>
      <c r="Q47" s="1048"/>
      <c r="R47" s="1048"/>
      <c r="S47" s="1048"/>
      <c r="T47" s="1124"/>
      <c r="U47" s="1124"/>
      <c r="V47" s="729">
        <v>1</v>
      </c>
      <c r="W47" s="714" t="s">
        <v>121</v>
      </c>
      <c r="X47" s="714" t="s">
        <v>130</v>
      </c>
      <c r="Y47" s="714" t="s">
        <v>608</v>
      </c>
      <c r="Z47" s="518">
        <v>1</v>
      </c>
      <c r="AA47" s="591" t="s">
        <v>124</v>
      </c>
      <c r="AB47" s="591" t="s">
        <v>173</v>
      </c>
      <c r="AC47" s="591" t="s">
        <v>161</v>
      </c>
      <c r="AD47" s="1124"/>
      <c r="AE47" s="1123" t="str">
        <f t="shared" si="3"/>
        <v/>
      </c>
      <c r="AF47" s="713">
        <v>1</v>
      </c>
      <c r="AG47" s="714" t="s">
        <v>124</v>
      </c>
      <c r="AH47" s="714" t="s">
        <v>173</v>
      </c>
      <c r="AI47" s="714" t="s">
        <v>161</v>
      </c>
      <c r="AJ47" s="518">
        <v>1</v>
      </c>
      <c r="AK47" s="591" t="s">
        <v>124</v>
      </c>
      <c r="AL47" s="591" t="s">
        <v>173</v>
      </c>
      <c r="AM47" s="591" t="s">
        <v>161</v>
      </c>
      <c r="AN47" s="670" t="s">
        <v>497</v>
      </c>
      <c r="AO47" s="485"/>
      <c r="AP47" s="485"/>
      <c r="AQ47" s="485"/>
      <c r="AR47" s="485"/>
      <c r="AS47" s="485"/>
      <c r="AT47" s="485"/>
      <c r="AU47" s="485"/>
      <c r="AV47" s="485"/>
      <c r="AW47" s="485"/>
      <c r="AX47" s="485"/>
      <c r="AY47" s="485"/>
      <c r="AZ47" s="485"/>
      <c r="BA47" s="485"/>
      <c r="BB47" s="485"/>
      <c r="BC47" s="485"/>
      <c r="BD47" s="485"/>
      <c r="BE47" s="485"/>
      <c r="BF47" s="485"/>
      <c r="BG47" s="485"/>
      <c r="BH47" s="485"/>
      <c r="BI47" s="485"/>
      <c r="BJ47" s="485"/>
      <c r="BK47" s="485"/>
      <c r="BL47" s="485"/>
      <c r="BM47" s="485"/>
      <c r="BN47" s="485"/>
      <c r="BO47" s="485"/>
      <c r="BP47" s="485"/>
      <c r="BQ47" s="485"/>
      <c r="BR47" s="485"/>
      <c r="BS47" s="485"/>
      <c r="BT47" s="485"/>
      <c r="BU47" s="485"/>
      <c r="BV47" s="485"/>
      <c r="BW47" s="485"/>
      <c r="BX47" s="485"/>
      <c r="BY47" s="485"/>
      <c r="BZ47" s="485"/>
      <c r="CA47" s="485"/>
      <c r="CB47" s="485"/>
      <c r="CC47" s="485"/>
      <c r="CD47" s="485"/>
      <c r="CE47" s="485"/>
      <c r="CF47" s="485"/>
      <c r="CG47" s="485"/>
      <c r="CH47" s="485"/>
      <c r="CI47" s="485"/>
      <c r="CJ47" s="485"/>
      <c r="CK47" s="485"/>
      <c r="CL47" s="485"/>
      <c r="CM47" s="485"/>
      <c r="CN47" s="485"/>
      <c r="CO47" s="485"/>
      <c r="CP47" s="485"/>
      <c r="CQ47" s="485"/>
      <c r="CR47" s="485"/>
      <c r="CS47" s="485"/>
      <c r="CT47" s="485"/>
      <c r="CU47" s="485"/>
      <c r="CV47" s="485"/>
      <c r="CW47" s="485"/>
      <c r="CX47" s="485"/>
      <c r="CY47" s="485"/>
      <c r="CZ47" s="485"/>
      <c r="DA47" s="485"/>
      <c r="DB47" s="485"/>
      <c r="DC47" s="485"/>
      <c r="DD47" s="485"/>
      <c r="DE47" s="485"/>
      <c r="DF47" s="485"/>
      <c r="DG47" s="485"/>
      <c r="DH47" s="485"/>
      <c r="DI47" s="485"/>
      <c r="DJ47" s="485"/>
      <c r="DK47" s="485"/>
      <c r="DL47" s="485"/>
      <c r="DM47" s="485"/>
      <c r="DN47" s="485"/>
      <c r="DO47" s="485"/>
      <c r="DP47" s="485"/>
      <c r="DQ47" s="485"/>
      <c r="DR47" s="485"/>
      <c r="DS47" s="485"/>
      <c r="DT47" s="485"/>
      <c r="DU47" s="485"/>
      <c r="DV47" s="485"/>
      <c r="DW47" s="485"/>
      <c r="DX47" s="485"/>
      <c r="DY47" s="485"/>
      <c r="DZ47" s="485"/>
      <c r="EA47" s="485"/>
      <c r="EB47" s="485"/>
      <c r="EC47" s="485"/>
      <c r="ED47" s="485"/>
      <c r="EE47" s="485"/>
      <c r="EF47" s="485"/>
      <c r="EG47" s="485"/>
      <c r="EH47" s="485"/>
      <c r="EI47" s="485"/>
      <c r="EJ47" s="485"/>
      <c r="EK47" s="485"/>
      <c r="EL47" s="485"/>
      <c r="EM47" s="485"/>
      <c r="EN47" s="485"/>
      <c r="EO47" s="485"/>
      <c r="EP47" s="485"/>
      <c r="EQ47" s="485"/>
      <c r="ER47" s="485"/>
      <c r="ES47" s="485"/>
      <c r="ET47" s="485"/>
      <c r="EU47" s="485"/>
      <c r="EV47" s="485"/>
      <c r="EW47" s="485"/>
      <c r="EX47" s="485"/>
      <c r="EY47" s="485"/>
      <c r="EZ47" s="485"/>
      <c r="FA47" s="485"/>
      <c r="FB47" s="485"/>
      <c r="FC47" s="485"/>
      <c r="FD47" s="485"/>
      <c r="FE47" s="485"/>
      <c r="FF47" s="485"/>
      <c r="FG47" s="485"/>
      <c r="FH47" s="485"/>
      <c r="FI47" s="485"/>
      <c r="FJ47" s="485"/>
      <c r="FK47" s="485"/>
      <c r="FL47" s="485"/>
      <c r="FM47" s="485"/>
      <c r="FN47" s="485"/>
      <c r="FO47" s="485"/>
      <c r="FP47" s="485"/>
      <c r="FQ47" s="485"/>
      <c r="FR47" s="485"/>
      <c r="FS47" s="485"/>
      <c r="FT47" s="485"/>
      <c r="FU47" s="485"/>
      <c r="FV47" s="485"/>
      <c r="FW47" s="485"/>
      <c r="FX47" s="485"/>
      <c r="FY47" s="485"/>
      <c r="FZ47" s="485"/>
      <c r="GA47" s="485"/>
      <c r="GB47" s="485"/>
      <c r="GC47" s="485"/>
      <c r="GD47" s="485"/>
      <c r="GE47" s="485"/>
      <c r="GF47" s="485"/>
      <c r="GG47" s="485"/>
      <c r="GH47" s="485"/>
      <c r="GI47" s="485"/>
      <c r="GJ47" s="485"/>
      <c r="GK47" s="485"/>
      <c r="GL47" s="485"/>
      <c r="GM47" s="485"/>
      <c r="GN47" s="485"/>
      <c r="GO47" s="485"/>
      <c r="GP47" s="485"/>
      <c r="GQ47" s="485"/>
      <c r="GR47" s="485"/>
      <c r="GS47" s="485"/>
      <c r="GT47" s="485"/>
      <c r="GU47" s="485"/>
      <c r="GV47" s="485"/>
      <c r="GW47" s="485"/>
      <c r="GX47" s="485"/>
      <c r="GY47" s="485"/>
      <c r="GZ47" s="485"/>
      <c r="HA47" s="485"/>
      <c r="HB47" s="485"/>
      <c r="HC47" s="485"/>
      <c r="HD47" s="485"/>
      <c r="HE47" s="485"/>
      <c r="HF47" s="485"/>
      <c r="HG47" s="485"/>
      <c r="HH47" s="485"/>
      <c r="HI47" s="485"/>
      <c r="HJ47" s="485"/>
      <c r="HK47" s="485"/>
      <c r="HL47" s="485"/>
      <c r="HM47" s="485"/>
      <c r="HN47" s="485"/>
      <c r="HO47" s="485"/>
      <c r="HP47" s="485"/>
      <c r="HQ47" s="485"/>
      <c r="HR47" s="485"/>
      <c r="HS47" s="485"/>
    </row>
    <row r="48" spans="1:246" s="682" customFormat="1" ht="98.25" customHeight="1" x14ac:dyDescent="0.25">
      <c r="A48" s="513"/>
      <c r="B48" s="513" t="s">
        <v>151</v>
      </c>
      <c r="C48" s="512" t="s">
        <v>319</v>
      </c>
      <c r="D48" s="602" t="s">
        <v>371</v>
      </c>
      <c r="E48" s="527" t="s">
        <v>366</v>
      </c>
      <c r="F48" s="735" t="s">
        <v>442</v>
      </c>
      <c r="G48" s="602" t="s">
        <v>584</v>
      </c>
      <c r="H48" s="536"/>
      <c r="I48" s="602">
        <v>2</v>
      </c>
      <c r="J48" s="602">
        <v>2</v>
      </c>
      <c r="K48" s="569" t="s">
        <v>607</v>
      </c>
      <c r="L48" s="569">
        <v>14</v>
      </c>
      <c r="M48" s="1034">
        <v>6</v>
      </c>
      <c r="N48" s="1048"/>
      <c r="O48" s="1048"/>
      <c r="P48" s="1048">
        <v>18</v>
      </c>
      <c r="Q48" s="1048"/>
      <c r="R48" s="1048"/>
      <c r="S48" s="1048"/>
      <c r="T48" s="1124"/>
      <c r="U48" s="1124"/>
      <c r="V48" s="729">
        <v>1</v>
      </c>
      <c r="W48" s="714" t="s">
        <v>121</v>
      </c>
      <c r="X48" s="714" t="s">
        <v>130</v>
      </c>
      <c r="Y48" s="714" t="s">
        <v>608</v>
      </c>
      <c r="Z48" s="518">
        <v>1</v>
      </c>
      <c r="AA48" s="591" t="s">
        <v>124</v>
      </c>
      <c r="AB48" s="591" t="s">
        <v>173</v>
      </c>
      <c r="AC48" s="591" t="s">
        <v>161</v>
      </c>
      <c r="AD48" s="1124"/>
      <c r="AE48" s="1123" t="str">
        <f t="shared" si="3"/>
        <v/>
      </c>
      <c r="AF48" s="713">
        <v>1</v>
      </c>
      <c r="AG48" s="714" t="s">
        <v>124</v>
      </c>
      <c r="AH48" s="714" t="s">
        <v>173</v>
      </c>
      <c r="AI48" s="714" t="s">
        <v>161</v>
      </c>
      <c r="AJ48" s="518">
        <v>1</v>
      </c>
      <c r="AK48" s="591" t="s">
        <v>124</v>
      </c>
      <c r="AL48" s="591" t="s">
        <v>173</v>
      </c>
      <c r="AM48" s="591" t="s">
        <v>161</v>
      </c>
      <c r="AN48" s="670" t="s">
        <v>497</v>
      </c>
      <c r="AO48" s="485"/>
      <c r="AP48" s="485"/>
      <c r="AQ48" s="485"/>
      <c r="AR48" s="485"/>
      <c r="AS48" s="485"/>
      <c r="AT48" s="485"/>
      <c r="AU48" s="485"/>
      <c r="AV48" s="485"/>
      <c r="AW48" s="485"/>
      <c r="AX48" s="485"/>
      <c r="AY48" s="485"/>
      <c r="AZ48" s="485"/>
      <c r="BA48" s="485"/>
      <c r="BB48" s="485"/>
      <c r="BC48" s="485"/>
      <c r="BD48" s="485"/>
      <c r="BE48" s="485"/>
      <c r="BF48" s="485"/>
      <c r="BG48" s="485"/>
      <c r="BH48" s="485"/>
      <c r="BI48" s="485"/>
      <c r="BJ48" s="485"/>
      <c r="BK48" s="485"/>
      <c r="BL48" s="485"/>
      <c r="BM48" s="485"/>
      <c r="BN48" s="485"/>
      <c r="BO48" s="485"/>
      <c r="BP48" s="485"/>
      <c r="BQ48" s="485"/>
      <c r="BR48" s="485"/>
      <c r="BS48" s="485"/>
      <c r="BT48" s="485"/>
      <c r="BU48" s="485"/>
      <c r="BV48" s="485"/>
      <c r="BW48" s="485"/>
      <c r="BX48" s="485"/>
      <c r="BY48" s="485"/>
      <c r="BZ48" s="485"/>
      <c r="CA48" s="485"/>
      <c r="CB48" s="485"/>
      <c r="CC48" s="485"/>
      <c r="CD48" s="485"/>
      <c r="CE48" s="485"/>
      <c r="CF48" s="485"/>
      <c r="CG48" s="485"/>
      <c r="CH48" s="485"/>
      <c r="CI48" s="485"/>
      <c r="CJ48" s="485"/>
      <c r="CK48" s="485"/>
      <c r="CL48" s="485"/>
      <c r="CM48" s="485"/>
      <c r="CN48" s="485"/>
      <c r="CO48" s="485"/>
      <c r="CP48" s="485"/>
      <c r="CQ48" s="485"/>
      <c r="CR48" s="485"/>
      <c r="CS48" s="485"/>
      <c r="CT48" s="485"/>
      <c r="CU48" s="485"/>
      <c r="CV48" s="485"/>
      <c r="CW48" s="485"/>
      <c r="CX48" s="485"/>
      <c r="CY48" s="485"/>
      <c r="CZ48" s="485"/>
      <c r="DA48" s="485"/>
      <c r="DB48" s="485"/>
      <c r="DC48" s="485"/>
      <c r="DD48" s="485"/>
      <c r="DE48" s="485"/>
      <c r="DF48" s="485"/>
      <c r="DG48" s="485"/>
      <c r="DH48" s="485"/>
      <c r="DI48" s="485"/>
      <c r="DJ48" s="485"/>
      <c r="DK48" s="485"/>
      <c r="DL48" s="485"/>
      <c r="DM48" s="485"/>
      <c r="DN48" s="485"/>
      <c r="DO48" s="485"/>
      <c r="DP48" s="485"/>
      <c r="DQ48" s="485"/>
      <c r="DR48" s="485"/>
      <c r="DS48" s="485"/>
      <c r="DT48" s="485"/>
      <c r="DU48" s="485"/>
      <c r="DV48" s="485"/>
      <c r="DW48" s="485"/>
      <c r="DX48" s="485"/>
      <c r="DY48" s="485"/>
      <c r="DZ48" s="485"/>
      <c r="EA48" s="485"/>
      <c r="EB48" s="485"/>
      <c r="EC48" s="485"/>
      <c r="ED48" s="485"/>
      <c r="EE48" s="485"/>
      <c r="EF48" s="485"/>
      <c r="EG48" s="485"/>
      <c r="EH48" s="485"/>
      <c r="EI48" s="485"/>
      <c r="EJ48" s="485"/>
      <c r="EK48" s="485"/>
      <c r="EL48" s="485"/>
      <c r="EM48" s="485"/>
      <c r="EN48" s="485"/>
      <c r="EO48" s="485"/>
      <c r="EP48" s="485"/>
      <c r="EQ48" s="485"/>
      <c r="ER48" s="485"/>
      <c r="ES48" s="485"/>
      <c r="ET48" s="485"/>
      <c r="EU48" s="485"/>
      <c r="EV48" s="485"/>
      <c r="EW48" s="485"/>
      <c r="EX48" s="485"/>
      <c r="EY48" s="485"/>
      <c r="EZ48" s="485"/>
      <c r="FA48" s="485"/>
      <c r="FB48" s="485"/>
      <c r="FC48" s="485"/>
      <c r="FD48" s="485"/>
      <c r="FE48" s="485"/>
      <c r="FF48" s="485"/>
      <c r="FG48" s="485"/>
      <c r="FH48" s="485"/>
      <c r="FI48" s="485"/>
      <c r="FJ48" s="485"/>
      <c r="FK48" s="485"/>
      <c r="FL48" s="485"/>
      <c r="FM48" s="485"/>
      <c r="FN48" s="485"/>
      <c r="FO48" s="485"/>
      <c r="FP48" s="485"/>
      <c r="FQ48" s="485"/>
      <c r="FR48" s="485"/>
      <c r="FS48" s="485"/>
      <c r="FT48" s="485"/>
      <c r="FU48" s="485"/>
      <c r="FV48" s="485"/>
      <c r="FW48" s="485"/>
      <c r="FX48" s="485"/>
      <c r="FY48" s="485"/>
      <c r="FZ48" s="485"/>
      <c r="GA48" s="485"/>
      <c r="GB48" s="485"/>
      <c r="GC48" s="485"/>
      <c r="GD48" s="485"/>
      <c r="GE48" s="485"/>
      <c r="GF48" s="485"/>
      <c r="GG48" s="485"/>
      <c r="GH48" s="485"/>
      <c r="GI48" s="485"/>
      <c r="GJ48" s="485"/>
      <c r="GK48" s="485"/>
      <c r="GL48" s="485"/>
      <c r="GM48" s="485"/>
      <c r="GN48" s="485"/>
      <c r="GO48" s="485"/>
      <c r="GP48" s="485"/>
      <c r="GQ48" s="485"/>
      <c r="GR48" s="485"/>
      <c r="GS48" s="485"/>
      <c r="GT48" s="485"/>
      <c r="GU48" s="485"/>
      <c r="GV48" s="485"/>
      <c r="GW48" s="485"/>
      <c r="GX48" s="485"/>
      <c r="GY48" s="485"/>
      <c r="GZ48" s="485"/>
      <c r="HA48" s="485"/>
      <c r="HB48" s="485"/>
      <c r="HC48" s="485"/>
      <c r="HD48" s="485"/>
      <c r="HE48" s="485"/>
      <c r="HF48" s="485"/>
      <c r="HG48" s="485"/>
      <c r="HH48" s="485"/>
      <c r="HI48" s="485"/>
      <c r="HJ48" s="485"/>
      <c r="HK48" s="485"/>
      <c r="HL48" s="485"/>
      <c r="HM48" s="485"/>
      <c r="HN48" s="485"/>
      <c r="HO48" s="485"/>
      <c r="HP48" s="485"/>
      <c r="HQ48" s="485"/>
      <c r="HR48" s="485"/>
      <c r="HS48" s="485"/>
    </row>
    <row r="49" spans="1:246" s="643" customFormat="1" ht="36" customHeight="1" x14ac:dyDescent="0.25">
      <c r="A49" s="615" t="s">
        <v>372</v>
      </c>
      <c r="B49" s="615" t="s">
        <v>166</v>
      </c>
      <c r="C49" s="617" t="s">
        <v>325</v>
      </c>
      <c r="D49" s="598" t="s">
        <v>244</v>
      </c>
      <c r="E49" s="581" t="s">
        <v>366</v>
      </c>
      <c r="F49" s="577" t="s">
        <v>373</v>
      </c>
      <c r="G49" s="599"/>
      <c r="H49" s="600" t="s">
        <v>367</v>
      </c>
      <c r="I49" s="601">
        <v>2</v>
      </c>
      <c r="J49" s="601">
        <v>2</v>
      </c>
      <c r="K49" s="614"/>
      <c r="L49" s="614"/>
      <c r="M49" s="1033"/>
      <c r="N49" s="1042">
        <v>15</v>
      </c>
      <c r="O49" s="1042"/>
      <c r="P49" s="1042"/>
      <c r="Q49" s="1042"/>
      <c r="R49" s="1043"/>
      <c r="S49" s="1043"/>
      <c r="T49" s="1115"/>
      <c r="U49" s="1115"/>
      <c r="V49" s="454"/>
      <c r="W49" s="621"/>
      <c r="X49" s="621"/>
      <c r="Y49" s="621"/>
      <c r="Z49" s="455"/>
      <c r="AA49" s="621"/>
      <c r="AB49" s="621"/>
      <c r="AC49" s="621"/>
      <c r="AD49" s="1115"/>
      <c r="AE49" s="1115"/>
      <c r="AF49" s="455"/>
      <c r="AG49" s="621"/>
      <c r="AH49" s="621"/>
      <c r="AI49" s="621"/>
      <c r="AJ49" s="455"/>
      <c r="AK49" s="621"/>
      <c r="AL49" s="621"/>
      <c r="AM49" s="621"/>
      <c r="AN49" s="663"/>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2"/>
      <c r="DC49" s="642"/>
      <c r="DD49" s="642"/>
      <c r="DE49" s="642"/>
      <c r="DF49" s="642"/>
      <c r="DG49" s="642"/>
      <c r="DH49" s="642"/>
      <c r="DI49" s="642"/>
      <c r="DJ49" s="642"/>
      <c r="DK49" s="642"/>
      <c r="DL49" s="642"/>
      <c r="DM49" s="642"/>
      <c r="DN49" s="642"/>
      <c r="DO49" s="642"/>
      <c r="DP49" s="642"/>
      <c r="DQ49" s="642"/>
      <c r="DR49" s="642"/>
      <c r="DS49" s="642"/>
      <c r="DT49" s="642"/>
      <c r="DU49" s="642"/>
      <c r="DV49" s="642"/>
      <c r="DW49" s="642"/>
      <c r="DX49" s="642"/>
      <c r="DY49" s="642"/>
      <c r="DZ49" s="642"/>
      <c r="EA49" s="642"/>
      <c r="EB49" s="642"/>
      <c r="EC49" s="642"/>
      <c r="ED49" s="642"/>
      <c r="EE49" s="642"/>
      <c r="EF49" s="642"/>
      <c r="EG49" s="642"/>
      <c r="EH49" s="642"/>
      <c r="EI49" s="642"/>
      <c r="EJ49" s="642"/>
      <c r="EK49" s="642"/>
      <c r="EL49" s="642"/>
      <c r="EM49" s="642"/>
      <c r="EN49" s="642"/>
      <c r="EO49" s="642"/>
      <c r="EP49" s="642"/>
      <c r="EQ49" s="642"/>
      <c r="ER49" s="642"/>
      <c r="ES49" s="642"/>
      <c r="ET49" s="642"/>
      <c r="EU49" s="642"/>
      <c r="EV49" s="642"/>
      <c r="EW49" s="642"/>
      <c r="EX49" s="642"/>
      <c r="EY49" s="642"/>
      <c r="EZ49" s="642"/>
      <c r="FA49" s="642"/>
      <c r="FB49" s="642"/>
      <c r="FC49" s="642"/>
      <c r="FD49" s="642"/>
      <c r="FE49" s="642"/>
      <c r="FF49" s="642"/>
      <c r="FG49" s="642"/>
      <c r="FH49" s="642"/>
      <c r="FI49" s="642"/>
      <c r="FJ49" s="642"/>
      <c r="FK49" s="642"/>
      <c r="FL49" s="642"/>
      <c r="FM49" s="642"/>
      <c r="FN49" s="642"/>
      <c r="FO49" s="642"/>
      <c r="FP49" s="642"/>
      <c r="FQ49" s="642"/>
      <c r="FR49" s="642"/>
      <c r="FS49" s="642"/>
      <c r="FT49" s="642"/>
      <c r="FU49" s="642"/>
      <c r="FV49" s="642"/>
      <c r="FW49" s="642"/>
      <c r="FX49" s="642"/>
      <c r="FY49" s="642"/>
      <c r="FZ49" s="642"/>
      <c r="GA49" s="642"/>
      <c r="GB49" s="642"/>
      <c r="GC49" s="642"/>
      <c r="GD49" s="642"/>
      <c r="GE49" s="642"/>
      <c r="GF49" s="642"/>
      <c r="GG49" s="642"/>
      <c r="GH49" s="642"/>
      <c r="GI49" s="642"/>
      <c r="GJ49" s="642"/>
      <c r="GK49" s="642"/>
      <c r="GL49" s="642"/>
      <c r="GM49" s="642"/>
      <c r="GN49" s="642"/>
      <c r="GO49" s="642"/>
      <c r="GP49" s="642"/>
      <c r="GQ49" s="642"/>
      <c r="GR49" s="642"/>
      <c r="GS49" s="642"/>
      <c r="GT49" s="642"/>
      <c r="GU49" s="642"/>
      <c r="GV49" s="642"/>
      <c r="GW49" s="642"/>
      <c r="GX49" s="642"/>
      <c r="GY49" s="642"/>
      <c r="GZ49" s="642"/>
      <c r="HA49" s="642"/>
      <c r="HB49" s="642"/>
      <c r="HC49" s="642"/>
      <c r="HD49" s="642"/>
      <c r="HE49" s="642"/>
      <c r="HF49" s="642"/>
      <c r="HG49" s="642"/>
      <c r="HH49" s="642"/>
      <c r="HI49" s="642"/>
      <c r="HJ49" s="642"/>
      <c r="HK49" s="642"/>
      <c r="HL49" s="642"/>
      <c r="HM49" s="642"/>
      <c r="HN49" s="642"/>
      <c r="HO49" s="642"/>
      <c r="HP49" s="642"/>
      <c r="HQ49" s="642"/>
      <c r="HR49" s="642"/>
      <c r="HS49" s="642"/>
      <c r="HT49" s="642"/>
      <c r="HU49" s="642"/>
      <c r="HV49" s="642"/>
      <c r="HW49" s="642"/>
      <c r="HX49" s="642"/>
      <c r="HY49" s="642"/>
      <c r="HZ49" s="642"/>
      <c r="IA49" s="642"/>
      <c r="IB49" s="642"/>
      <c r="IC49" s="642"/>
      <c r="ID49" s="642"/>
      <c r="IE49" s="642"/>
      <c r="IF49" s="642"/>
      <c r="IG49" s="642"/>
      <c r="IH49" s="642"/>
      <c r="II49" s="642"/>
    </row>
    <row r="50" spans="1:246" ht="30.75" customHeight="1" x14ac:dyDescent="0.25">
      <c r="A50" s="560" t="s">
        <v>357</v>
      </c>
      <c r="B50" s="560" t="s">
        <v>168</v>
      </c>
      <c r="C50" s="456" t="s">
        <v>72</v>
      </c>
      <c r="D50" s="555" t="s">
        <v>311</v>
      </c>
      <c r="E50" s="584" t="s">
        <v>421</v>
      </c>
      <c r="F50" s="584"/>
      <c r="G50" s="559"/>
      <c r="H50" s="584"/>
      <c r="I50" s="564"/>
      <c r="J50" s="565"/>
      <c r="K50" s="565"/>
      <c r="L50" s="565"/>
      <c r="M50" s="1084"/>
      <c r="N50" s="1046"/>
      <c r="O50" s="1046"/>
      <c r="P50" s="1046"/>
      <c r="Q50" s="1046"/>
      <c r="R50" s="1046"/>
      <c r="S50" s="1046"/>
      <c r="T50" s="1046"/>
      <c r="U50" s="1046"/>
      <c r="V50" s="566"/>
      <c r="W50" s="566"/>
      <c r="X50" s="567"/>
      <c r="Y50" s="568"/>
      <c r="Z50" s="567"/>
      <c r="AA50" s="567"/>
      <c r="AB50" s="567"/>
      <c r="AC50" s="567"/>
      <c r="AD50" s="1046"/>
      <c r="AE50" s="1046"/>
      <c r="AF50" s="567"/>
      <c r="AG50" s="567"/>
      <c r="AH50" s="567"/>
      <c r="AI50" s="567"/>
      <c r="AJ50" s="567"/>
      <c r="AK50" s="567"/>
      <c r="AL50" s="567"/>
      <c r="AM50" s="567"/>
      <c r="AN50" s="664"/>
      <c r="HT50" s="630"/>
      <c r="HU50" s="630"/>
      <c r="HV50" s="630"/>
      <c r="HW50" s="630"/>
      <c r="HX50" s="630"/>
      <c r="HY50" s="630"/>
      <c r="HZ50" s="630"/>
      <c r="IA50" s="630"/>
      <c r="IB50" s="630"/>
      <c r="IC50" s="630"/>
      <c r="ID50" s="630"/>
      <c r="IE50" s="630"/>
      <c r="IF50" s="630"/>
      <c r="IG50" s="630"/>
      <c r="IH50" s="630"/>
      <c r="II50" s="630"/>
      <c r="IJ50" s="630"/>
      <c r="IK50" s="630"/>
      <c r="IL50" s="630"/>
    </row>
    <row r="51" spans="1:246" s="643" customFormat="1" ht="36" customHeight="1" x14ac:dyDescent="0.25">
      <c r="A51" s="615" t="s">
        <v>388</v>
      </c>
      <c r="B51" s="615" t="s">
        <v>214</v>
      </c>
      <c r="C51" s="617" t="s">
        <v>387</v>
      </c>
      <c r="D51" s="598"/>
      <c r="E51" s="577" t="s">
        <v>409</v>
      </c>
      <c r="F51" s="577"/>
      <c r="G51" s="599"/>
      <c r="H51" s="523"/>
      <c r="I51" s="577">
        <f>+I52+I53</f>
        <v>6</v>
      </c>
      <c r="J51" s="577">
        <f>+J52+J53</f>
        <v>6</v>
      </c>
      <c r="K51" s="601"/>
      <c r="L51" s="601"/>
      <c r="M51" s="1037"/>
      <c r="N51" s="1047"/>
      <c r="O51" s="1047"/>
      <c r="P51" s="1047"/>
      <c r="Q51" s="1047"/>
      <c r="R51" s="1047"/>
      <c r="S51" s="1047"/>
      <c r="T51" s="1047"/>
      <c r="U51" s="1047"/>
      <c r="V51" s="453"/>
      <c r="W51" s="453"/>
      <c r="X51" s="573"/>
      <c r="Y51" s="454"/>
      <c r="Z51" s="621"/>
      <c r="AA51" s="621"/>
      <c r="AB51" s="621"/>
      <c r="AC51" s="455"/>
      <c r="AD51" s="1047"/>
      <c r="AE51" s="1047"/>
      <c r="AF51" s="621"/>
      <c r="AG51" s="621"/>
      <c r="AH51" s="621"/>
      <c r="AI51" s="455"/>
      <c r="AJ51" s="621"/>
      <c r="AK51" s="621"/>
      <c r="AL51" s="621"/>
      <c r="AM51" s="455"/>
      <c r="AN51" s="662"/>
      <c r="AO51" s="642"/>
      <c r="AP51" s="642"/>
      <c r="AQ51" s="642"/>
      <c r="AR51" s="642"/>
      <c r="AS51" s="642"/>
      <c r="AT51" s="642"/>
      <c r="AU51" s="642"/>
      <c r="AV51" s="642"/>
      <c r="AW51" s="642"/>
      <c r="AX51" s="642"/>
      <c r="AY51" s="642"/>
      <c r="AZ51" s="642"/>
      <c r="BA51" s="642"/>
      <c r="BB51" s="642"/>
      <c r="BC51" s="642"/>
      <c r="BD51" s="642"/>
      <c r="BE51" s="642"/>
      <c r="BF51" s="642"/>
      <c r="BG51" s="642"/>
      <c r="BH51" s="642"/>
      <c r="BI51" s="642"/>
      <c r="BJ51" s="642"/>
      <c r="BK51" s="642"/>
      <c r="BL51" s="642"/>
      <c r="BM51" s="642"/>
      <c r="BN51" s="642"/>
      <c r="BO51" s="642"/>
      <c r="BP51" s="642"/>
      <c r="BQ51" s="642"/>
      <c r="BR51" s="642"/>
      <c r="BS51" s="642"/>
      <c r="BT51" s="642"/>
      <c r="BU51" s="642"/>
      <c r="BV51" s="642"/>
      <c r="BW51" s="642"/>
      <c r="BX51" s="642"/>
      <c r="BY51" s="642"/>
      <c r="BZ51" s="642"/>
      <c r="CA51" s="642"/>
      <c r="CB51" s="642"/>
      <c r="CC51" s="642"/>
      <c r="CD51" s="642"/>
      <c r="CE51" s="642"/>
      <c r="CF51" s="642"/>
      <c r="CG51" s="642"/>
      <c r="CH51" s="642"/>
      <c r="CI51" s="642"/>
      <c r="CJ51" s="642"/>
      <c r="CK51" s="642"/>
      <c r="CL51" s="642"/>
      <c r="CM51" s="642"/>
      <c r="CN51" s="642"/>
      <c r="CO51" s="642"/>
      <c r="CP51" s="642"/>
      <c r="CQ51" s="642"/>
      <c r="CR51" s="642"/>
      <c r="CS51" s="642"/>
      <c r="CT51" s="642"/>
      <c r="CU51" s="642"/>
      <c r="CV51" s="642"/>
      <c r="CW51" s="642"/>
      <c r="CX51" s="642"/>
      <c r="CY51" s="642"/>
      <c r="CZ51" s="642"/>
      <c r="DA51" s="642"/>
      <c r="DB51" s="642"/>
      <c r="DC51" s="642"/>
      <c r="DD51" s="642"/>
      <c r="DE51" s="642"/>
      <c r="DF51" s="642"/>
      <c r="DG51" s="642"/>
      <c r="DH51" s="642"/>
      <c r="DI51" s="642"/>
      <c r="DJ51" s="642"/>
      <c r="DK51" s="642"/>
      <c r="DL51" s="642"/>
      <c r="DM51" s="642"/>
      <c r="DN51" s="642"/>
      <c r="DO51" s="642"/>
      <c r="DP51" s="642"/>
      <c r="DQ51" s="642"/>
      <c r="DR51" s="642"/>
      <c r="DS51" s="642"/>
      <c r="DT51" s="642"/>
      <c r="DU51" s="642"/>
      <c r="DV51" s="642"/>
      <c r="DW51" s="642"/>
      <c r="DX51" s="642"/>
      <c r="DY51" s="642"/>
      <c r="DZ51" s="642"/>
      <c r="EA51" s="642"/>
      <c r="EB51" s="642"/>
      <c r="EC51" s="642"/>
      <c r="ED51" s="642"/>
      <c r="EE51" s="642"/>
      <c r="EF51" s="642"/>
      <c r="EG51" s="642"/>
      <c r="EH51" s="642"/>
      <c r="EI51" s="642"/>
      <c r="EJ51" s="642"/>
      <c r="EK51" s="642"/>
      <c r="EL51" s="642"/>
      <c r="EM51" s="642"/>
      <c r="EN51" s="642"/>
      <c r="EO51" s="642"/>
      <c r="EP51" s="642"/>
      <c r="EQ51" s="642"/>
      <c r="ER51" s="642"/>
      <c r="ES51" s="642"/>
      <c r="ET51" s="642"/>
      <c r="EU51" s="642"/>
      <c r="EV51" s="642"/>
      <c r="EW51" s="642"/>
      <c r="EX51" s="642"/>
      <c r="EY51" s="642"/>
      <c r="EZ51" s="642"/>
      <c r="FA51" s="642"/>
      <c r="FB51" s="642"/>
      <c r="FC51" s="642"/>
      <c r="FD51" s="642"/>
      <c r="FE51" s="642"/>
      <c r="FF51" s="642"/>
      <c r="FG51" s="642"/>
      <c r="FH51" s="642"/>
      <c r="FI51" s="642"/>
      <c r="FJ51" s="642"/>
      <c r="FK51" s="642"/>
      <c r="FL51" s="642"/>
      <c r="FM51" s="642"/>
      <c r="FN51" s="642"/>
      <c r="FO51" s="642"/>
      <c r="FP51" s="642"/>
      <c r="FQ51" s="642"/>
      <c r="FR51" s="642"/>
      <c r="FS51" s="642"/>
      <c r="FT51" s="642"/>
      <c r="FU51" s="642"/>
      <c r="FV51" s="642"/>
      <c r="FW51" s="642"/>
      <c r="FX51" s="642"/>
      <c r="FY51" s="642"/>
      <c r="FZ51" s="642"/>
      <c r="GA51" s="642"/>
      <c r="GB51" s="642"/>
      <c r="GC51" s="642"/>
      <c r="GD51" s="642"/>
      <c r="GE51" s="642"/>
      <c r="GF51" s="642"/>
      <c r="GG51" s="642"/>
      <c r="GH51" s="642"/>
      <c r="GI51" s="642"/>
      <c r="GJ51" s="642"/>
      <c r="GK51" s="642"/>
      <c r="GL51" s="642"/>
      <c r="GM51" s="642"/>
      <c r="GN51" s="642"/>
      <c r="GO51" s="642"/>
      <c r="GP51" s="642"/>
      <c r="GQ51" s="642"/>
      <c r="GR51" s="642"/>
      <c r="GS51" s="642"/>
      <c r="GT51" s="642"/>
      <c r="GU51" s="642"/>
      <c r="GV51" s="642"/>
      <c r="GW51" s="642"/>
      <c r="GX51" s="642"/>
      <c r="GY51" s="642"/>
      <c r="GZ51" s="642"/>
      <c r="HA51" s="642"/>
      <c r="HB51" s="642"/>
      <c r="HC51" s="642"/>
      <c r="HD51" s="642"/>
      <c r="HE51" s="642"/>
      <c r="HF51" s="642"/>
      <c r="HG51" s="642"/>
      <c r="HH51" s="642"/>
      <c r="HI51" s="642"/>
      <c r="HJ51" s="642"/>
      <c r="HK51" s="642"/>
      <c r="HL51" s="642"/>
      <c r="HM51" s="642"/>
      <c r="HN51" s="642"/>
      <c r="HO51" s="642"/>
      <c r="HP51" s="642"/>
      <c r="HQ51" s="642"/>
      <c r="HR51" s="642"/>
      <c r="HS51" s="642"/>
      <c r="HT51" s="642"/>
      <c r="HU51" s="642"/>
      <c r="HV51" s="642"/>
      <c r="HW51" s="642"/>
      <c r="HX51" s="642"/>
      <c r="HY51" s="642"/>
      <c r="HZ51" s="642"/>
      <c r="IA51" s="642"/>
      <c r="IB51" s="642"/>
      <c r="IC51" s="642"/>
      <c r="ID51" s="642"/>
      <c r="IE51" s="642"/>
      <c r="IF51" s="642"/>
      <c r="IG51" s="642"/>
      <c r="IH51" s="642"/>
      <c r="II51" s="642"/>
      <c r="IJ51" s="642"/>
      <c r="IK51" s="642"/>
      <c r="IL51" s="642"/>
    </row>
    <row r="52" spans="1:246" ht="114.75" x14ac:dyDescent="0.25">
      <c r="A52" s="401"/>
      <c r="B52" s="401" t="s">
        <v>281</v>
      </c>
      <c r="C52" s="514" t="s">
        <v>389</v>
      </c>
      <c r="D52" s="424" t="s">
        <v>245</v>
      </c>
      <c r="E52" s="375" t="s">
        <v>377</v>
      </c>
      <c r="F52" s="346"/>
      <c r="G52" s="375" t="s">
        <v>66</v>
      </c>
      <c r="H52" s="587" t="s">
        <v>394</v>
      </c>
      <c r="I52" s="376" t="s">
        <v>51</v>
      </c>
      <c r="J52" s="376" t="s">
        <v>51</v>
      </c>
      <c r="K52" s="685" t="s">
        <v>575</v>
      </c>
      <c r="L52" s="588" t="str">
        <f>"07"</f>
        <v>07</v>
      </c>
      <c r="M52" s="1038">
        <v>18</v>
      </c>
      <c r="N52" s="1045"/>
      <c r="O52" s="1045"/>
      <c r="P52" s="1045">
        <v>24</v>
      </c>
      <c r="Q52" s="1045"/>
      <c r="R52" s="1041"/>
      <c r="S52" s="1041"/>
      <c r="T52" s="1123"/>
      <c r="U52" s="1123"/>
      <c r="V52" s="695">
        <v>1</v>
      </c>
      <c r="W52" s="696" t="s">
        <v>121</v>
      </c>
      <c r="X52" s="697"/>
      <c r="Y52" s="697"/>
      <c r="Z52" s="394">
        <v>1</v>
      </c>
      <c r="AA52" s="393" t="s">
        <v>124</v>
      </c>
      <c r="AB52" s="393" t="s">
        <v>148</v>
      </c>
      <c r="AC52" s="393" t="s">
        <v>149</v>
      </c>
      <c r="AD52" s="1123"/>
      <c r="AE52" s="1123" t="str">
        <f t="shared" ref="AE52:AE53" si="4">IF(AD52="","",AD52)</f>
        <v/>
      </c>
      <c r="AF52" s="695">
        <v>1</v>
      </c>
      <c r="AG52" s="696" t="s">
        <v>124</v>
      </c>
      <c r="AH52" s="695" t="s">
        <v>148</v>
      </c>
      <c r="AI52" s="695" t="s">
        <v>149</v>
      </c>
      <c r="AJ52" s="394">
        <v>1</v>
      </c>
      <c r="AK52" s="393" t="s">
        <v>124</v>
      </c>
      <c r="AL52" s="393" t="s">
        <v>148</v>
      </c>
      <c r="AM52" s="393" t="s">
        <v>149</v>
      </c>
      <c r="AN52" s="655" t="s">
        <v>498</v>
      </c>
    </row>
    <row r="53" spans="1:246" ht="38.25" x14ac:dyDescent="0.25">
      <c r="A53" s="401"/>
      <c r="B53" s="401" t="s">
        <v>282</v>
      </c>
      <c r="C53" s="514" t="s">
        <v>280</v>
      </c>
      <c r="D53" s="424" t="s">
        <v>312</v>
      </c>
      <c r="E53" s="375" t="s">
        <v>377</v>
      </c>
      <c r="F53" s="376" t="s">
        <v>538</v>
      </c>
      <c r="G53" s="375" t="s">
        <v>66</v>
      </c>
      <c r="H53" s="587" t="s">
        <v>394</v>
      </c>
      <c r="I53" s="376" t="s">
        <v>51</v>
      </c>
      <c r="J53" s="376" t="s">
        <v>51</v>
      </c>
      <c r="K53" s="680" t="s">
        <v>566</v>
      </c>
      <c r="L53" s="588">
        <v>71</v>
      </c>
      <c r="M53" s="1038">
        <v>18</v>
      </c>
      <c r="N53" s="1045"/>
      <c r="O53" s="1045"/>
      <c r="P53" s="1045">
        <v>24</v>
      </c>
      <c r="Q53" s="1045"/>
      <c r="R53" s="1041"/>
      <c r="S53" s="1041"/>
      <c r="T53" s="1123"/>
      <c r="U53" s="1123"/>
      <c r="V53" s="695">
        <v>1</v>
      </c>
      <c r="W53" s="696" t="s">
        <v>121</v>
      </c>
      <c r="X53" s="697"/>
      <c r="Y53" s="697"/>
      <c r="Z53" s="394">
        <v>1</v>
      </c>
      <c r="AA53" s="393" t="s">
        <v>124</v>
      </c>
      <c r="AB53" s="393" t="s">
        <v>148</v>
      </c>
      <c r="AC53" s="393" t="s">
        <v>149</v>
      </c>
      <c r="AD53" s="1123"/>
      <c r="AE53" s="1123" t="str">
        <f t="shared" si="4"/>
        <v/>
      </c>
      <c r="AF53" s="695">
        <v>1</v>
      </c>
      <c r="AG53" s="696" t="s">
        <v>124</v>
      </c>
      <c r="AH53" s="695" t="s">
        <v>148</v>
      </c>
      <c r="AI53" s="695" t="s">
        <v>149</v>
      </c>
      <c r="AJ53" s="394">
        <v>1</v>
      </c>
      <c r="AK53" s="393" t="s">
        <v>124</v>
      </c>
      <c r="AL53" s="393" t="s">
        <v>148</v>
      </c>
      <c r="AM53" s="393" t="s">
        <v>149</v>
      </c>
      <c r="AN53" s="655" t="s">
        <v>499</v>
      </c>
    </row>
    <row r="54" spans="1:246" ht="30.75" customHeight="1" x14ac:dyDescent="0.25">
      <c r="A54" s="560" t="s">
        <v>358</v>
      </c>
      <c r="B54" s="560" t="s">
        <v>174</v>
      </c>
      <c r="C54" s="456" t="s">
        <v>73</v>
      </c>
      <c r="D54" s="555"/>
      <c r="E54" s="584" t="s">
        <v>421</v>
      </c>
      <c r="F54" s="584"/>
      <c r="G54" s="559"/>
      <c r="H54" s="584"/>
      <c r="I54" s="564"/>
      <c r="J54" s="565"/>
      <c r="K54" s="565"/>
      <c r="L54" s="565"/>
      <c r="M54" s="1036"/>
      <c r="N54" s="1046"/>
      <c r="O54" s="1046"/>
      <c r="P54" s="1046"/>
      <c r="Q54" s="1046"/>
      <c r="R54" s="1046"/>
      <c r="S54" s="1046"/>
      <c r="T54" s="1046"/>
      <c r="U54" s="1046"/>
      <c r="V54" s="566"/>
      <c r="W54" s="566"/>
      <c r="X54" s="567"/>
      <c r="Y54" s="568"/>
      <c r="Z54" s="567"/>
      <c r="AA54" s="567"/>
      <c r="AB54" s="567"/>
      <c r="AC54" s="567"/>
      <c r="AD54" s="1046"/>
      <c r="AE54" s="1046"/>
      <c r="AF54" s="567"/>
      <c r="AG54" s="567"/>
      <c r="AH54" s="567"/>
      <c r="AI54" s="567"/>
      <c r="AJ54" s="567"/>
      <c r="AK54" s="567"/>
      <c r="AL54" s="567"/>
      <c r="AM54" s="567"/>
      <c r="AN54" s="664"/>
      <c r="HT54" s="630"/>
      <c r="HU54" s="630"/>
      <c r="HV54" s="630"/>
      <c r="HW54" s="630"/>
      <c r="HX54" s="630"/>
      <c r="HY54" s="630"/>
      <c r="HZ54" s="630"/>
      <c r="IA54" s="630"/>
      <c r="IB54" s="630"/>
      <c r="IC54" s="630"/>
      <c r="ID54" s="630"/>
      <c r="IE54" s="630"/>
      <c r="IF54" s="630"/>
      <c r="IG54" s="630"/>
      <c r="IH54" s="630"/>
      <c r="II54" s="630"/>
      <c r="IJ54" s="630"/>
      <c r="IK54" s="630"/>
      <c r="IL54" s="630"/>
    </row>
    <row r="55" spans="1:246" s="643" customFormat="1" ht="36" customHeight="1" x14ac:dyDescent="0.25">
      <c r="A55" s="615" t="s">
        <v>392</v>
      </c>
      <c r="B55" s="615" t="s">
        <v>390</v>
      </c>
      <c r="C55" s="617" t="s">
        <v>391</v>
      </c>
      <c r="D55" s="598"/>
      <c r="E55" s="577" t="s">
        <v>409</v>
      </c>
      <c r="F55" s="577"/>
      <c r="G55" s="598" t="s">
        <v>66</v>
      </c>
      <c r="H55" s="523"/>
      <c r="I55" s="577"/>
      <c r="J55" s="577"/>
      <c r="K55" s="601"/>
      <c r="L55" s="601"/>
      <c r="M55" s="1037"/>
      <c r="N55" s="1047"/>
      <c r="O55" s="1047"/>
      <c r="P55" s="1047"/>
      <c r="Q55" s="1047"/>
      <c r="R55" s="1047"/>
      <c r="S55" s="1047"/>
      <c r="T55" s="1047"/>
      <c r="U55" s="1047"/>
      <c r="V55" s="453"/>
      <c r="W55" s="453"/>
      <c r="X55" s="573"/>
      <c r="Y55" s="454"/>
      <c r="Z55" s="621"/>
      <c r="AA55" s="621"/>
      <c r="AB55" s="621"/>
      <c r="AC55" s="455"/>
      <c r="AD55" s="1047"/>
      <c r="AE55" s="1047"/>
      <c r="AF55" s="621"/>
      <c r="AG55" s="621"/>
      <c r="AH55" s="621"/>
      <c r="AI55" s="455"/>
      <c r="AJ55" s="621"/>
      <c r="AK55" s="621"/>
      <c r="AL55" s="621"/>
      <c r="AM55" s="455"/>
      <c r="AN55" s="662"/>
      <c r="AO55" s="642"/>
      <c r="AP55" s="642"/>
      <c r="AQ55" s="642"/>
      <c r="AR55" s="642"/>
      <c r="AS55" s="642"/>
      <c r="AT55" s="642"/>
      <c r="AU55" s="642"/>
      <c r="AV55" s="642"/>
      <c r="AW55" s="642"/>
      <c r="AX55" s="642"/>
      <c r="AY55" s="642"/>
      <c r="AZ55" s="642"/>
      <c r="BA55" s="642"/>
      <c r="BB55" s="642"/>
      <c r="BC55" s="642"/>
      <c r="BD55" s="642"/>
      <c r="BE55" s="642"/>
      <c r="BF55" s="642"/>
      <c r="BG55" s="642"/>
      <c r="BH55" s="642"/>
      <c r="BI55" s="642"/>
      <c r="BJ55" s="642"/>
      <c r="BK55" s="642"/>
      <c r="BL55" s="642"/>
      <c r="BM55" s="642"/>
      <c r="BN55" s="642"/>
      <c r="BO55" s="642"/>
      <c r="BP55" s="642"/>
      <c r="BQ55" s="642"/>
      <c r="BR55" s="642"/>
      <c r="BS55" s="642"/>
      <c r="BT55" s="642"/>
      <c r="BU55" s="642"/>
      <c r="BV55" s="642"/>
      <c r="BW55" s="642"/>
      <c r="BX55" s="642"/>
      <c r="BY55" s="642"/>
      <c r="BZ55" s="642"/>
      <c r="CA55" s="642"/>
      <c r="CB55" s="642"/>
      <c r="CC55" s="642"/>
      <c r="CD55" s="642"/>
      <c r="CE55" s="642"/>
      <c r="CF55" s="642"/>
      <c r="CG55" s="642"/>
      <c r="CH55" s="642"/>
      <c r="CI55" s="642"/>
      <c r="CJ55" s="642"/>
      <c r="CK55" s="642"/>
      <c r="CL55" s="642"/>
      <c r="CM55" s="642"/>
      <c r="CN55" s="642"/>
      <c r="CO55" s="642"/>
      <c r="CP55" s="642"/>
      <c r="CQ55" s="642"/>
      <c r="CR55" s="642"/>
      <c r="CS55" s="642"/>
      <c r="CT55" s="642"/>
      <c r="CU55" s="642"/>
      <c r="CV55" s="642"/>
      <c r="CW55" s="642"/>
      <c r="CX55" s="642"/>
      <c r="CY55" s="642"/>
      <c r="CZ55" s="642"/>
      <c r="DA55" s="642"/>
      <c r="DB55" s="642"/>
      <c r="DC55" s="642"/>
      <c r="DD55" s="642"/>
      <c r="DE55" s="642"/>
      <c r="DF55" s="642"/>
      <c r="DG55" s="642"/>
      <c r="DH55" s="642"/>
      <c r="DI55" s="642"/>
      <c r="DJ55" s="642"/>
      <c r="DK55" s="642"/>
      <c r="DL55" s="642"/>
      <c r="DM55" s="642"/>
      <c r="DN55" s="642"/>
      <c r="DO55" s="642"/>
      <c r="DP55" s="642"/>
      <c r="DQ55" s="642"/>
      <c r="DR55" s="642"/>
      <c r="DS55" s="642"/>
      <c r="DT55" s="642"/>
      <c r="DU55" s="642"/>
      <c r="DV55" s="642"/>
      <c r="DW55" s="642"/>
      <c r="DX55" s="642"/>
      <c r="DY55" s="642"/>
      <c r="DZ55" s="642"/>
      <c r="EA55" s="642"/>
      <c r="EB55" s="642"/>
      <c r="EC55" s="642"/>
      <c r="ED55" s="642"/>
      <c r="EE55" s="642"/>
      <c r="EF55" s="642"/>
      <c r="EG55" s="642"/>
      <c r="EH55" s="642"/>
      <c r="EI55" s="642"/>
      <c r="EJ55" s="642"/>
      <c r="EK55" s="642"/>
      <c r="EL55" s="642"/>
      <c r="EM55" s="642"/>
      <c r="EN55" s="642"/>
      <c r="EO55" s="642"/>
      <c r="EP55" s="642"/>
      <c r="EQ55" s="642"/>
      <c r="ER55" s="642"/>
      <c r="ES55" s="642"/>
      <c r="ET55" s="642"/>
      <c r="EU55" s="642"/>
      <c r="EV55" s="642"/>
      <c r="EW55" s="642"/>
      <c r="EX55" s="642"/>
      <c r="EY55" s="642"/>
      <c r="EZ55" s="642"/>
      <c r="FA55" s="642"/>
      <c r="FB55" s="642"/>
      <c r="FC55" s="642"/>
      <c r="FD55" s="642"/>
      <c r="FE55" s="642"/>
      <c r="FF55" s="642"/>
      <c r="FG55" s="642"/>
      <c r="FH55" s="642"/>
      <c r="FI55" s="642"/>
      <c r="FJ55" s="642"/>
      <c r="FK55" s="642"/>
      <c r="FL55" s="642"/>
      <c r="FM55" s="642"/>
      <c r="FN55" s="642"/>
      <c r="FO55" s="642"/>
      <c r="FP55" s="642"/>
      <c r="FQ55" s="642"/>
      <c r="FR55" s="642"/>
      <c r="FS55" s="642"/>
      <c r="FT55" s="642"/>
      <c r="FU55" s="642"/>
      <c r="FV55" s="642"/>
      <c r="FW55" s="642"/>
      <c r="FX55" s="642"/>
      <c r="FY55" s="642"/>
      <c r="FZ55" s="642"/>
      <c r="GA55" s="642"/>
      <c r="GB55" s="642"/>
      <c r="GC55" s="642"/>
      <c r="GD55" s="642"/>
      <c r="GE55" s="642"/>
      <c r="GF55" s="642"/>
      <c r="GG55" s="642"/>
      <c r="GH55" s="642"/>
      <c r="GI55" s="642"/>
      <c r="GJ55" s="642"/>
      <c r="GK55" s="642"/>
      <c r="GL55" s="642"/>
      <c r="GM55" s="642"/>
      <c r="GN55" s="642"/>
      <c r="GO55" s="642"/>
      <c r="GP55" s="642"/>
      <c r="GQ55" s="642"/>
      <c r="GR55" s="642"/>
      <c r="GS55" s="642"/>
      <c r="GT55" s="642"/>
      <c r="GU55" s="642"/>
      <c r="GV55" s="642"/>
      <c r="GW55" s="642"/>
      <c r="GX55" s="642"/>
      <c r="GY55" s="642"/>
      <c r="GZ55" s="642"/>
      <c r="HA55" s="642"/>
      <c r="HB55" s="642"/>
      <c r="HC55" s="642"/>
      <c r="HD55" s="642"/>
      <c r="HE55" s="642"/>
      <c r="HF55" s="642"/>
      <c r="HG55" s="642"/>
      <c r="HH55" s="642"/>
      <c r="HI55" s="642"/>
      <c r="HJ55" s="642"/>
      <c r="HK55" s="642"/>
      <c r="HL55" s="642"/>
      <c r="HM55" s="642"/>
      <c r="HN55" s="642"/>
      <c r="HO55" s="642"/>
      <c r="HP55" s="642"/>
      <c r="HQ55" s="642"/>
      <c r="HR55" s="642"/>
      <c r="HS55" s="642"/>
      <c r="HT55" s="642"/>
      <c r="HU55" s="642"/>
      <c r="HV55" s="642"/>
      <c r="HW55" s="642"/>
      <c r="HX55" s="642"/>
      <c r="HY55" s="642"/>
      <c r="HZ55" s="642"/>
      <c r="IA55" s="642"/>
      <c r="IB55" s="642"/>
      <c r="IC55" s="642"/>
      <c r="ID55" s="642"/>
      <c r="IE55" s="642"/>
      <c r="IF55" s="642"/>
      <c r="IG55" s="642"/>
      <c r="IH55" s="642"/>
      <c r="II55" s="642"/>
      <c r="IJ55" s="642"/>
      <c r="IK55" s="642"/>
      <c r="IL55" s="642"/>
    </row>
    <row r="56" spans="1:246" ht="38.25" x14ac:dyDescent="0.25">
      <c r="A56" s="401"/>
      <c r="B56" s="401" t="s">
        <v>283</v>
      </c>
      <c r="C56" s="436" t="s">
        <v>71</v>
      </c>
      <c r="D56" s="375"/>
      <c r="E56" s="375" t="s">
        <v>393</v>
      </c>
      <c r="F56" s="346"/>
      <c r="G56" s="375" t="s">
        <v>66</v>
      </c>
      <c r="H56" s="587" t="s">
        <v>394</v>
      </c>
      <c r="I56" s="375" t="s">
        <v>51</v>
      </c>
      <c r="J56" s="375" t="s">
        <v>51</v>
      </c>
      <c r="K56" s="587" t="s">
        <v>567</v>
      </c>
      <c r="L56" s="587" t="str">
        <f>"07"</f>
        <v>07</v>
      </c>
      <c r="M56" s="1038">
        <v>14</v>
      </c>
      <c r="N56" s="1045">
        <v>0</v>
      </c>
      <c r="O56" s="1045"/>
      <c r="P56" s="1045">
        <v>30</v>
      </c>
      <c r="Q56" s="1045"/>
      <c r="R56" s="1041"/>
      <c r="S56" s="1041"/>
      <c r="T56" s="1123"/>
      <c r="U56" s="1123"/>
      <c r="V56" s="695">
        <v>1</v>
      </c>
      <c r="W56" s="696" t="s">
        <v>121</v>
      </c>
      <c r="X56" s="697"/>
      <c r="Y56" s="697"/>
      <c r="Z56" s="1146" t="s">
        <v>175</v>
      </c>
      <c r="AA56" s="1147"/>
      <c r="AB56" s="1147"/>
      <c r="AC56" s="1148"/>
      <c r="AD56" s="1123"/>
      <c r="AE56" s="1123" t="str">
        <f>IF(AD56="","",AD56)</f>
        <v/>
      </c>
      <c r="AF56" s="695">
        <v>1</v>
      </c>
      <c r="AG56" s="696" t="s">
        <v>124</v>
      </c>
      <c r="AH56" s="697" t="s">
        <v>125</v>
      </c>
      <c r="AI56" s="715" t="s">
        <v>579</v>
      </c>
      <c r="AJ56" s="1146" t="s">
        <v>175</v>
      </c>
      <c r="AK56" s="1147"/>
      <c r="AL56" s="1147"/>
      <c r="AM56" s="1148"/>
      <c r="AN56" s="654" t="s">
        <v>500</v>
      </c>
    </row>
    <row r="57" spans="1:246" s="643" customFormat="1" ht="36" customHeight="1" x14ac:dyDescent="0.25">
      <c r="A57" s="615" t="s">
        <v>399</v>
      </c>
      <c r="B57" s="615" t="s">
        <v>398</v>
      </c>
      <c r="C57" s="617" t="s">
        <v>397</v>
      </c>
      <c r="D57" s="598"/>
      <c r="E57" s="745" t="s">
        <v>395</v>
      </c>
      <c r="F57" s="577"/>
      <c r="G57" s="598" t="s">
        <v>66</v>
      </c>
      <c r="H57" s="523" t="s">
        <v>609</v>
      </c>
      <c r="I57" s="577">
        <f>+I58+I59</f>
        <v>6</v>
      </c>
      <c r="J57" s="577">
        <f>+J58+J59</f>
        <v>6</v>
      </c>
      <c r="K57" s="601"/>
      <c r="L57" s="601"/>
      <c r="M57" s="1037"/>
      <c r="N57" s="1047"/>
      <c r="O57" s="1047"/>
      <c r="P57" s="1047"/>
      <c r="Q57" s="1047"/>
      <c r="R57" s="1047"/>
      <c r="S57" s="1047"/>
      <c r="T57" s="1047"/>
      <c r="U57" s="1047"/>
      <c r="V57" s="453"/>
      <c r="W57" s="453"/>
      <c r="X57" s="573"/>
      <c r="Y57" s="454"/>
      <c r="Z57" s="621"/>
      <c r="AA57" s="621"/>
      <c r="AB57" s="621"/>
      <c r="AC57" s="455"/>
      <c r="AD57" s="1047"/>
      <c r="AE57" s="1047"/>
      <c r="AF57" s="621"/>
      <c r="AG57" s="621"/>
      <c r="AH57" s="621"/>
      <c r="AI57" s="455"/>
      <c r="AJ57" s="621"/>
      <c r="AK57" s="621"/>
      <c r="AL57" s="621"/>
      <c r="AM57" s="455"/>
      <c r="AN57" s="662"/>
      <c r="AO57" s="642"/>
      <c r="AP57" s="642"/>
      <c r="AQ57" s="642"/>
      <c r="AR57" s="642"/>
      <c r="AS57" s="642"/>
      <c r="AT57" s="642"/>
      <c r="AU57" s="642"/>
      <c r="AV57" s="642"/>
      <c r="AW57" s="642"/>
      <c r="AX57" s="642"/>
      <c r="AY57" s="642"/>
      <c r="AZ57" s="642"/>
      <c r="BA57" s="642"/>
      <c r="BB57" s="642"/>
      <c r="BC57" s="642"/>
      <c r="BD57" s="642"/>
      <c r="BE57" s="642"/>
      <c r="BF57" s="642"/>
      <c r="BG57" s="642"/>
      <c r="BH57" s="642"/>
      <c r="BI57" s="642"/>
      <c r="BJ57" s="642"/>
      <c r="BK57" s="642"/>
      <c r="BL57" s="642"/>
      <c r="BM57" s="642"/>
      <c r="BN57" s="642"/>
      <c r="BO57" s="642"/>
      <c r="BP57" s="642"/>
      <c r="BQ57" s="642"/>
      <c r="BR57" s="642"/>
      <c r="BS57" s="642"/>
      <c r="BT57" s="642"/>
      <c r="BU57" s="642"/>
      <c r="BV57" s="642"/>
      <c r="BW57" s="642"/>
      <c r="BX57" s="642"/>
      <c r="BY57" s="642"/>
      <c r="BZ57" s="642"/>
      <c r="CA57" s="642"/>
      <c r="CB57" s="642"/>
      <c r="CC57" s="642"/>
      <c r="CD57" s="642"/>
      <c r="CE57" s="642"/>
      <c r="CF57" s="642"/>
      <c r="CG57" s="642"/>
      <c r="CH57" s="642"/>
      <c r="CI57" s="642"/>
      <c r="CJ57" s="642"/>
      <c r="CK57" s="642"/>
      <c r="CL57" s="642"/>
      <c r="CM57" s="642"/>
      <c r="CN57" s="642"/>
      <c r="CO57" s="642"/>
      <c r="CP57" s="642"/>
      <c r="CQ57" s="642"/>
      <c r="CR57" s="642"/>
      <c r="CS57" s="642"/>
      <c r="CT57" s="642"/>
      <c r="CU57" s="642"/>
      <c r="CV57" s="642"/>
      <c r="CW57" s="642"/>
      <c r="CX57" s="642"/>
      <c r="CY57" s="642"/>
      <c r="CZ57" s="642"/>
      <c r="DA57" s="642"/>
      <c r="DB57" s="642"/>
      <c r="DC57" s="642"/>
      <c r="DD57" s="642"/>
      <c r="DE57" s="642"/>
      <c r="DF57" s="642"/>
      <c r="DG57" s="642"/>
      <c r="DH57" s="642"/>
      <c r="DI57" s="642"/>
      <c r="DJ57" s="642"/>
      <c r="DK57" s="642"/>
      <c r="DL57" s="642"/>
      <c r="DM57" s="642"/>
      <c r="DN57" s="642"/>
      <c r="DO57" s="642"/>
      <c r="DP57" s="642"/>
      <c r="DQ57" s="642"/>
      <c r="DR57" s="642"/>
      <c r="DS57" s="642"/>
      <c r="DT57" s="642"/>
      <c r="DU57" s="642"/>
      <c r="DV57" s="642"/>
      <c r="DW57" s="642"/>
      <c r="DX57" s="642"/>
      <c r="DY57" s="642"/>
      <c r="DZ57" s="642"/>
      <c r="EA57" s="642"/>
      <c r="EB57" s="642"/>
      <c r="EC57" s="642"/>
      <c r="ED57" s="642"/>
      <c r="EE57" s="642"/>
      <c r="EF57" s="642"/>
      <c r="EG57" s="642"/>
      <c r="EH57" s="642"/>
      <c r="EI57" s="642"/>
      <c r="EJ57" s="642"/>
      <c r="EK57" s="642"/>
      <c r="EL57" s="642"/>
      <c r="EM57" s="642"/>
      <c r="EN57" s="642"/>
      <c r="EO57" s="642"/>
      <c r="EP57" s="642"/>
      <c r="EQ57" s="642"/>
      <c r="ER57" s="642"/>
      <c r="ES57" s="642"/>
      <c r="ET57" s="642"/>
      <c r="EU57" s="642"/>
      <c r="EV57" s="642"/>
      <c r="EW57" s="642"/>
      <c r="EX57" s="642"/>
      <c r="EY57" s="642"/>
      <c r="EZ57" s="642"/>
      <c r="FA57" s="642"/>
      <c r="FB57" s="642"/>
      <c r="FC57" s="642"/>
      <c r="FD57" s="642"/>
      <c r="FE57" s="642"/>
      <c r="FF57" s="642"/>
      <c r="FG57" s="642"/>
      <c r="FH57" s="642"/>
      <c r="FI57" s="642"/>
      <c r="FJ57" s="642"/>
      <c r="FK57" s="642"/>
      <c r="FL57" s="642"/>
      <c r="FM57" s="642"/>
      <c r="FN57" s="642"/>
      <c r="FO57" s="642"/>
      <c r="FP57" s="642"/>
      <c r="FQ57" s="642"/>
      <c r="FR57" s="642"/>
      <c r="FS57" s="642"/>
      <c r="FT57" s="642"/>
      <c r="FU57" s="642"/>
      <c r="FV57" s="642"/>
      <c r="FW57" s="642"/>
      <c r="FX57" s="642"/>
      <c r="FY57" s="642"/>
      <c r="FZ57" s="642"/>
      <c r="GA57" s="642"/>
      <c r="GB57" s="642"/>
      <c r="GC57" s="642"/>
      <c r="GD57" s="642"/>
      <c r="GE57" s="642"/>
      <c r="GF57" s="642"/>
      <c r="GG57" s="642"/>
      <c r="GH57" s="642"/>
      <c r="GI57" s="642"/>
      <c r="GJ57" s="642"/>
      <c r="GK57" s="642"/>
      <c r="GL57" s="642"/>
      <c r="GM57" s="642"/>
      <c r="GN57" s="642"/>
      <c r="GO57" s="642"/>
      <c r="GP57" s="642"/>
      <c r="GQ57" s="642"/>
      <c r="GR57" s="642"/>
      <c r="GS57" s="642"/>
      <c r="GT57" s="642"/>
      <c r="GU57" s="642"/>
      <c r="GV57" s="642"/>
      <c r="GW57" s="642"/>
      <c r="GX57" s="642"/>
      <c r="GY57" s="642"/>
      <c r="GZ57" s="642"/>
      <c r="HA57" s="642"/>
      <c r="HB57" s="642"/>
      <c r="HC57" s="642"/>
      <c r="HD57" s="642"/>
      <c r="HE57" s="642"/>
      <c r="HF57" s="642"/>
      <c r="HG57" s="642"/>
      <c r="HH57" s="642"/>
      <c r="HI57" s="642"/>
      <c r="HJ57" s="642"/>
      <c r="HK57" s="642"/>
      <c r="HL57" s="642"/>
      <c r="HM57" s="642"/>
      <c r="HN57" s="642"/>
      <c r="HO57" s="642"/>
      <c r="HP57" s="642"/>
      <c r="HQ57" s="642"/>
      <c r="HR57" s="642"/>
      <c r="HS57" s="642"/>
      <c r="HT57" s="642"/>
      <c r="HU57" s="642"/>
      <c r="HV57" s="642"/>
      <c r="HW57" s="642"/>
      <c r="HX57" s="642"/>
      <c r="HY57" s="642"/>
      <c r="HZ57" s="642"/>
      <c r="IA57" s="642"/>
      <c r="IB57" s="642"/>
      <c r="IC57" s="642"/>
      <c r="ID57" s="642"/>
      <c r="IE57" s="642"/>
      <c r="IF57" s="642"/>
      <c r="IG57" s="642"/>
      <c r="IH57" s="642"/>
      <c r="II57" s="642"/>
      <c r="IJ57" s="642"/>
      <c r="IK57" s="642"/>
      <c r="IL57" s="642"/>
    </row>
    <row r="58" spans="1:246" ht="63.75" x14ac:dyDescent="0.25">
      <c r="A58" s="401"/>
      <c r="B58" s="401" t="s">
        <v>172</v>
      </c>
      <c r="C58" s="436" t="s">
        <v>103</v>
      </c>
      <c r="D58" s="602" t="s">
        <v>378</v>
      </c>
      <c r="E58" s="375" t="s">
        <v>377</v>
      </c>
      <c r="F58" s="582" t="s">
        <v>379</v>
      </c>
      <c r="G58" s="737" t="s">
        <v>581</v>
      </c>
      <c r="H58" s="587" t="s">
        <v>396</v>
      </c>
      <c r="I58" s="375" t="s">
        <v>51</v>
      </c>
      <c r="J58" s="375" t="s">
        <v>51</v>
      </c>
      <c r="K58" s="732" t="s">
        <v>380</v>
      </c>
      <c r="L58" s="732">
        <v>70</v>
      </c>
      <c r="M58" s="1038">
        <v>79</v>
      </c>
      <c r="N58" s="1045">
        <v>20</v>
      </c>
      <c r="O58" s="1045"/>
      <c r="P58" s="1045"/>
      <c r="Q58" s="1045"/>
      <c r="R58" s="1041"/>
      <c r="S58" s="1041"/>
      <c r="T58" s="1123"/>
      <c r="U58" s="1123"/>
      <c r="V58" s="695">
        <v>1</v>
      </c>
      <c r="W58" s="696" t="s">
        <v>121</v>
      </c>
      <c r="X58" s="697" t="s">
        <v>173</v>
      </c>
      <c r="Y58" s="697"/>
      <c r="Z58" s="593">
        <v>1</v>
      </c>
      <c r="AA58" s="402" t="s">
        <v>124</v>
      </c>
      <c r="AB58" s="402" t="s">
        <v>173</v>
      </c>
      <c r="AC58" s="402" t="s">
        <v>162</v>
      </c>
      <c r="AD58" s="1123"/>
      <c r="AE58" s="1123" t="str">
        <f t="shared" ref="AE58:AE60" si="5">IF(AD58="","",AD58)</f>
        <v/>
      </c>
      <c r="AF58" s="708">
        <v>1</v>
      </c>
      <c r="AG58" s="712" t="s">
        <v>124</v>
      </c>
      <c r="AH58" s="712" t="s">
        <v>173</v>
      </c>
      <c r="AI58" s="712" t="s">
        <v>162</v>
      </c>
      <c r="AJ58" s="593">
        <v>1</v>
      </c>
      <c r="AK58" s="402" t="s">
        <v>124</v>
      </c>
      <c r="AL58" s="402" t="s">
        <v>173</v>
      </c>
      <c r="AM58" s="402" t="s">
        <v>162</v>
      </c>
      <c r="AN58" s="654" t="s">
        <v>502</v>
      </c>
    </row>
    <row r="59" spans="1:246" ht="121.5" customHeight="1" x14ac:dyDescent="0.25">
      <c r="A59" s="401" t="str">
        <f>IF(A52="","",A52)</f>
        <v/>
      </c>
      <c r="B59" s="401" t="str">
        <f t="shared" ref="B59:D60" si="6">IF(B52="","",B52)</f>
        <v>LLA3H7A</v>
      </c>
      <c r="C59" s="514" t="str">
        <f t="shared" si="6"/>
        <v>Gestion des connaissances et technologies des langues (salle informatique)</v>
      </c>
      <c r="D59" s="424" t="str">
        <f t="shared" si="6"/>
        <v>LOL3H8C</v>
      </c>
      <c r="E59" s="375" t="str">
        <f t="shared" ref="E59:G60" si="7">IF(E52="","",E52)</f>
        <v>UE spécialisation</v>
      </c>
      <c r="F59" s="346" t="str">
        <f t="shared" si="7"/>
        <v/>
      </c>
      <c r="G59" s="375" t="str">
        <f t="shared" si="7"/>
        <v>SDL</v>
      </c>
      <c r="H59" s="587" t="s">
        <v>396</v>
      </c>
      <c r="I59" s="376" t="str">
        <f t="shared" ref="I59:L60" si="8">IF(I52="","",I52)</f>
        <v>3</v>
      </c>
      <c r="J59" s="376" t="str">
        <f t="shared" si="8"/>
        <v>3</v>
      </c>
      <c r="K59" s="680" t="str">
        <f t="shared" si="8"/>
        <v>MINARD Anne-Lyse</v>
      </c>
      <c r="L59" s="588" t="str">
        <f t="shared" si="8"/>
        <v>07</v>
      </c>
      <c r="M59" s="1038">
        <v>18</v>
      </c>
      <c r="N59" s="1045" t="str">
        <f t="shared" ref="N59:AN60" si="9">IF(N52="","",N52)</f>
        <v/>
      </c>
      <c r="O59" s="1045"/>
      <c r="P59" s="1045">
        <f t="shared" si="9"/>
        <v>24</v>
      </c>
      <c r="Q59" s="1045"/>
      <c r="R59" s="1041" t="str">
        <f t="shared" ref="R59" si="10">IF(R52="","",R52)</f>
        <v/>
      </c>
      <c r="S59" s="1041" t="str">
        <f t="shared" si="9"/>
        <v/>
      </c>
      <c r="T59" s="1123"/>
      <c r="U59" s="1123"/>
      <c r="V59" s="695">
        <f t="shared" si="9"/>
        <v>1</v>
      </c>
      <c r="W59" s="696" t="str">
        <f t="shared" si="9"/>
        <v>CC</v>
      </c>
      <c r="X59" s="697" t="str">
        <f t="shared" si="9"/>
        <v/>
      </c>
      <c r="Y59" s="697" t="str">
        <f t="shared" si="9"/>
        <v/>
      </c>
      <c r="Z59" s="394">
        <f t="shared" si="9"/>
        <v>1</v>
      </c>
      <c r="AA59" s="393" t="str">
        <f t="shared" si="9"/>
        <v>CT</v>
      </c>
      <c r="AB59" s="393" t="str">
        <f t="shared" si="9"/>
        <v>Oral</v>
      </c>
      <c r="AC59" s="393" t="str">
        <f t="shared" si="9"/>
        <v>15-20mn</v>
      </c>
      <c r="AD59" s="1123"/>
      <c r="AE59" s="1123" t="str">
        <f t="shared" si="5"/>
        <v/>
      </c>
      <c r="AF59" s="695">
        <f t="shared" si="9"/>
        <v>1</v>
      </c>
      <c r="AG59" s="696" t="str">
        <f t="shared" si="9"/>
        <v>CT</v>
      </c>
      <c r="AH59" s="695" t="str">
        <f t="shared" si="9"/>
        <v>Oral</v>
      </c>
      <c r="AI59" s="695" t="str">
        <f t="shared" si="9"/>
        <v>15-20mn</v>
      </c>
      <c r="AJ59" s="394">
        <f t="shared" si="9"/>
        <v>1</v>
      </c>
      <c r="AK59" s="393" t="str">
        <f t="shared" si="9"/>
        <v>CT</v>
      </c>
      <c r="AL59" s="393" t="str">
        <f t="shared" si="9"/>
        <v>Oral</v>
      </c>
      <c r="AM59" s="393" t="str">
        <f t="shared" si="9"/>
        <v>15-20mn</v>
      </c>
      <c r="AN59" s="655" t="str">
        <f t="shared" si="9"/>
        <v>L'objectif du cours est de répondre à deux questions : Pourquoi cet intérêt pour la gestion de la connaissance en entreprise et comment fonctionne-t-elle ?
Nous aborderont les points suivants :
1- Historique : premières expériences en gestion des connaissances
2- Notion de "connaissance"
3- Gestion des connaissances aujourd'hui :
- plateforme de gestion des connaissances : ses éléments, ses fonctions
- outils et technologies disponibles
4- Projet de gestion des connaissances : son pilotage
5- Conclusion : quels apports et gains potentiels dus à une meilleure gestion des connaissances pour l'entreprise ?</v>
      </c>
    </row>
    <row r="60" spans="1:246" ht="97.5" customHeight="1" x14ac:dyDescent="0.25">
      <c r="A60" s="401" t="str">
        <f>IF(A53="","",A53)</f>
        <v/>
      </c>
      <c r="B60" s="401" t="str">
        <f t="shared" si="6"/>
        <v>LLA3H7B</v>
      </c>
      <c r="C60" s="514" t="str">
        <f t="shared" si="6"/>
        <v>Introduction aux théories de la communication</v>
      </c>
      <c r="D60" s="424" t="str">
        <f t="shared" si="6"/>
        <v>LOL4H8A</v>
      </c>
      <c r="E60" s="375" t="str">
        <f t="shared" si="7"/>
        <v>UE spécialisation</v>
      </c>
      <c r="F60" s="376" t="str">
        <f t="shared" si="7"/>
        <v>L2 SDL parc. LSF, L2 LEA ANG/ALLD parc. Siegen</v>
      </c>
      <c r="G60" s="375" t="str">
        <f t="shared" si="7"/>
        <v>SDL</v>
      </c>
      <c r="H60" s="587" t="s">
        <v>396</v>
      </c>
      <c r="I60" s="376" t="str">
        <f t="shared" si="8"/>
        <v>3</v>
      </c>
      <c r="J60" s="376" t="str">
        <f t="shared" si="8"/>
        <v>3</v>
      </c>
      <c r="K60" s="680" t="str">
        <f t="shared" si="8"/>
        <v>CANCE Caroline</v>
      </c>
      <c r="L60" s="588">
        <f t="shared" si="8"/>
        <v>71</v>
      </c>
      <c r="M60" s="1038">
        <v>18</v>
      </c>
      <c r="N60" s="1045" t="str">
        <f t="shared" si="9"/>
        <v/>
      </c>
      <c r="O60" s="1045"/>
      <c r="P60" s="1045">
        <f t="shared" si="9"/>
        <v>24</v>
      </c>
      <c r="Q60" s="1045"/>
      <c r="R60" s="1041" t="str">
        <f t="shared" ref="R60" si="11">IF(R53="","",R53)</f>
        <v/>
      </c>
      <c r="S60" s="1041" t="str">
        <f t="shared" si="9"/>
        <v/>
      </c>
      <c r="T60" s="1123"/>
      <c r="U60" s="1123"/>
      <c r="V60" s="695">
        <f t="shared" si="9"/>
        <v>1</v>
      </c>
      <c r="W60" s="696" t="str">
        <f t="shared" si="9"/>
        <v>CC</v>
      </c>
      <c r="X60" s="697" t="str">
        <f t="shared" si="9"/>
        <v/>
      </c>
      <c r="Y60" s="697" t="str">
        <f t="shared" si="9"/>
        <v/>
      </c>
      <c r="Z60" s="394">
        <f t="shared" si="9"/>
        <v>1</v>
      </c>
      <c r="AA60" s="393" t="str">
        <f t="shared" si="9"/>
        <v>CT</v>
      </c>
      <c r="AB60" s="393" t="str">
        <f t="shared" si="9"/>
        <v>Oral</v>
      </c>
      <c r="AC60" s="393" t="str">
        <f t="shared" si="9"/>
        <v>15-20mn</v>
      </c>
      <c r="AD60" s="1123"/>
      <c r="AE60" s="1123" t="str">
        <f t="shared" si="5"/>
        <v/>
      </c>
      <c r="AF60" s="695">
        <f t="shared" si="9"/>
        <v>1</v>
      </c>
      <c r="AG60" s="696" t="str">
        <f t="shared" si="9"/>
        <v>CT</v>
      </c>
      <c r="AH60" s="695" t="str">
        <f t="shared" si="9"/>
        <v>Oral</v>
      </c>
      <c r="AI60" s="695" t="str">
        <f t="shared" si="9"/>
        <v>15-20mn</v>
      </c>
      <c r="AJ60" s="394">
        <f t="shared" si="9"/>
        <v>1</v>
      </c>
      <c r="AK60" s="393" t="str">
        <f t="shared" si="9"/>
        <v>CT</v>
      </c>
      <c r="AL60" s="393" t="str">
        <f t="shared" si="9"/>
        <v>Oral</v>
      </c>
      <c r="AM60" s="393" t="str">
        <f t="shared" si="9"/>
        <v>15-20mn</v>
      </c>
      <c r="AN60" s="655" t="str">
        <f t="shared" si="9"/>
        <v>Ce cours aborde les principales théorie de la communication (théorie de l'information, approches psychosociales systémiques, sociologie des médias…) ainsi que les différents types de communication (communication verbale et non verbale, communication par l'image, communication de masse...) en s'appuyant sur l'analyse de nombreux documents multimédias (articles, photos, publicités, extraits de films, discours médiatique, ...).</v>
      </c>
    </row>
    <row r="61" spans="1:246" ht="30.75" customHeight="1" x14ac:dyDescent="0.25">
      <c r="A61" s="560" t="s">
        <v>359</v>
      </c>
      <c r="B61" s="560" t="s">
        <v>171</v>
      </c>
      <c r="C61" s="456" t="s">
        <v>213</v>
      </c>
      <c r="D61" s="555" t="s">
        <v>310</v>
      </c>
      <c r="E61" s="584" t="s">
        <v>421</v>
      </c>
      <c r="F61" s="584"/>
      <c r="G61" s="559"/>
      <c r="H61" s="584"/>
      <c r="I61" s="564"/>
      <c r="J61" s="565"/>
      <c r="K61" s="565"/>
      <c r="L61" s="565"/>
      <c r="M61" s="1036"/>
      <c r="N61" s="1046"/>
      <c r="O61" s="1046"/>
      <c r="P61" s="1046"/>
      <c r="Q61" s="1046"/>
      <c r="R61" s="1046"/>
      <c r="S61" s="1046"/>
      <c r="T61" s="1046"/>
      <c r="U61" s="1046"/>
      <c r="V61" s="566"/>
      <c r="W61" s="566"/>
      <c r="X61" s="567"/>
      <c r="Y61" s="568"/>
      <c r="Z61" s="567"/>
      <c r="AA61" s="567"/>
      <c r="AB61" s="567"/>
      <c r="AC61" s="567"/>
      <c r="AD61" s="1046"/>
      <c r="AE61" s="1046"/>
      <c r="AF61" s="567"/>
      <c r="AG61" s="567"/>
      <c r="AH61" s="567"/>
      <c r="AI61" s="567"/>
      <c r="AJ61" s="567"/>
      <c r="AK61" s="567"/>
      <c r="AL61" s="567"/>
      <c r="AM61" s="567"/>
      <c r="AN61" s="664"/>
      <c r="HT61" s="630"/>
      <c r="HU61" s="630"/>
      <c r="HV61" s="630"/>
      <c r="HW61" s="630"/>
      <c r="HX61" s="630"/>
      <c r="HY61" s="630"/>
      <c r="HZ61" s="630"/>
      <c r="IA61" s="630"/>
      <c r="IB61" s="630"/>
      <c r="IC61" s="630"/>
      <c r="ID61" s="630"/>
      <c r="IE61" s="630"/>
      <c r="IF61" s="630"/>
      <c r="IG61" s="630"/>
      <c r="IH61" s="630"/>
      <c r="II61" s="630"/>
      <c r="IJ61" s="630"/>
      <c r="IK61" s="630"/>
      <c r="IL61" s="630"/>
    </row>
    <row r="62" spans="1:246" s="643" customFormat="1" ht="36" customHeight="1" x14ac:dyDescent="0.25">
      <c r="A62" s="615" t="s">
        <v>376</v>
      </c>
      <c r="B62" s="615" t="s">
        <v>375</v>
      </c>
      <c r="C62" s="617" t="s">
        <v>374</v>
      </c>
      <c r="D62" s="598"/>
      <c r="E62" s="577" t="s">
        <v>409</v>
      </c>
      <c r="F62" s="577"/>
      <c r="G62" s="599"/>
      <c r="H62" s="523"/>
      <c r="I62" s="577">
        <f>+I63+I64</f>
        <v>6</v>
      </c>
      <c r="J62" s="577">
        <f>+J63+J64</f>
        <v>6</v>
      </c>
      <c r="K62" s="601"/>
      <c r="L62" s="601"/>
      <c r="M62" s="1037"/>
      <c r="N62" s="1047"/>
      <c r="O62" s="1047"/>
      <c r="P62" s="1047"/>
      <c r="Q62" s="1047"/>
      <c r="R62" s="1047"/>
      <c r="S62" s="1047"/>
      <c r="T62" s="1047"/>
      <c r="U62" s="1047"/>
      <c r="V62" s="453"/>
      <c r="W62" s="453"/>
      <c r="X62" s="573"/>
      <c r="Y62" s="454"/>
      <c r="Z62" s="621"/>
      <c r="AA62" s="621"/>
      <c r="AB62" s="621"/>
      <c r="AC62" s="455"/>
      <c r="AD62" s="1047"/>
      <c r="AE62" s="1047"/>
      <c r="AF62" s="621"/>
      <c r="AG62" s="621"/>
      <c r="AH62" s="621"/>
      <c r="AI62" s="455"/>
      <c r="AJ62" s="621"/>
      <c r="AK62" s="621"/>
      <c r="AL62" s="621"/>
      <c r="AM62" s="455"/>
      <c r="AN62" s="662"/>
      <c r="AO62" s="642"/>
      <c r="AP62" s="642"/>
      <c r="AQ62" s="642"/>
      <c r="AR62" s="642"/>
      <c r="AS62" s="642"/>
      <c r="AT62" s="642"/>
      <c r="AU62" s="642"/>
      <c r="AV62" s="642"/>
      <c r="AW62" s="642"/>
      <c r="AX62" s="642"/>
      <c r="AY62" s="642"/>
      <c r="AZ62" s="642"/>
      <c r="BA62" s="642"/>
      <c r="BB62" s="642"/>
      <c r="BC62" s="642"/>
      <c r="BD62" s="642"/>
      <c r="BE62" s="642"/>
      <c r="BF62" s="642"/>
      <c r="BG62" s="642"/>
      <c r="BH62" s="642"/>
      <c r="BI62" s="642"/>
      <c r="BJ62" s="642"/>
      <c r="BK62" s="642"/>
      <c r="BL62" s="642"/>
      <c r="BM62" s="642"/>
      <c r="BN62" s="642"/>
      <c r="BO62" s="642"/>
      <c r="BP62" s="642"/>
      <c r="BQ62" s="642"/>
      <c r="BR62" s="642"/>
      <c r="BS62" s="642"/>
      <c r="BT62" s="642"/>
      <c r="BU62" s="642"/>
      <c r="BV62" s="642"/>
      <c r="BW62" s="642"/>
      <c r="BX62" s="642"/>
      <c r="BY62" s="642"/>
      <c r="BZ62" s="642"/>
      <c r="CA62" s="642"/>
      <c r="CB62" s="642"/>
      <c r="CC62" s="642"/>
      <c r="CD62" s="642"/>
      <c r="CE62" s="642"/>
      <c r="CF62" s="642"/>
      <c r="CG62" s="642"/>
      <c r="CH62" s="642"/>
      <c r="CI62" s="642"/>
      <c r="CJ62" s="642"/>
      <c r="CK62" s="642"/>
      <c r="CL62" s="642"/>
      <c r="CM62" s="642"/>
      <c r="CN62" s="642"/>
      <c r="CO62" s="642"/>
      <c r="CP62" s="642"/>
      <c r="CQ62" s="642"/>
      <c r="CR62" s="642"/>
      <c r="CS62" s="642"/>
      <c r="CT62" s="642"/>
      <c r="CU62" s="642"/>
      <c r="CV62" s="642"/>
      <c r="CW62" s="642"/>
      <c r="CX62" s="642"/>
      <c r="CY62" s="642"/>
      <c r="CZ62" s="642"/>
      <c r="DA62" s="642"/>
      <c r="DB62" s="642"/>
      <c r="DC62" s="642"/>
      <c r="DD62" s="642"/>
      <c r="DE62" s="642"/>
      <c r="DF62" s="642"/>
      <c r="DG62" s="642"/>
      <c r="DH62" s="642"/>
      <c r="DI62" s="642"/>
      <c r="DJ62" s="642"/>
      <c r="DK62" s="642"/>
      <c r="DL62" s="642"/>
      <c r="DM62" s="642"/>
      <c r="DN62" s="642"/>
      <c r="DO62" s="642"/>
      <c r="DP62" s="642"/>
      <c r="DQ62" s="642"/>
      <c r="DR62" s="642"/>
      <c r="DS62" s="642"/>
      <c r="DT62" s="642"/>
      <c r="DU62" s="642"/>
      <c r="DV62" s="642"/>
      <c r="DW62" s="642"/>
      <c r="DX62" s="642"/>
      <c r="DY62" s="642"/>
      <c r="DZ62" s="642"/>
      <c r="EA62" s="642"/>
      <c r="EB62" s="642"/>
      <c r="EC62" s="642"/>
      <c r="ED62" s="642"/>
      <c r="EE62" s="642"/>
      <c r="EF62" s="642"/>
      <c r="EG62" s="642"/>
      <c r="EH62" s="642"/>
      <c r="EI62" s="642"/>
      <c r="EJ62" s="642"/>
      <c r="EK62" s="642"/>
      <c r="EL62" s="642"/>
      <c r="EM62" s="642"/>
      <c r="EN62" s="642"/>
      <c r="EO62" s="642"/>
      <c r="EP62" s="642"/>
      <c r="EQ62" s="642"/>
      <c r="ER62" s="642"/>
      <c r="ES62" s="642"/>
      <c r="ET62" s="642"/>
      <c r="EU62" s="642"/>
      <c r="EV62" s="642"/>
      <c r="EW62" s="642"/>
      <c r="EX62" s="642"/>
      <c r="EY62" s="642"/>
      <c r="EZ62" s="642"/>
      <c r="FA62" s="642"/>
      <c r="FB62" s="642"/>
      <c r="FC62" s="642"/>
      <c r="FD62" s="642"/>
      <c r="FE62" s="642"/>
      <c r="FF62" s="642"/>
      <c r="FG62" s="642"/>
      <c r="FH62" s="642"/>
      <c r="FI62" s="642"/>
      <c r="FJ62" s="642"/>
      <c r="FK62" s="642"/>
      <c r="FL62" s="642"/>
      <c r="FM62" s="642"/>
      <c r="FN62" s="642"/>
      <c r="FO62" s="642"/>
      <c r="FP62" s="642"/>
      <c r="FQ62" s="642"/>
      <c r="FR62" s="642"/>
      <c r="FS62" s="642"/>
      <c r="FT62" s="642"/>
      <c r="FU62" s="642"/>
      <c r="FV62" s="642"/>
      <c r="FW62" s="642"/>
      <c r="FX62" s="642"/>
      <c r="FY62" s="642"/>
      <c r="FZ62" s="642"/>
      <c r="GA62" s="642"/>
      <c r="GB62" s="642"/>
      <c r="GC62" s="642"/>
      <c r="GD62" s="642"/>
      <c r="GE62" s="642"/>
      <c r="GF62" s="642"/>
      <c r="GG62" s="642"/>
      <c r="GH62" s="642"/>
      <c r="GI62" s="642"/>
      <c r="GJ62" s="642"/>
      <c r="GK62" s="642"/>
      <c r="GL62" s="642"/>
      <c r="GM62" s="642"/>
      <c r="GN62" s="642"/>
      <c r="GO62" s="642"/>
      <c r="GP62" s="642"/>
      <c r="GQ62" s="642"/>
      <c r="GR62" s="642"/>
      <c r="GS62" s="642"/>
      <c r="GT62" s="642"/>
      <c r="GU62" s="642"/>
      <c r="GV62" s="642"/>
      <c r="GW62" s="642"/>
      <c r="GX62" s="642"/>
      <c r="GY62" s="642"/>
      <c r="GZ62" s="642"/>
      <c r="HA62" s="642"/>
      <c r="HB62" s="642"/>
      <c r="HC62" s="642"/>
      <c r="HD62" s="642"/>
      <c r="HE62" s="642"/>
      <c r="HF62" s="642"/>
      <c r="HG62" s="642"/>
      <c r="HH62" s="642"/>
      <c r="HI62" s="642"/>
      <c r="HJ62" s="642"/>
      <c r="HK62" s="642"/>
      <c r="HL62" s="642"/>
      <c r="HM62" s="642"/>
      <c r="HN62" s="642"/>
      <c r="HO62" s="642"/>
      <c r="HP62" s="642"/>
      <c r="HQ62" s="642"/>
      <c r="HR62" s="642"/>
      <c r="HS62" s="642"/>
      <c r="HT62" s="642"/>
      <c r="HU62" s="642"/>
      <c r="HV62" s="642"/>
      <c r="HW62" s="642"/>
      <c r="HX62" s="642"/>
      <c r="HY62" s="642"/>
      <c r="HZ62" s="642"/>
      <c r="IA62" s="642"/>
      <c r="IB62" s="642"/>
      <c r="IC62" s="642"/>
      <c r="ID62" s="642"/>
      <c r="IE62" s="642"/>
      <c r="IF62" s="642"/>
      <c r="IG62" s="642"/>
      <c r="IH62" s="642"/>
      <c r="II62" s="642"/>
      <c r="IJ62" s="642"/>
      <c r="IK62" s="642"/>
      <c r="IL62" s="642"/>
    </row>
    <row r="63" spans="1:246" ht="51" x14ac:dyDescent="0.25">
      <c r="A63" s="401"/>
      <c r="B63" s="401" t="s">
        <v>169</v>
      </c>
      <c r="C63" s="436" t="s">
        <v>320</v>
      </c>
      <c r="D63" s="375"/>
      <c r="E63" s="375" t="s">
        <v>377</v>
      </c>
      <c r="F63" s="375" t="s">
        <v>537</v>
      </c>
      <c r="G63" s="376" t="s">
        <v>66</v>
      </c>
      <c r="H63" s="586"/>
      <c r="I63" s="375" t="s">
        <v>51</v>
      </c>
      <c r="J63" s="375" t="s">
        <v>51</v>
      </c>
      <c r="K63" s="680" t="s">
        <v>568</v>
      </c>
      <c r="L63" s="587" t="str">
        <f>"07"</f>
        <v>07</v>
      </c>
      <c r="M63" s="1038">
        <v>79</v>
      </c>
      <c r="N63" s="1049">
        <v>10</v>
      </c>
      <c r="O63" s="1049"/>
      <c r="P63" s="1049">
        <v>15</v>
      </c>
      <c r="Q63" s="1049"/>
      <c r="R63" s="1041"/>
      <c r="S63" s="1041"/>
      <c r="T63" s="1123"/>
      <c r="U63" s="1123"/>
      <c r="V63" s="695">
        <v>1</v>
      </c>
      <c r="W63" s="696" t="s">
        <v>121</v>
      </c>
      <c r="X63" s="697"/>
      <c r="Y63" s="697"/>
      <c r="Z63" s="394">
        <v>1</v>
      </c>
      <c r="AA63" s="393" t="s">
        <v>124</v>
      </c>
      <c r="AB63" s="393" t="s">
        <v>148</v>
      </c>
      <c r="AC63" s="393" t="s">
        <v>149</v>
      </c>
      <c r="AD63" s="1123"/>
      <c r="AE63" s="1123" t="str">
        <f t="shared" ref="AE63:AE64" si="12">IF(AD63="","",AD63)</f>
        <v/>
      </c>
      <c r="AF63" s="695">
        <v>1</v>
      </c>
      <c r="AG63" s="696" t="s">
        <v>124</v>
      </c>
      <c r="AH63" s="695" t="s">
        <v>148</v>
      </c>
      <c r="AI63" s="695" t="s">
        <v>149</v>
      </c>
      <c r="AJ63" s="394">
        <v>1</v>
      </c>
      <c r="AK63" s="393" t="s">
        <v>124</v>
      </c>
      <c r="AL63" s="393" t="s">
        <v>148</v>
      </c>
      <c r="AM63" s="393" t="s">
        <v>149</v>
      </c>
      <c r="AN63" s="654" t="s">
        <v>501</v>
      </c>
    </row>
    <row r="64" spans="1:246" ht="63.75" x14ac:dyDescent="0.25">
      <c r="A64" s="401" t="str">
        <f>IF(A58="","",A58)</f>
        <v/>
      </c>
      <c r="B64" s="401" t="str">
        <f t="shared" ref="B64:G64" si="13">IF(B58="","",B58)</f>
        <v>LLA3MF1</v>
      </c>
      <c r="C64" s="757" t="str">
        <f t="shared" si="13"/>
        <v xml:space="preserve">Connaissance des institutions éducatives </v>
      </c>
      <c r="D64" s="602" t="str">
        <f t="shared" si="13"/>
        <v>LOL3D7B
LOL3E7D
LOL3H7C</v>
      </c>
      <c r="E64" s="375" t="str">
        <f t="shared" si="13"/>
        <v>UE spécialisation</v>
      </c>
      <c r="F64" s="582" t="str">
        <f t="shared" si="13"/>
        <v>ESPE- L2 LEA parc. MEEF 2 et MEF FLM-FLE, L2 LLCER parc. MEEF 2 et MEF FLM-FLE, L2 Lettres, L2 Histoire parc. MEEF, L2 Géo parc. MEEF, L2 SDL parc. MEF FLM-FLE et LSF</v>
      </c>
      <c r="G64" s="375" t="str">
        <f t="shared" si="13"/>
        <v>ESPE</v>
      </c>
      <c r="H64" s="587"/>
      <c r="I64" s="375" t="str">
        <f t="shared" ref="I64:L64" si="14">IF(I58="","",I58)</f>
        <v>3</v>
      </c>
      <c r="J64" s="375" t="str">
        <f t="shared" si="14"/>
        <v>3</v>
      </c>
      <c r="K64" s="732" t="str">
        <f t="shared" si="14"/>
        <v>QUITTELIER Sylvie</v>
      </c>
      <c r="L64" s="732">
        <f t="shared" si="14"/>
        <v>70</v>
      </c>
      <c r="M64" s="1038">
        <v>79</v>
      </c>
      <c r="N64" s="1049">
        <f t="shared" ref="N64:AO64" si="15">IF(N58="","",N58)</f>
        <v>20</v>
      </c>
      <c r="O64" s="1049"/>
      <c r="P64" s="1049" t="str">
        <f t="shared" si="15"/>
        <v/>
      </c>
      <c r="Q64" s="1049"/>
      <c r="R64" s="1041" t="str">
        <f t="shared" ref="R64" si="16">IF(R58="","",R58)</f>
        <v/>
      </c>
      <c r="S64" s="1041" t="str">
        <f t="shared" si="15"/>
        <v/>
      </c>
      <c r="T64" s="1123"/>
      <c r="U64" s="1123"/>
      <c r="V64" s="695">
        <f t="shared" si="15"/>
        <v>1</v>
      </c>
      <c r="W64" s="696" t="str">
        <f t="shared" si="15"/>
        <v>CC</v>
      </c>
      <c r="X64" s="697" t="str">
        <f t="shared" si="15"/>
        <v>Ecrit</v>
      </c>
      <c r="Y64" s="697" t="str">
        <f t="shared" si="15"/>
        <v/>
      </c>
      <c r="Z64" s="593">
        <f t="shared" si="15"/>
        <v>1</v>
      </c>
      <c r="AA64" s="402" t="str">
        <f t="shared" si="15"/>
        <v>CT</v>
      </c>
      <c r="AB64" s="402" t="str">
        <f t="shared" si="15"/>
        <v>Ecrit</v>
      </c>
      <c r="AC64" s="402" t="str">
        <f t="shared" si="15"/>
        <v>1h30</v>
      </c>
      <c r="AD64" s="1123"/>
      <c r="AE64" s="1123" t="str">
        <f t="shared" si="12"/>
        <v/>
      </c>
      <c r="AF64" s="708">
        <f t="shared" si="15"/>
        <v>1</v>
      </c>
      <c r="AG64" s="712" t="str">
        <f t="shared" si="15"/>
        <v>CT</v>
      </c>
      <c r="AH64" s="712" t="str">
        <f t="shared" si="15"/>
        <v>Ecrit</v>
      </c>
      <c r="AI64" s="712" t="str">
        <f t="shared" si="15"/>
        <v>1h30</v>
      </c>
      <c r="AJ64" s="593">
        <f t="shared" si="15"/>
        <v>1</v>
      </c>
      <c r="AK64" s="402" t="str">
        <f t="shared" si="15"/>
        <v>CT</v>
      </c>
      <c r="AL64" s="402" t="str">
        <f t="shared" si="15"/>
        <v>Ecrit</v>
      </c>
      <c r="AM64" s="402" t="str">
        <f t="shared" si="15"/>
        <v>1h30</v>
      </c>
      <c r="AN64" s="654" t="str">
        <f t="shared" si="15"/>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O64" s="630" t="str">
        <f t="shared" si="15"/>
        <v/>
      </c>
    </row>
    <row r="65" spans="1:246" ht="23.25" customHeight="1" x14ac:dyDescent="0.25">
      <c r="A65" s="388"/>
      <c r="B65" s="388"/>
      <c r="C65" s="389"/>
      <c r="D65" s="388"/>
      <c r="E65" s="388"/>
      <c r="F65" s="388"/>
      <c r="G65" s="388"/>
      <c r="H65" s="388"/>
      <c r="I65" s="388"/>
      <c r="J65" s="388"/>
      <c r="K65" s="388"/>
      <c r="L65" s="388"/>
      <c r="M65" s="845"/>
      <c r="N65" s="1064"/>
      <c r="O65" s="1064"/>
      <c r="P65" s="1064"/>
      <c r="Q65" s="1064"/>
      <c r="R65" s="1064"/>
      <c r="S65" s="1064"/>
      <c r="T65" s="1116"/>
      <c r="U65" s="1116"/>
      <c r="V65" s="491"/>
      <c r="W65" s="491"/>
      <c r="X65" s="491"/>
      <c r="Y65" s="491"/>
      <c r="Z65" s="491"/>
      <c r="AA65" s="491"/>
      <c r="AB65" s="491"/>
      <c r="AC65" s="491"/>
      <c r="AD65" s="1116"/>
      <c r="AE65" s="1116"/>
      <c r="AF65" s="491"/>
      <c r="AG65" s="491"/>
      <c r="AH65" s="491"/>
      <c r="AI65" s="491"/>
      <c r="AJ65" s="491"/>
      <c r="AK65" s="491"/>
      <c r="AL65" s="491"/>
      <c r="AM65" s="492"/>
      <c r="AN65" s="665"/>
    </row>
    <row r="66" spans="1:246" ht="23.25" customHeight="1" x14ac:dyDescent="0.25">
      <c r="A66" s="563" t="s">
        <v>356</v>
      </c>
      <c r="B66" s="563" t="s">
        <v>355</v>
      </c>
      <c r="C66" s="443" t="s">
        <v>31</v>
      </c>
      <c r="D66" s="597" t="s">
        <v>246</v>
      </c>
      <c r="E66" s="597" t="s">
        <v>422</v>
      </c>
      <c r="F66" s="597"/>
      <c r="G66" s="444"/>
      <c r="H66" s="597"/>
      <c r="I66" s="444"/>
      <c r="J66" s="597"/>
      <c r="K66" s="597"/>
      <c r="L66" s="597"/>
      <c r="M66" s="1051"/>
      <c r="N66" s="1066"/>
      <c r="O66" s="1066"/>
      <c r="P66" s="1066"/>
      <c r="Q66" s="1066"/>
      <c r="R66" s="1066"/>
      <c r="S66" s="1066"/>
      <c r="T66" s="446"/>
      <c r="U66" s="446"/>
      <c r="V66" s="447"/>
      <c r="W66" s="444"/>
      <c r="X66" s="448"/>
      <c r="Y66" s="449"/>
      <c r="Z66" s="448"/>
      <c r="AA66" s="448"/>
      <c r="AB66" s="448"/>
      <c r="AC66" s="448"/>
      <c r="AD66" s="446"/>
      <c r="AE66" s="446"/>
      <c r="AF66" s="448"/>
      <c r="AG66" s="448"/>
      <c r="AH66" s="448"/>
      <c r="AI66" s="448"/>
      <c r="AJ66" s="448"/>
      <c r="AK66" s="448"/>
      <c r="AL66" s="448"/>
      <c r="AM66" s="448"/>
      <c r="AN66" s="659"/>
      <c r="AO66" s="450"/>
      <c r="AP66" s="450"/>
      <c r="AQ66" s="450"/>
      <c r="AR66" s="450"/>
      <c r="AS66" s="450"/>
      <c r="AT66" s="450"/>
      <c r="AU66" s="450"/>
      <c r="AV66" s="450"/>
      <c r="AW66" s="450"/>
      <c r="AX66" s="450"/>
      <c r="AY66" s="450"/>
      <c r="AZ66" s="450"/>
      <c r="BA66" s="450"/>
      <c r="BB66" s="450"/>
      <c r="BC66" s="450"/>
      <c r="BD66" s="450"/>
      <c r="BE66" s="450"/>
      <c r="BF66" s="450"/>
      <c r="BG66" s="450"/>
      <c r="BH66" s="450"/>
      <c r="BI66" s="450"/>
      <c r="BJ66" s="450"/>
      <c r="BK66" s="450"/>
      <c r="BL66" s="450"/>
      <c r="BM66" s="450"/>
      <c r="BN66" s="450"/>
      <c r="BO66" s="450"/>
      <c r="BP66" s="450"/>
      <c r="BQ66" s="450"/>
      <c r="BR66" s="450"/>
      <c r="BS66" s="450"/>
      <c r="BT66" s="450"/>
      <c r="BU66" s="450"/>
      <c r="BV66" s="450"/>
      <c r="BW66" s="450"/>
      <c r="BX66" s="450"/>
      <c r="BY66" s="450"/>
      <c r="BZ66" s="450"/>
      <c r="CA66" s="450"/>
      <c r="CB66" s="450"/>
      <c r="CC66" s="450"/>
      <c r="CD66" s="450"/>
      <c r="CE66" s="450"/>
      <c r="CF66" s="450"/>
      <c r="CG66" s="450"/>
      <c r="CH66" s="450"/>
      <c r="CI66" s="450"/>
      <c r="CJ66" s="450"/>
      <c r="CK66" s="450"/>
      <c r="CL66" s="450"/>
      <c r="CM66" s="450"/>
      <c r="CN66" s="450"/>
      <c r="CO66" s="450"/>
      <c r="CP66" s="450"/>
      <c r="CQ66" s="450"/>
      <c r="CR66" s="450"/>
      <c r="CS66" s="450"/>
      <c r="CT66" s="450"/>
      <c r="CU66" s="450"/>
      <c r="CV66" s="450"/>
      <c r="CW66" s="450"/>
      <c r="CX66" s="450"/>
      <c r="CY66" s="450"/>
      <c r="CZ66" s="450"/>
      <c r="DA66" s="450"/>
      <c r="DB66" s="450"/>
      <c r="DC66" s="450"/>
      <c r="DD66" s="450"/>
      <c r="DE66" s="450"/>
      <c r="DF66" s="450"/>
      <c r="DG66" s="450"/>
      <c r="DH66" s="450"/>
      <c r="DI66" s="450"/>
      <c r="DJ66" s="450"/>
      <c r="DK66" s="450"/>
      <c r="DL66" s="450"/>
      <c r="DM66" s="450"/>
      <c r="DN66" s="450"/>
      <c r="DO66" s="450"/>
      <c r="DP66" s="450"/>
      <c r="DQ66" s="450"/>
      <c r="DR66" s="450"/>
      <c r="DS66" s="450"/>
      <c r="DT66" s="450"/>
      <c r="DU66" s="450"/>
      <c r="DV66" s="450"/>
      <c r="DW66" s="450"/>
      <c r="DX66" s="450"/>
      <c r="DY66" s="450"/>
      <c r="DZ66" s="450"/>
      <c r="EA66" s="450"/>
      <c r="EB66" s="450"/>
      <c r="EC66" s="450"/>
      <c r="ED66" s="450"/>
      <c r="EE66" s="450"/>
      <c r="EF66" s="450"/>
      <c r="EG66" s="450"/>
      <c r="EH66" s="450"/>
      <c r="EI66" s="450"/>
      <c r="EJ66" s="450"/>
      <c r="EK66" s="450"/>
      <c r="EL66" s="450"/>
      <c r="EM66" s="450"/>
      <c r="EN66" s="450"/>
      <c r="EO66" s="450"/>
      <c r="EP66" s="450"/>
      <c r="EQ66" s="450"/>
      <c r="ER66" s="450"/>
      <c r="ES66" s="450"/>
      <c r="ET66" s="450"/>
      <c r="EU66" s="450"/>
      <c r="EV66" s="450"/>
      <c r="EW66" s="450"/>
      <c r="EX66" s="450"/>
      <c r="EY66" s="450"/>
      <c r="EZ66" s="450"/>
      <c r="FA66" s="450"/>
      <c r="FB66" s="450"/>
      <c r="FC66" s="450"/>
      <c r="FD66" s="450"/>
      <c r="FE66" s="450"/>
      <c r="FF66" s="450"/>
      <c r="FG66" s="450"/>
      <c r="FH66" s="450"/>
      <c r="FI66" s="450"/>
      <c r="FJ66" s="450"/>
      <c r="FK66" s="450"/>
      <c r="FL66" s="450"/>
      <c r="FM66" s="450"/>
      <c r="FN66" s="450"/>
      <c r="FO66" s="450"/>
      <c r="FP66" s="450"/>
      <c r="FQ66" s="450"/>
      <c r="FR66" s="450"/>
      <c r="FS66" s="450"/>
      <c r="FT66" s="450"/>
      <c r="FU66" s="450"/>
      <c r="FV66" s="450"/>
      <c r="FW66" s="450"/>
      <c r="FX66" s="450"/>
      <c r="FY66" s="450"/>
      <c r="FZ66" s="450"/>
      <c r="GA66" s="450"/>
      <c r="GB66" s="450"/>
      <c r="GC66" s="450"/>
      <c r="GD66" s="450"/>
      <c r="GE66" s="450"/>
      <c r="GF66" s="450"/>
      <c r="GG66" s="450"/>
      <c r="GH66" s="450"/>
      <c r="GI66" s="450"/>
      <c r="GJ66" s="450"/>
      <c r="GK66" s="450"/>
      <c r="GL66" s="450"/>
      <c r="GM66" s="450"/>
      <c r="GN66" s="450"/>
      <c r="GO66" s="450"/>
      <c r="GP66" s="450"/>
      <c r="GQ66" s="450"/>
      <c r="GR66" s="450"/>
      <c r="GS66" s="450"/>
      <c r="GT66" s="450"/>
      <c r="GU66" s="450"/>
      <c r="GV66" s="450"/>
      <c r="GW66" s="450"/>
      <c r="GX66" s="450"/>
      <c r="GY66" s="450"/>
      <c r="GZ66" s="450"/>
      <c r="HA66" s="450"/>
      <c r="HB66" s="450"/>
      <c r="HC66" s="450"/>
      <c r="HD66" s="450"/>
      <c r="HE66" s="450"/>
      <c r="HF66" s="450"/>
      <c r="HG66" s="450"/>
      <c r="HH66" s="450"/>
      <c r="HI66" s="450"/>
      <c r="HJ66" s="450"/>
      <c r="HK66" s="450"/>
      <c r="HL66" s="450"/>
      <c r="HM66" s="450"/>
      <c r="HN66" s="450"/>
      <c r="HO66" s="450"/>
      <c r="HP66" s="450"/>
      <c r="HQ66" s="450"/>
      <c r="HR66" s="450"/>
      <c r="HS66" s="450"/>
      <c r="HT66" s="450"/>
      <c r="HU66" s="450"/>
      <c r="HV66" s="450"/>
      <c r="HW66" s="450"/>
      <c r="HX66" s="450"/>
      <c r="HY66" s="450"/>
      <c r="HZ66" s="450"/>
      <c r="IA66" s="450"/>
      <c r="IB66" s="450"/>
      <c r="IC66" s="450"/>
      <c r="ID66" s="450"/>
      <c r="IE66" s="450"/>
      <c r="IF66" s="450"/>
      <c r="IG66" s="450"/>
      <c r="IH66" s="450"/>
      <c r="II66" s="450"/>
      <c r="IJ66" s="450"/>
      <c r="IK66" s="450"/>
      <c r="IL66" s="450"/>
    </row>
    <row r="67" spans="1:246" ht="30.75" customHeight="1" x14ac:dyDescent="0.25">
      <c r="A67" s="451"/>
      <c r="B67" s="451"/>
      <c r="C67" s="616" t="s">
        <v>348</v>
      </c>
      <c r="D67" s="596"/>
      <c r="E67" s="596"/>
      <c r="F67" s="596"/>
      <c r="G67" s="596"/>
      <c r="H67" s="596"/>
      <c r="I67" s="596"/>
      <c r="J67" s="596"/>
      <c r="K67" s="596"/>
      <c r="L67" s="596"/>
      <c r="M67" s="1052"/>
      <c r="N67" s="1067"/>
      <c r="O67" s="1067"/>
      <c r="P67" s="1067"/>
      <c r="Q67" s="1067"/>
      <c r="R67" s="1067"/>
      <c r="S67" s="1067"/>
      <c r="T67" s="1067"/>
      <c r="U67" s="1067"/>
      <c r="V67" s="596"/>
      <c r="W67" s="596"/>
      <c r="X67" s="596"/>
      <c r="Y67" s="596"/>
      <c r="Z67" s="596"/>
      <c r="AA67" s="596"/>
      <c r="AB67" s="596"/>
      <c r="AC67" s="596"/>
      <c r="AD67" s="1067"/>
      <c r="AE67" s="1067"/>
      <c r="AF67" s="596"/>
      <c r="AG67" s="596"/>
      <c r="AH67" s="596"/>
      <c r="AI67" s="596"/>
      <c r="AJ67" s="596"/>
      <c r="AK67" s="596"/>
      <c r="AL67" s="596"/>
      <c r="AM67" s="596"/>
      <c r="AN67" s="660"/>
      <c r="HT67" s="630"/>
      <c r="HU67" s="630"/>
      <c r="HV67" s="630"/>
      <c r="HW67" s="630"/>
      <c r="HX67" s="630"/>
      <c r="HY67" s="630"/>
      <c r="HZ67" s="630"/>
      <c r="IA67" s="630"/>
      <c r="IB67" s="630"/>
      <c r="IC67" s="630"/>
      <c r="ID67" s="630"/>
      <c r="IE67" s="630"/>
      <c r="IF67" s="630"/>
      <c r="IG67" s="630"/>
      <c r="IH67" s="630"/>
      <c r="II67" s="630"/>
      <c r="IJ67" s="630"/>
      <c r="IK67" s="630"/>
      <c r="IL67" s="630"/>
    </row>
    <row r="68" spans="1:246" ht="38.25" x14ac:dyDescent="0.25">
      <c r="A68" s="401"/>
      <c r="B68" s="401" t="s">
        <v>177</v>
      </c>
      <c r="C68" s="391" t="s">
        <v>74</v>
      </c>
      <c r="D68" s="375" t="s">
        <v>247</v>
      </c>
      <c r="E68" s="527" t="s">
        <v>366</v>
      </c>
      <c r="F68" s="377"/>
      <c r="G68" s="376" t="s">
        <v>66</v>
      </c>
      <c r="H68" s="520"/>
      <c r="I68" s="390" t="s">
        <v>54</v>
      </c>
      <c r="J68" s="390" t="s">
        <v>54</v>
      </c>
      <c r="K68" s="685" t="s">
        <v>569</v>
      </c>
      <c r="L68" s="468" t="s">
        <v>539</v>
      </c>
      <c r="M68" s="1090">
        <v>90</v>
      </c>
      <c r="N68" s="1041">
        <v>24</v>
      </c>
      <c r="O68" s="1041"/>
      <c r="P68" s="1041">
        <v>24</v>
      </c>
      <c r="Q68" s="1041"/>
      <c r="R68" s="1041"/>
      <c r="S68" s="1041"/>
      <c r="T68" s="1123"/>
      <c r="U68" s="1123"/>
      <c r="V68" s="695">
        <v>1</v>
      </c>
      <c r="W68" s="696" t="s">
        <v>121</v>
      </c>
      <c r="X68" s="697"/>
      <c r="Y68" s="697"/>
      <c r="Z68" s="593">
        <v>1</v>
      </c>
      <c r="AA68" s="402" t="s">
        <v>124</v>
      </c>
      <c r="AB68" s="402" t="s">
        <v>148</v>
      </c>
      <c r="AC68" s="402" t="s">
        <v>182</v>
      </c>
      <c r="AD68" s="1123"/>
      <c r="AE68" s="1123" t="str">
        <f t="shared" ref="AE68:AE72" si="17">IF(AD68="","",AD68)</f>
        <v/>
      </c>
      <c r="AF68" s="708">
        <v>1</v>
      </c>
      <c r="AG68" s="712" t="s">
        <v>124</v>
      </c>
      <c r="AH68" s="712" t="s">
        <v>173</v>
      </c>
      <c r="AI68" s="712" t="s">
        <v>162</v>
      </c>
      <c r="AJ68" s="593">
        <v>1</v>
      </c>
      <c r="AK68" s="402" t="s">
        <v>124</v>
      </c>
      <c r="AL68" s="402" t="s">
        <v>173</v>
      </c>
      <c r="AM68" s="402" t="s">
        <v>162</v>
      </c>
      <c r="AN68" s="671" t="s">
        <v>503</v>
      </c>
    </row>
    <row r="69" spans="1:246" ht="63.75" x14ac:dyDescent="0.25">
      <c r="A69" s="401"/>
      <c r="B69" s="401" t="s">
        <v>178</v>
      </c>
      <c r="C69" s="391" t="s">
        <v>75</v>
      </c>
      <c r="D69" s="375" t="s">
        <v>248</v>
      </c>
      <c r="E69" s="527" t="s">
        <v>366</v>
      </c>
      <c r="F69" s="346"/>
      <c r="G69" s="376" t="s">
        <v>66</v>
      </c>
      <c r="H69" s="511"/>
      <c r="I69" s="390" t="s">
        <v>54</v>
      </c>
      <c r="J69" s="390" t="s">
        <v>54</v>
      </c>
      <c r="K69" s="685" t="s">
        <v>573</v>
      </c>
      <c r="L69" s="468" t="s">
        <v>539</v>
      </c>
      <c r="M69" s="1090">
        <v>88</v>
      </c>
      <c r="N69" s="1091">
        <v>0</v>
      </c>
      <c r="O69" s="1091" t="s">
        <v>659</v>
      </c>
      <c r="P69" s="1091">
        <v>0</v>
      </c>
      <c r="Q69" s="1091" t="s">
        <v>659</v>
      </c>
      <c r="R69" s="1041"/>
      <c r="S69" s="1041"/>
      <c r="T69" s="1123"/>
      <c r="U69" s="1123"/>
      <c r="V69" s="713">
        <v>1</v>
      </c>
      <c r="W69" s="694" t="s">
        <v>121</v>
      </c>
      <c r="X69" s="694"/>
      <c r="Y69" s="694"/>
      <c r="Z69" s="396">
        <v>1</v>
      </c>
      <c r="AA69" s="395" t="s">
        <v>124</v>
      </c>
      <c r="AB69" s="396" t="s">
        <v>125</v>
      </c>
      <c r="AC69" s="395" t="s">
        <v>182</v>
      </c>
      <c r="AD69" s="1123"/>
      <c r="AE69" s="1123" t="str">
        <f t="shared" si="17"/>
        <v/>
      </c>
      <c r="AF69" s="693">
        <v>1</v>
      </c>
      <c r="AG69" s="694" t="s">
        <v>124</v>
      </c>
      <c r="AH69" s="693" t="s">
        <v>148</v>
      </c>
      <c r="AI69" s="693" t="s">
        <v>149</v>
      </c>
      <c r="AJ69" s="396">
        <v>1</v>
      </c>
      <c r="AK69" s="395" t="s">
        <v>124</v>
      </c>
      <c r="AL69" s="395" t="s">
        <v>148</v>
      </c>
      <c r="AM69" s="395" t="s">
        <v>149</v>
      </c>
      <c r="AN69" s="671" t="s">
        <v>504</v>
      </c>
    </row>
    <row r="70" spans="1:246" ht="136.5" customHeight="1" x14ac:dyDescent="0.25">
      <c r="A70" s="401"/>
      <c r="B70" s="401" t="s">
        <v>180</v>
      </c>
      <c r="C70" s="391" t="s">
        <v>339</v>
      </c>
      <c r="D70" s="375" t="s">
        <v>252</v>
      </c>
      <c r="E70" s="527" t="s">
        <v>366</v>
      </c>
      <c r="F70" s="377"/>
      <c r="G70" s="376" t="s">
        <v>66</v>
      </c>
      <c r="H70" s="520"/>
      <c r="I70" s="390" t="s">
        <v>54</v>
      </c>
      <c r="J70" s="390" t="s">
        <v>54</v>
      </c>
      <c r="K70" s="685" t="s">
        <v>574</v>
      </c>
      <c r="L70" s="468" t="s">
        <v>539</v>
      </c>
      <c r="M70" s="1090">
        <v>88</v>
      </c>
      <c r="N70" s="1041">
        <v>18</v>
      </c>
      <c r="O70" s="1041"/>
      <c r="P70" s="1041">
        <v>18</v>
      </c>
      <c r="Q70" s="1041"/>
      <c r="R70" s="1041"/>
      <c r="S70" s="1041"/>
      <c r="T70" s="1123"/>
      <c r="U70" s="1123"/>
      <c r="V70" s="695">
        <v>1</v>
      </c>
      <c r="W70" s="696" t="s">
        <v>121</v>
      </c>
      <c r="X70" s="697"/>
      <c r="Y70" s="697"/>
      <c r="Z70" s="593">
        <v>1</v>
      </c>
      <c r="AA70" s="402" t="s">
        <v>124</v>
      </c>
      <c r="AB70" s="402" t="s">
        <v>127</v>
      </c>
      <c r="AC70" s="402"/>
      <c r="AD70" s="1123"/>
      <c r="AE70" s="1123" t="str">
        <f t="shared" si="17"/>
        <v/>
      </c>
      <c r="AF70" s="708">
        <v>1</v>
      </c>
      <c r="AG70" s="712" t="s">
        <v>124</v>
      </c>
      <c r="AH70" s="712" t="s">
        <v>127</v>
      </c>
      <c r="AI70" s="712"/>
      <c r="AJ70" s="593">
        <v>1</v>
      </c>
      <c r="AK70" s="402" t="s">
        <v>124</v>
      </c>
      <c r="AL70" s="402" t="s">
        <v>127</v>
      </c>
      <c r="AM70" s="402"/>
      <c r="AN70" s="671" t="s">
        <v>505</v>
      </c>
    </row>
    <row r="71" spans="1:246" ht="38.25" x14ac:dyDescent="0.25">
      <c r="A71" s="401"/>
      <c r="B71" s="401" t="s">
        <v>181</v>
      </c>
      <c r="C71" s="391" t="s">
        <v>340</v>
      </c>
      <c r="D71" s="375" t="s">
        <v>253</v>
      </c>
      <c r="E71" s="527" t="s">
        <v>366</v>
      </c>
      <c r="F71" s="377"/>
      <c r="G71" s="376" t="s">
        <v>66</v>
      </c>
      <c r="H71" s="520"/>
      <c r="I71" s="390" t="s">
        <v>52</v>
      </c>
      <c r="J71" s="390" t="s">
        <v>52</v>
      </c>
      <c r="K71" s="685" t="s">
        <v>575</v>
      </c>
      <c r="L71" s="468" t="s">
        <v>539</v>
      </c>
      <c r="M71" s="1090">
        <v>89</v>
      </c>
      <c r="N71" s="1041">
        <v>12</v>
      </c>
      <c r="O71" s="1041"/>
      <c r="P71" s="1041">
        <v>6</v>
      </c>
      <c r="Q71" s="1041"/>
      <c r="R71" s="1041"/>
      <c r="S71" s="1041"/>
      <c r="T71" s="1123"/>
      <c r="U71" s="1123"/>
      <c r="V71" s="713">
        <v>1</v>
      </c>
      <c r="W71" s="694" t="s">
        <v>121</v>
      </c>
      <c r="X71" s="694"/>
      <c r="Y71" s="694"/>
      <c r="Z71" s="396">
        <v>1</v>
      </c>
      <c r="AA71" s="395" t="s">
        <v>124</v>
      </c>
      <c r="AB71" s="396" t="s">
        <v>148</v>
      </c>
      <c r="AC71" s="404" t="s">
        <v>335</v>
      </c>
      <c r="AD71" s="1123"/>
      <c r="AE71" s="1123" t="str">
        <f t="shared" si="17"/>
        <v/>
      </c>
      <c r="AF71" s="693">
        <v>1</v>
      </c>
      <c r="AG71" s="718" t="s">
        <v>124</v>
      </c>
      <c r="AH71" s="718" t="s">
        <v>173</v>
      </c>
      <c r="AI71" s="718" t="s">
        <v>274</v>
      </c>
      <c r="AJ71" s="396">
        <v>1</v>
      </c>
      <c r="AK71" s="404" t="s">
        <v>124</v>
      </c>
      <c r="AL71" s="404" t="s">
        <v>173</v>
      </c>
      <c r="AM71" s="404" t="s">
        <v>274</v>
      </c>
      <c r="AN71" s="671" t="s">
        <v>506</v>
      </c>
    </row>
    <row r="72" spans="1:246" ht="127.5" x14ac:dyDescent="0.25">
      <c r="A72" s="401"/>
      <c r="B72" s="401" t="s">
        <v>179</v>
      </c>
      <c r="C72" s="391" t="s">
        <v>321</v>
      </c>
      <c r="D72" s="375" t="s">
        <v>249</v>
      </c>
      <c r="E72" s="527" t="s">
        <v>366</v>
      </c>
      <c r="F72" s="377"/>
      <c r="G72" s="376" t="s">
        <v>66</v>
      </c>
      <c r="H72" s="511"/>
      <c r="I72" s="390" t="s">
        <v>52</v>
      </c>
      <c r="J72" s="390" t="s">
        <v>52</v>
      </c>
      <c r="K72" s="685" t="s">
        <v>448</v>
      </c>
      <c r="L72" s="468" t="s">
        <v>540</v>
      </c>
      <c r="M72" s="1090">
        <v>90</v>
      </c>
      <c r="N72" s="1041"/>
      <c r="O72" s="1041"/>
      <c r="P72" s="1041">
        <v>18</v>
      </c>
      <c r="Q72" s="1041"/>
      <c r="R72" s="1041"/>
      <c r="S72" s="1041"/>
      <c r="T72" s="1123"/>
      <c r="U72" s="1123"/>
      <c r="V72" s="713">
        <v>1</v>
      </c>
      <c r="W72" s="694" t="s">
        <v>121</v>
      </c>
      <c r="X72" s="694"/>
      <c r="Y72" s="694"/>
      <c r="Z72" s="396">
        <v>1</v>
      </c>
      <c r="AA72" s="395" t="s">
        <v>124</v>
      </c>
      <c r="AB72" s="396" t="s">
        <v>183</v>
      </c>
      <c r="AC72" s="395" t="s">
        <v>162</v>
      </c>
      <c r="AD72" s="1123"/>
      <c r="AE72" s="1123" t="str">
        <f t="shared" si="17"/>
        <v/>
      </c>
      <c r="AF72" s="693">
        <v>1</v>
      </c>
      <c r="AG72" s="694" t="s">
        <v>124</v>
      </c>
      <c r="AH72" s="693" t="s">
        <v>184</v>
      </c>
      <c r="AI72" s="693" t="s">
        <v>162</v>
      </c>
      <c r="AJ72" s="396">
        <v>1</v>
      </c>
      <c r="AK72" s="395" t="s">
        <v>124</v>
      </c>
      <c r="AL72" s="395" t="s">
        <v>184</v>
      </c>
      <c r="AM72" s="395" t="s">
        <v>162</v>
      </c>
      <c r="AN72" s="671" t="s">
        <v>507</v>
      </c>
    </row>
    <row r="73" spans="1:246" s="643" customFormat="1" ht="36" customHeight="1" x14ac:dyDescent="0.25">
      <c r="A73" s="615" t="s">
        <v>400</v>
      </c>
      <c r="B73" s="615" t="s">
        <v>341</v>
      </c>
      <c r="C73" s="617" t="s">
        <v>401</v>
      </c>
      <c r="D73" s="598" t="s">
        <v>251</v>
      </c>
      <c r="E73" s="581" t="s">
        <v>366</v>
      </c>
      <c r="F73" s="581"/>
      <c r="G73" s="599"/>
      <c r="H73" s="600" t="s">
        <v>402</v>
      </c>
      <c r="I73" s="601" t="s">
        <v>52</v>
      </c>
      <c r="J73" s="601" t="s">
        <v>52</v>
      </c>
      <c r="K73" s="614"/>
      <c r="L73" s="614"/>
      <c r="M73" s="1033"/>
      <c r="N73" s="1042"/>
      <c r="O73" s="1042"/>
      <c r="P73" s="1042"/>
      <c r="Q73" s="1042"/>
      <c r="R73" s="1043"/>
      <c r="S73" s="1043"/>
      <c r="T73" s="1115"/>
      <c r="U73" s="1115"/>
      <c r="V73" s="454"/>
      <c r="W73" s="621"/>
      <c r="X73" s="621"/>
      <c r="Y73" s="621"/>
      <c r="Z73" s="455"/>
      <c r="AA73" s="621"/>
      <c r="AB73" s="621"/>
      <c r="AC73" s="621"/>
      <c r="AD73" s="1115"/>
      <c r="AE73" s="1115"/>
      <c r="AF73" s="455"/>
      <c r="AG73" s="621"/>
      <c r="AH73" s="621"/>
      <c r="AI73" s="621"/>
      <c r="AJ73" s="455"/>
      <c r="AK73" s="621"/>
      <c r="AL73" s="621"/>
      <c r="AM73" s="621"/>
      <c r="AN73" s="663"/>
      <c r="AO73" s="642"/>
      <c r="AP73" s="642"/>
      <c r="AQ73" s="642"/>
      <c r="AR73" s="642"/>
      <c r="AS73" s="642"/>
      <c r="AT73" s="642"/>
      <c r="AU73" s="642"/>
      <c r="AV73" s="642"/>
      <c r="AW73" s="642"/>
      <c r="AX73" s="642"/>
      <c r="AY73" s="642"/>
      <c r="AZ73" s="642"/>
      <c r="BA73" s="642"/>
      <c r="BB73" s="642"/>
      <c r="BC73" s="642"/>
      <c r="BD73" s="642"/>
      <c r="BE73" s="642"/>
      <c r="BF73" s="642"/>
      <c r="BG73" s="642"/>
      <c r="BH73" s="642"/>
      <c r="BI73" s="642"/>
      <c r="BJ73" s="642"/>
      <c r="BK73" s="642"/>
      <c r="BL73" s="642"/>
      <c r="BM73" s="642"/>
      <c r="BN73" s="642"/>
      <c r="BO73" s="642"/>
      <c r="BP73" s="642"/>
      <c r="BQ73" s="642"/>
      <c r="BR73" s="642"/>
      <c r="BS73" s="642"/>
      <c r="BT73" s="642"/>
      <c r="BU73" s="642"/>
      <c r="BV73" s="642"/>
      <c r="BW73" s="642"/>
      <c r="BX73" s="642"/>
      <c r="BY73" s="642"/>
      <c r="BZ73" s="642"/>
      <c r="CA73" s="642"/>
      <c r="CB73" s="642"/>
      <c r="CC73" s="642"/>
      <c r="CD73" s="642"/>
      <c r="CE73" s="642"/>
      <c r="CF73" s="642"/>
      <c r="CG73" s="642"/>
      <c r="CH73" s="642"/>
      <c r="CI73" s="642"/>
      <c r="CJ73" s="642"/>
      <c r="CK73" s="642"/>
      <c r="CL73" s="642"/>
      <c r="CM73" s="642"/>
      <c r="CN73" s="642"/>
      <c r="CO73" s="642"/>
      <c r="CP73" s="642"/>
      <c r="CQ73" s="642"/>
      <c r="CR73" s="642"/>
      <c r="CS73" s="642"/>
      <c r="CT73" s="642"/>
      <c r="CU73" s="642"/>
      <c r="CV73" s="642"/>
      <c r="CW73" s="642"/>
      <c r="CX73" s="642"/>
      <c r="CY73" s="642"/>
      <c r="CZ73" s="642"/>
      <c r="DA73" s="642"/>
      <c r="DB73" s="642"/>
      <c r="DC73" s="642"/>
      <c r="DD73" s="642"/>
      <c r="DE73" s="642"/>
      <c r="DF73" s="642"/>
      <c r="DG73" s="642"/>
      <c r="DH73" s="642"/>
      <c r="DI73" s="642"/>
      <c r="DJ73" s="642"/>
      <c r="DK73" s="642"/>
      <c r="DL73" s="642"/>
      <c r="DM73" s="642"/>
      <c r="DN73" s="642"/>
      <c r="DO73" s="642"/>
      <c r="DP73" s="642"/>
      <c r="DQ73" s="642"/>
      <c r="DR73" s="642"/>
      <c r="DS73" s="642"/>
      <c r="DT73" s="642"/>
      <c r="DU73" s="642"/>
      <c r="DV73" s="642"/>
      <c r="DW73" s="642"/>
      <c r="DX73" s="642"/>
      <c r="DY73" s="642"/>
      <c r="DZ73" s="642"/>
      <c r="EA73" s="642"/>
      <c r="EB73" s="642"/>
      <c r="EC73" s="642"/>
      <c r="ED73" s="642"/>
      <c r="EE73" s="642"/>
      <c r="EF73" s="642"/>
      <c r="EG73" s="642"/>
      <c r="EH73" s="642"/>
      <c r="EI73" s="642"/>
      <c r="EJ73" s="642"/>
      <c r="EK73" s="642"/>
      <c r="EL73" s="642"/>
      <c r="EM73" s="642"/>
      <c r="EN73" s="642"/>
      <c r="EO73" s="642"/>
      <c r="EP73" s="642"/>
      <c r="EQ73" s="642"/>
      <c r="ER73" s="642"/>
      <c r="ES73" s="642"/>
      <c r="ET73" s="642"/>
      <c r="EU73" s="642"/>
      <c r="EV73" s="642"/>
      <c r="EW73" s="642"/>
      <c r="EX73" s="642"/>
      <c r="EY73" s="642"/>
      <c r="EZ73" s="642"/>
      <c r="FA73" s="642"/>
      <c r="FB73" s="642"/>
      <c r="FC73" s="642"/>
      <c r="FD73" s="642"/>
      <c r="FE73" s="642"/>
      <c r="FF73" s="642"/>
      <c r="FG73" s="642"/>
      <c r="FH73" s="642"/>
      <c r="FI73" s="642"/>
      <c r="FJ73" s="642"/>
      <c r="FK73" s="642"/>
      <c r="FL73" s="642"/>
      <c r="FM73" s="642"/>
      <c r="FN73" s="642"/>
      <c r="FO73" s="642"/>
      <c r="FP73" s="642"/>
      <c r="FQ73" s="642"/>
      <c r="FR73" s="642"/>
      <c r="FS73" s="642"/>
      <c r="FT73" s="642"/>
      <c r="FU73" s="642"/>
      <c r="FV73" s="642"/>
      <c r="FW73" s="642"/>
      <c r="FX73" s="642"/>
      <c r="FY73" s="642"/>
      <c r="FZ73" s="642"/>
      <c r="GA73" s="642"/>
      <c r="GB73" s="642"/>
      <c r="GC73" s="642"/>
      <c r="GD73" s="642"/>
      <c r="GE73" s="642"/>
      <c r="GF73" s="642"/>
      <c r="GG73" s="642"/>
      <c r="GH73" s="642"/>
      <c r="GI73" s="642"/>
      <c r="GJ73" s="642"/>
      <c r="GK73" s="642"/>
      <c r="GL73" s="642"/>
      <c r="GM73" s="642"/>
      <c r="GN73" s="642"/>
      <c r="GO73" s="642"/>
      <c r="GP73" s="642"/>
      <c r="GQ73" s="642"/>
      <c r="GR73" s="642"/>
      <c r="GS73" s="642"/>
      <c r="GT73" s="642"/>
      <c r="GU73" s="642"/>
      <c r="GV73" s="642"/>
      <c r="GW73" s="642"/>
      <c r="GX73" s="642"/>
      <c r="GY73" s="642"/>
      <c r="GZ73" s="642"/>
      <c r="HA73" s="642"/>
      <c r="HB73" s="642"/>
      <c r="HC73" s="642"/>
      <c r="HD73" s="642"/>
      <c r="HE73" s="642"/>
      <c r="HF73" s="642"/>
      <c r="HG73" s="642"/>
      <c r="HH73" s="642"/>
      <c r="HI73" s="642"/>
      <c r="HJ73" s="642"/>
      <c r="HK73" s="642"/>
      <c r="HL73" s="642"/>
      <c r="HM73" s="642"/>
      <c r="HN73" s="642"/>
      <c r="HO73" s="642"/>
      <c r="HP73" s="642"/>
      <c r="HQ73" s="642"/>
      <c r="HR73" s="642"/>
      <c r="HS73" s="642"/>
      <c r="HT73" s="642"/>
      <c r="HU73" s="642"/>
      <c r="HV73" s="642"/>
      <c r="HW73" s="642"/>
      <c r="HX73" s="642"/>
      <c r="HY73" s="642"/>
      <c r="HZ73" s="642"/>
      <c r="IA73" s="642"/>
      <c r="IB73" s="642"/>
      <c r="IC73" s="642"/>
      <c r="ID73" s="642"/>
      <c r="IE73" s="642"/>
      <c r="IF73" s="642"/>
      <c r="IG73" s="642"/>
      <c r="IH73" s="642"/>
      <c r="II73" s="642"/>
    </row>
    <row r="74" spans="1:246" s="500" customFormat="1" ht="101.25" customHeight="1" x14ac:dyDescent="0.25">
      <c r="A74" s="570"/>
      <c r="B74" s="570" t="s">
        <v>154</v>
      </c>
      <c r="C74" s="526" t="s">
        <v>324</v>
      </c>
      <c r="D74" s="570" t="s">
        <v>403</v>
      </c>
      <c r="E74" s="689" t="s">
        <v>583</v>
      </c>
      <c r="F74" s="735" t="s">
        <v>442</v>
      </c>
      <c r="G74" s="690" t="s">
        <v>582</v>
      </c>
      <c r="H74" s="606"/>
      <c r="I74" s="524" t="s">
        <v>52</v>
      </c>
      <c r="J74" s="524" t="s">
        <v>52</v>
      </c>
      <c r="K74" s="732" t="s">
        <v>369</v>
      </c>
      <c r="L74" s="732">
        <v>12</v>
      </c>
      <c r="M74" s="1034">
        <v>59</v>
      </c>
      <c r="N74" s="1044"/>
      <c r="O74" s="1044"/>
      <c r="P74" s="1044">
        <v>18</v>
      </c>
      <c r="Q74" s="1044"/>
      <c r="R74" s="1045"/>
      <c r="S74" s="1045"/>
      <c r="T74" s="1125"/>
      <c r="U74" s="1125"/>
      <c r="V74" s="729">
        <v>1</v>
      </c>
      <c r="W74" s="714" t="s">
        <v>121</v>
      </c>
      <c r="X74" s="714" t="s">
        <v>443</v>
      </c>
      <c r="Y74" s="714" t="s">
        <v>162</v>
      </c>
      <c r="Z74" s="518">
        <v>1</v>
      </c>
      <c r="AA74" s="591" t="s">
        <v>124</v>
      </c>
      <c r="AB74" s="591" t="s">
        <v>173</v>
      </c>
      <c r="AC74" s="591" t="s">
        <v>161</v>
      </c>
      <c r="AD74" s="1125"/>
      <c r="AE74" s="1123" t="str">
        <f t="shared" ref="AE74:AE76" si="18">IF(AD74="","",AD74)</f>
        <v/>
      </c>
      <c r="AF74" s="713">
        <v>1</v>
      </c>
      <c r="AG74" s="714" t="s">
        <v>124</v>
      </c>
      <c r="AH74" s="714" t="s">
        <v>148</v>
      </c>
      <c r="AI74" s="714" t="s">
        <v>163</v>
      </c>
      <c r="AJ74" s="518">
        <v>1</v>
      </c>
      <c r="AK74" s="591" t="s">
        <v>124</v>
      </c>
      <c r="AL74" s="591" t="s">
        <v>148</v>
      </c>
      <c r="AM74" s="591" t="s">
        <v>163</v>
      </c>
      <c r="AN74" s="666" t="s">
        <v>496</v>
      </c>
      <c r="AO74" s="499"/>
      <c r="AP74" s="499"/>
      <c r="AQ74" s="499"/>
      <c r="AR74" s="499"/>
      <c r="AS74" s="499"/>
      <c r="AT74" s="499"/>
      <c r="AU74" s="499"/>
      <c r="AV74" s="499"/>
      <c r="AW74" s="499"/>
      <c r="AX74" s="499"/>
      <c r="AY74" s="499"/>
      <c r="AZ74" s="499"/>
      <c r="BA74" s="499"/>
      <c r="BB74" s="499"/>
      <c r="BC74" s="499"/>
      <c r="BD74" s="499"/>
      <c r="BE74" s="499"/>
      <c r="BF74" s="499"/>
      <c r="BG74" s="499"/>
      <c r="BH74" s="499"/>
      <c r="BI74" s="499"/>
      <c r="BJ74" s="499"/>
      <c r="BK74" s="499"/>
      <c r="BL74" s="499"/>
      <c r="BM74" s="499"/>
      <c r="BN74" s="499"/>
      <c r="BO74" s="499"/>
      <c r="BP74" s="499"/>
      <c r="BQ74" s="499"/>
      <c r="BR74" s="499"/>
      <c r="BS74" s="499"/>
      <c r="BT74" s="499"/>
      <c r="BU74" s="499"/>
      <c r="BV74" s="499"/>
      <c r="BW74" s="499"/>
      <c r="BX74" s="499"/>
      <c r="BY74" s="499"/>
      <c r="BZ74" s="499"/>
      <c r="CA74" s="499"/>
      <c r="CB74" s="499"/>
      <c r="CC74" s="499"/>
      <c r="CD74" s="499"/>
      <c r="CE74" s="499"/>
      <c r="CF74" s="499"/>
      <c r="CG74" s="499"/>
      <c r="CH74" s="499"/>
      <c r="CI74" s="499"/>
      <c r="CJ74" s="499"/>
      <c r="CK74" s="499"/>
      <c r="CL74" s="499"/>
      <c r="CM74" s="499"/>
      <c r="CN74" s="499"/>
      <c r="CO74" s="499"/>
      <c r="CP74" s="499"/>
      <c r="CQ74" s="499"/>
      <c r="CR74" s="499"/>
      <c r="CS74" s="499"/>
      <c r="CT74" s="499"/>
      <c r="CU74" s="499"/>
      <c r="CV74" s="499"/>
      <c r="CW74" s="499"/>
      <c r="CX74" s="499"/>
      <c r="CY74" s="499"/>
      <c r="CZ74" s="499"/>
      <c r="DA74" s="499"/>
      <c r="DB74" s="499"/>
      <c r="DC74" s="499"/>
      <c r="DD74" s="499"/>
      <c r="DE74" s="499"/>
      <c r="DF74" s="499"/>
      <c r="DG74" s="499"/>
      <c r="DH74" s="499"/>
      <c r="DI74" s="499"/>
      <c r="DJ74" s="499"/>
      <c r="DK74" s="499"/>
      <c r="DL74" s="499"/>
      <c r="DM74" s="499"/>
      <c r="DN74" s="499"/>
      <c r="DO74" s="499"/>
      <c r="DP74" s="499"/>
      <c r="DQ74" s="499"/>
      <c r="DR74" s="499"/>
      <c r="DS74" s="499"/>
      <c r="DT74" s="499"/>
      <c r="DU74" s="499"/>
      <c r="DV74" s="499"/>
      <c r="DW74" s="499"/>
      <c r="DX74" s="499"/>
      <c r="DY74" s="499"/>
      <c r="DZ74" s="499"/>
      <c r="EA74" s="499"/>
      <c r="EB74" s="499"/>
      <c r="EC74" s="499"/>
      <c r="ED74" s="499"/>
      <c r="EE74" s="499"/>
      <c r="EF74" s="499"/>
      <c r="EG74" s="499"/>
      <c r="EH74" s="499"/>
      <c r="EI74" s="499"/>
      <c r="EJ74" s="499"/>
      <c r="EK74" s="499"/>
      <c r="EL74" s="499"/>
      <c r="EM74" s="499"/>
      <c r="EN74" s="499"/>
      <c r="EO74" s="499"/>
      <c r="EP74" s="499"/>
      <c r="EQ74" s="499"/>
      <c r="ER74" s="499"/>
      <c r="ES74" s="499"/>
      <c r="ET74" s="499"/>
      <c r="EU74" s="499"/>
      <c r="EV74" s="499"/>
      <c r="EW74" s="499"/>
      <c r="EX74" s="499"/>
      <c r="EY74" s="499"/>
      <c r="EZ74" s="499"/>
      <c r="FA74" s="499"/>
      <c r="FB74" s="499"/>
      <c r="FC74" s="499"/>
      <c r="FD74" s="499"/>
      <c r="FE74" s="499"/>
      <c r="FF74" s="499"/>
      <c r="FG74" s="499"/>
      <c r="FH74" s="499"/>
      <c r="FI74" s="499"/>
      <c r="FJ74" s="499"/>
      <c r="FK74" s="499"/>
      <c r="FL74" s="499"/>
      <c r="FM74" s="499"/>
      <c r="FN74" s="499"/>
      <c r="FO74" s="499"/>
      <c r="FP74" s="499"/>
      <c r="FQ74" s="499"/>
      <c r="FR74" s="499"/>
      <c r="FS74" s="499"/>
      <c r="FT74" s="499"/>
      <c r="FU74" s="499"/>
      <c r="FV74" s="499"/>
      <c r="FW74" s="499"/>
      <c r="FX74" s="499"/>
      <c r="FY74" s="499"/>
      <c r="FZ74" s="499"/>
      <c r="GA74" s="499"/>
      <c r="GB74" s="499"/>
      <c r="GC74" s="499"/>
      <c r="GD74" s="499"/>
      <c r="GE74" s="499"/>
      <c r="GF74" s="499"/>
      <c r="GG74" s="499"/>
      <c r="GH74" s="499"/>
      <c r="GI74" s="499"/>
      <c r="GJ74" s="499"/>
      <c r="GK74" s="499"/>
      <c r="GL74" s="499"/>
      <c r="GM74" s="499"/>
      <c r="GN74" s="499"/>
      <c r="GO74" s="499"/>
      <c r="GP74" s="499"/>
      <c r="GQ74" s="499"/>
      <c r="GR74" s="499"/>
      <c r="GS74" s="499"/>
      <c r="GT74" s="499"/>
      <c r="GU74" s="499"/>
      <c r="GV74" s="499"/>
      <c r="GW74" s="499"/>
      <c r="GX74" s="499"/>
      <c r="GY74" s="499"/>
      <c r="GZ74" s="499"/>
      <c r="HA74" s="499"/>
      <c r="HB74" s="499"/>
      <c r="HC74" s="499"/>
      <c r="HD74" s="499"/>
      <c r="HE74" s="499"/>
      <c r="HF74" s="499"/>
      <c r="HG74" s="499"/>
      <c r="HH74" s="499"/>
      <c r="HI74" s="499"/>
      <c r="HJ74" s="499"/>
      <c r="HK74" s="499"/>
      <c r="HL74" s="499"/>
      <c r="HM74" s="499"/>
      <c r="HN74" s="499"/>
      <c r="HO74" s="499"/>
      <c r="HP74" s="499"/>
      <c r="HQ74" s="499"/>
      <c r="HR74" s="499"/>
      <c r="HS74" s="499"/>
      <c r="HT74" s="499"/>
      <c r="HU74" s="499"/>
      <c r="HV74" s="499"/>
      <c r="HW74" s="499"/>
      <c r="HX74" s="499"/>
      <c r="HY74" s="499"/>
      <c r="HZ74" s="499"/>
      <c r="IA74" s="499"/>
      <c r="IB74" s="499"/>
      <c r="IC74" s="499"/>
      <c r="ID74" s="499"/>
      <c r="IE74" s="499"/>
      <c r="IF74" s="499"/>
      <c r="IG74" s="499"/>
      <c r="IH74" s="499"/>
      <c r="II74" s="499"/>
    </row>
    <row r="75" spans="1:246" s="500" customFormat="1" ht="70.5" customHeight="1" x14ac:dyDescent="0.25">
      <c r="A75" s="570"/>
      <c r="B75" s="570" t="s">
        <v>152</v>
      </c>
      <c r="C75" s="526" t="s">
        <v>322</v>
      </c>
      <c r="D75" s="570" t="s">
        <v>404</v>
      </c>
      <c r="E75" s="691" t="s">
        <v>583</v>
      </c>
      <c r="F75" s="739" t="s">
        <v>442</v>
      </c>
      <c r="G75" s="690" t="s">
        <v>584</v>
      </c>
      <c r="H75" s="606"/>
      <c r="I75" s="524" t="s">
        <v>52</v>
      </c>
      <c r="J75" s="524" t="s">
        <v>52</v>
      </c>
      <c r="K75" s="732" t="s">
        <v>602</v>
      </c>
      <c r="L75" s="732">
        <v>11</v>
      </c>
      <c r="M75" s="1034">
        <v>22</v>
      </c>
      <c r="N75" s="1044"/>
      <c r="O75" s="1044"/>
      <c r="P75" s="1044">
        <v>18</v>
      </c>
      <c r="Q75" s="1044"/>
      <c r="R75" s="1045"/>
      <c r="S75" s="1045"/>
      <c r="T75" s="1125"/>
      <c r="U75" s="1125"/>
      <c r="V75" s="729">
        <v>1</v>
      </c>
      <c r="W75" s="714" t="s">
        <v>121</v>
      </c>
      <c r="X75" s="714" t="s">
        <v>443</v>
      </c>
      <c r="Y75" s="714"/>
      <c r="Z75" s="518">
        <v>1</v>
      </c>
      <c r="AA75" s="591" t="s">
        <v>124</v>
      </c>
      <c r="AB75" s="591" t="s">
        <v>173</v>
      </c>
      <c r="AC75" s="591" t="s">
        <v>161</v>
      </c>
      <c r="AD75" s="1125"/>
      <c r="AE75" s="1123" t="str">
        <f t="shared" si="18"/>
        <v/>
      </c>
      <c r="AF75" s="713">
        <v>1</v>
      </c>
      <c r="AG75" s="714" t="s">
        <v>124</v>
      </c>
      <c r="AH75" s="714" t="s">
        <v>173</v>
      </c>
      <c r="AI75" s="714" t="s">
        <v>161</v>
      </c>
      <c r="AJ75" s="518">
        <v>1</v>
      </c>
      <c r="AK75" s="591" t="s">
        <v>124</v>
      </c>
      <c r="AL75" s="591" t="s">
        <v>173</v>
      </c>
      <c r="AM75" s="591" t="s">
        <v>161</v>
      </c>
      <c r="AN75" s="666" t="s">
        <v>497</v>
      </c>
      <c r="AO75" s="499"/>
      <c r="AP75" s="499"/>
      <c r="AQ75" s="499"/>
      <c r="AR75" s="499"/>
      <c r="AS75" s="499"/>
      <c r="AT75" s="499"/>
      <c r="AU75" s="499"/>
      <c r="AV75" s="499"/>
      <c r="AW75" s="499"/>
      <c r="AX75" s="499"/>
      <c r="AY75" s="499"/>
      <c r="AZ75" s="499"/>
      <c r="BA75" s="499"/>
      <c r="BB75" s="499"/>
      <c r="BC75" s="499"/>
      <c r="BD75" s="499"/>
      <c r="BE75" s="499"/>
      <c r="BF75" s="499"/>
      <c r="BG75" s="499"/>
      <c r="BH75" s="499"/>
      <c r="BI75" s="499"/>
      <c r="BJ75" s="499"/>
      <c r="BK75" s="499"/>
      <c r="BL75" s="499"/>
      <c r="BM75" s="499"/>
      <c r="BN75" s="499"/>
      <c r="BO75" s="499"/>
      <c r="BP75" s="499"/>
      <c r="BQ75" s="499"/>
      <c r="BR75" s="499"/>
      <c r="BS75" s="499"/>
      <c r="BT75" s="499"/>
      <c r="BU75" s="499"/>
      <c r="BV75" s="499"/>
      <c r="BW75" s="499"/>
      <c r="BX75" s="499"/>
      <c r="BY75" s="499"/>
      <c r="BZ75" s="499"/>
      <c r="CA75" s="499"/>
      <c r="CB75" s="499"/>
      <c r="CC75" s="499"/>
      <c r="CD75" s="499"/>
      <c r="CE75" s="499"/>
      <c r="CF75" s="499"/>
      <c r="CG75" s="499"/>
      <c r="CH75" s="499"/>
      <c r="CI75" s="499"/>
      <c r="CJ75" s="499"/>
      <c r="CK75" s="499"/>
      <c r="CL75" s="499"/>
      <c r="CM75" s="499"/>
      <c r="CN75" s="499"/>
      <c r="CO75" s="499"/>
      <c r="CP75" s="499"/>
      <c r="CQ75" s="499"/>
      <c r="CR75" s="499"/>
      <c r="CS75" s="499"/>
      <c r="CT75" s="499"/>
      <c r="CU75" s="499"/>
      <c r="CV75" s="499"/>
      <c r="CW75" s="499"/>
      <c r="CX75" s="499"/>
      <c r="CY75" s="499"/>
      <c r="CZ75" s="499"/>
      <c r="DA75" s="499"/>
      <c r="DB75" s="499"/>
      <c r="DC75" s="499"/>
      <c r="DD75" s="499"/>
      <c r="DE75" s="499"/>
      <c r="DF75" s="499"/>
      <c r="DG75" s="499"/>
      <c r="DH75" s="499"/>
      <c r="DI75" s="499"/>
      <c r="DJ75" s="499"/>
      <c r="DK75" s="499"/>
      <c r="DL75" s="499"/>
      <c r="DM75" s="499"/>
      <c r="DN75" s="499"/>
      <c r="DO75" s="499"/>
      <c r="DP75" s="499"/>
      <c r="DQ75" s="499"/>
      <c r="DR75" s="499"/>
      <c r="DS75" s="499"/>
      <c r="DT75" s="499"/>
      <c r="DU75" s="499"/>
      <c r="DV75" s="499"/>
      <c r="DW75" s="499"/>
      <c r="DX75" s="499"/>
      <c r="DY75" s="499"/>
      <c r="DZ75" s="499"/>
      <c r="EA75" s="499"/>
      <c r="EB75" s="499"/>
      <c r="EC75" s="499"/>
      <c r="ED75" s="499"/>
      <c r="EE75" s="499"/>
      <c r="EF75" s="499"/>
      <c r="EG75" s="499"/>
      <c r="EH75" s="499"/>
      <c r="EI75" s="499"/>
      <c r="EJ75" s="499"/>
      <c r="EK75" s="499"/>
      <c r="EL75" s="499"/>
      <c r="EM75" s="499"/>
      <c r="EN75" s="499"/>
      <c r="EO75" s="499"/>
      <c r="EP75" s="499"/>
      <c r="EQ75" s="499"/>
      <c r="ER75" s="499"/>
      <c r="ES75" s="499"/>
      <c r="ET75" s="499"/>
      <c r="EU75" s="499"/>
      <c r="EV75" s="499"/>
      <c r="EW75" s="499"/>
      <c r="EX75" s="499"/>
      <c r="EY75" s="499"/>
      <c r="EZ75" s="499"/>
      <c r="FA75" s="499"/>
      <c r="FB75" s="499"/>
      <c r="FC75" s="499"/>
      <c r="FD75" s="499"/>
      <c r="FE75" s="499"/>
      <c r="FF75" s="499"/>
      <c r="FG75" s="499"/>
      <c r="FH75" s="499"/>
      <c r="FI75" s="499"/>
      <c r="FJ75" s="499"/>
      <c r="FK75" s="499"/>
      <c r="FL75" s="499"/>
      <c r="FM75" s="499"/>
      <c r="FN75" s="499"/>
      <c r="FO75" s="499"/>
      <c r="FP75" s="499"/>
      <c r="FQ75" s="499"/>
      <c r="FR75" s="499"/>
      <c r="FS75" s="499"/>
      <c r="FT75" s="499"/>
      <c r="FU75" s="499"/>
      <c r="FV75" s="499"/>
      <c r="FW75" s="499"/>
      <c r="FX75" s="499"/>
      <c r="FY75" s="499"/>
      <c r="FZ75" s="499"/>
      <c r="GA75" s="499"/>
      <c r="GB75" s="499"/>
      <c r="GC75" s="499"/>
      <c r="GD75" s="499"/>
      <c r="GE75" s="499"/>
      <c r="GF75" s="499"/>
      <c r="GG75" s="499"/>
      <c r="GH75" s="499"/>
      <c r="GI75" s="499"/>
      <c r="GJ75" s="499"/>
      <c r="GK75" s="499"/>
      <c r="GL75" s="499"/>
      <c r="GM75" s="499"/>
      <c r="GN75" s="499"/>
      <c r="GO75" s="499"/>
      <c r="GP75" s="499"/>
      <c r="GQ75" s="499"/>
      <c r="GR75" s="499"/>
      <c r="GS75" s="499"/>
      <c r="GT75" s="499"/>
      <c r="GU75" s="499"/>
      <c r="GV75" s="499"/>
      <c r="GW75" s="499"/>
      <c r="GX75" s="499"/>
      <c r="GY75" s="499"/>
      <c r="GZ75" s="499"/>
      <c r="HA75" s="499"/>
      <c r="HB75" s="499"/>
      <c r="HC75" s="499"/>
      <c r="HD75" s="499"/>
      <c r="HE75" s="499"/>
      <c r="HF75" s="499"/>
      <c r="HG75" s="499"/>
      <c r="HH75" s="499"/>
      <c r="HI75" s="499"/>
      <c r="HJ75" s="499"/>
      <c r="HK75" s="499"/>
      <c r="HL75" s="499"/>
      <c r="HM75" s="499"/>
      <c r="HN75" s="499"/>
      <c r="HO75" s="499"/>
      <c r="HP75" s="499"/>
      <c r="HQ75" s="499"/>
      <c r="HR75" s="499"/>
      <c r="HS75" s="499"/>
      <c r="HT75" s="499"/>
      <c r="HU75" s="499"/>
      <c r="HV75" s="499"/>
      <c r="HW75" s="499"/>
      <c r="HX75" s="499"/>
      <c r="HY75" s="499"/>
      <c r="HZ75" s="499"/>
      <c r="IA75" s="499"/>
      <c r="IB75" s="499"/>
      <c r="IC75" s="499"/>
      <c r="ID75" s="499"/>
      <c r="IE75" s="499"/>
      <c r="IF75" s="499"/>
      <c r="IG75" s="499"/>
      <c r="IH75" s="499"/>
      <c r="II75" s="499"/>
    </row>
    <row r="76" spans="1:246" s="500" customFormat="1" ht="91.5" customHeight="1" x14ac:dyDescent="0.25">
      <c r="A76" s="570"/>
      <c r="B76" s="570" t="s">
        <v>153</v>
      </c>
      <c r="C76" s="526" t="s">
        <v>323</v>
      </c>
      <c r="D76" s="570" t="s">
        <v>405</v>
      </c>
      <c r="E76" s="691" t="s">
        <v>583</v>
      </c>
      <c r="F76" s="739" t="s">
        <v>442</v>
      </c>
      <c r="G76" s="690" t="s">
        <v>584</v>
      </c>
      <c r="H76" s="606"/>
      <c r="I76" s="524" t="s">
        <v>52</v>
      </c>
      <c r="J76" s="524" t="s">
        <v>52</v>
      </c>
      <c r="K76" s="732" t="s">
        <v>607</v>
      </c>
      <c r="L76" s="732">
        <v>14</v>
      </c>
      <c r="M76" s="1034">
        <v>5</v>
      </c>
      <c r="N76" s="1044"/>
      <c r="O76" s="1044"/>
      <c r="P76" s="1044">
        <v>18</v>
      </c>
      <c r="Q76" s="1044"/>
      <c r="R76" s="1045"/>
      <c r="S76" s="1045"/>
      <c r="T76" s="1125"/>
      <c r="U76" s="1125"/>
      <c r="V76" s="729">
        <v>1</v>
      </c>
      <c r="W76" s="714" t="s">
        <v>121</v>
      </c>
      <c r="X76" s="714" t="s">
        <v>443</v>
      </c>
      <c r="Y76" s="714"/>
      <c r="Z76" s="518">
        <v>1</v>
      </c>
      <c r="AA76" s="591" t="s">
        <v>124</v>
      </c>
      <c r="AB76" s="591" t="s">
        <v>173</v>
      </c>
      <c r="AC76" s="591" t="s">
        <v>161</v>
      </c>
      <c r="AD76" s="1125"/>
      <c r="AE76" s="1123" t="str">
        <f t="shared" si="18"/>
        <v/>
      </c>
      <c r="AF76" s="713">
        <v>1</v>
      </c>
      <c r="AG76" s="714" t="s">
        <v>124</v>
      </c>
      <c r="AH76" s="714" t="s">
        <v>173</v>
      </c>
      <c r="AI76" s="714" t="s">
        <v>161</v>
      </c>
      <c r="AJ76" s="518">
        <v>1</v>
      </c>
      <c r="AK76" s="591" t="s">
        <v>124</v>
      </c>
      <c r="AL76" s="591" t="s">
        <v>173</v>
      </c>
      <c r="AM76" s="591" t="s">
        <v>161</v>
      </c>
      <c r="AN76" s="666" t="s">
        <v>497</v>
      </c>
      <c r="AO76" s="499"/>
      <c r="AP76" s="499"/>
      <c r="AQ76" s="499"/>
      <c r="AR76" s="499"/>
      <c r="AS76" s="499"/>
      <c r="AT76" s="499"/>
      <c r="AU76" s="499"/>
      <c r="AV76" s="499"/>
      <c r="AW76" s="499"/>
      <c r="AX76" s="499"/>
      <c r="AY76" s="499"/>
      <c r="AZ76" s="499"/>
      <c r="BA76" s="499"/>
      <c r="BB76" s="499"/>
      <c r="BC76" s="499"/>
      <c r="BD76" s="499"/>
      <c r="BE76" s="499"/>
      <c r="BF76" s="499"/>
      <c r="BG76" s="499"/>
      <c r="BH76" s="499"/>
      <c r="BI76" s="499"/>
      <c r="BJ76" s="499"/>
      <c r="BK76" s="499"/>
      <c r="BL76" s="499"/>
      <c r="BM76" s="499"/>
      <c r="BN76" s="499"/>
      <c r="BO76" s="499"/>
      <c r="BP76" s="499"/>
      <c r="BQ76" s="499"/>
      <c r="BR76" s="499"/>
      <c r="BS76" s="499"/>
      <c r="BT76" s="499"/>
      <c r="BU76" s="499"/>
      <c r="BV76" s="499"/>
      <c r="BW76" s="499"/>
      <c r="BX76" s="499"/>
      <c r="BY76" s="499"/>
      <c r="BZ76" s="499"/>
      <c r="CA76" s="499"/>
      <c r="CB76" s="499"/>
      <c r="CC76" s="499"/>
      <c r="CD76" s="499"/>
      <c r="CE76" s="499"/>
      <c r="CF76" s="499"/>
      <c r="CG76" s="499"/>
      <c r="CH76" s="499"/>
      <c r="CI76" s="499"/>
      <c r="CJ76" s="499"/>
      <c r="CK76" s="499"/>
      <c r="CL76" s="499"/>
      <c r="CM76" s="499"/>
      <c r="CN76" s="499"/>
      <c r="CO76" s="499"/>
      <c r="CP76" s="499"/>
      <c r="CQ76" s="499"/>
      <c r="CR76" s="499"/>
      <c r="CS76" s="499"/>
      <c r="CT76" s="499"/>
      <c r="CU76" s="499"/>
      <c r="CV76" s="499"/>
      <c r="CW76" s="499"/>
      <c r="CX76" s="499"/>
      <c r="CY76" s="499"/>
      <c r="CZ76" s="499"/>
      <c r="DA76" s="499"/>
      <c r="DB76" s="499"/>
      <c r="DC76" s="499"/>
      <c r="DD76" s="499"/>
      <c r="DE76" s="499"/>
      <c r="DF76" s="499"/>
      <c r="DG76" s="499"/>
      <c r="DH76" s="499"/>
      <c r="DI76" s="499"/>
      <c r="DJ76" s="499"/>
      <c r="DK76" s="499"/>
      <c r="DL76" s="499"/>
      <c r="DM76" s="499"/>
      <c r="DN76" s="499"/>
      <c r="DO76" s="499"/>
      <c r="DP76" s="499"/>
      <c r="DQ76" s="499"/>
      <c r="DR76" s="499"/>
      <c r="DS76" s="499"/>
      <c r="DT76" s="499"/>
      <c r="DU76" s="499"/>
      <c r="DV76" s="499"/>
      <c r="DW76" s="499"/>
      <c r="DX76" s="499"/>
      <c r="DY76" s="499"/>
      <c r="DZ76" s="499"/>
      <c r="EA76" s="499"/>
      <c r="EB76" s="499"/>
      <c r="EC76" s="499"/>
      <c r="ED76" s="499"/>
      <c r="EE76" s="499"/>
      <c r="EF76" s="499"/>
      <c r="EG76" s="499"/>
      <c r="EH76" s="499"/>
      <c r="EI76" s="499"/>
      <c r="EJ76" s="499"/>
      <c r="EK76" s="499"/>
      <c r="EL76" s="499"/>
      <c r="EM76" s="499"/>
      <c r="EN76" s="499"/>
      <c r="EO76" s="499"/>
      <c r="EP76" s="499"/>
      <c r="EQ76" s="499"/>
      <c r="ER76" s="499"/>
      <c r="ES76" s="499"/>
      <c r="ET76" s="499"/>
      <c r="EU76" s="499"/>
      <c r="EV76" s="499"/>
      <c r="EW76" s="499"/>
      <c r="EX76" s="499"/>
      <c r="EY76" s="499"/>
      <c r="EZ76" s="499"/>
      <c r="FA76" s="499"/>
      <c r="FB76" s="499"/>
      <c r="FC76" s="499"/>
      <c r="FD76" s="499"/>
      <c r="FE76" s="499"/>
      <c r="FF76" s="499"/>
      <c r="FG76" s="499"/>
      <c r="FH76" s="499"/>
      <c r="FI76" s="499"/>
      <c r="FJ76" s="499"/>
      <c r="FK76" s="499"/>
      <c r="FL76" s="499"/>
      <c r="FM76" s="499"/>
      <c r="FN76" s="499"/>
      <c r="FO76" s="499"/>
      <c r="FP76" s="499"/>
      <c r="FQ76" s="499"/>
      <c r="FR76" s="499"/>
      <c r="FS76" s="499"/>
      <c r="FT76" s="499"/>
      <c r="FU76" s="499"/>
      <c r="FV76" s="499"/>
      <c r="FW76" s="499"/>
      <c r="FX76" s="499"/>
      <c r="FY76" s="499"/>
      <c r="FZ76" s="499"/>
      <c r="GA76" s="499"/>
      <c r="GB76" s="499"/>
      <c r="GC76" s="499"/>
      <c r="GD76" s="499"/>
      <c r="GE76" s="499"/>
      <c r="GF76" s="499"/>
      <c r="GG76" s="499"/>
      <c r="GH76" s="499"/>
      <c r="GI76" s="499"/>
      <c r="GJ76" s="499"/>
      <c r="GK76" s="499"/>
      <c r="GL76" s="499"/>
      <c r="GM76" s="499"/>
      <c r="GN76" s="499"/>
      <c r="GO76" s="499"/>
      <c r="GP76" s="499"/>
      <c r="GQ76" s="499"/>
      <c r="GR76" s="499"/>
      <c r="GS76" s="499"/>
      <c r="GT76" s="499"/>
      <c r="GU76" s="499"/>
      <c r="GV76" s="499"/>
      <c r="GW76" s="499"/>
      <c r="GX76" s="499"/>
      <c r="GY76" s="499"/>
      <c r="GZ76" s="499"/>
      <c r="HA76" s="499"/>
      <c r="HB76" s="499"/>
      <c r="HC76" s="499"/>
      <c r="HD76" s="499"/>
      <c r="HE76" s="499"/>
      <c r="HF76" s="499"/>
      <c r="HG76" s="499"/>
      <c r="HH76" s="499"/>
      <c r="HI76" s="499"/>
      <c r="HJ76" s="499"/>
      <c r="HK76" s="499"/>
      <c r="HL76" s="499"/>
      <c r="HM76" s="499"/>
      <c r="HN76" s="499"/>
      <c r="HO76" s="499"/>
      <c r="HP76" s="499"/>
      <c r="HQ76" s="499"/>
      <c r="HR76" s="499"/>
      <c r="HS76" s="499"/>
      <c r="HT76" s="499"/>
      <c r="HU76" s="499"/>
      <c r="HV76" s="499"/>
      <c r="HW76" s="499"/>
      <c r="HX76" s="499"/>
      <c r="HY76" s="499"/>
      <c r="HZ76" s="499"/>
      <c r="IA76" s="499"/>
      <c r="IB76" s="499"/>
      <c r="IC76" s="499"/>
      <c r="ID76" s="499"/>
      <c r="IE76" s="499"/>
      <c r="IF76" s="499"/>
      <c r="IG76" s="499"/>
      <c r="IH76" s="499"/>
      <c r="II76" s="499"/>
    </row>
    <row r="77" spans="1:246" s="643" customFormat="1" ht="36" customHeight="1" x14ac:dyDescent="0.25">
      <c r="A77" s="615" t="s">
        <v>610</v>
      </c>
      <c r="B77" s="615" t="s">
        <v>611</v>
      </c>
      <c r="C77" s="617" t="s">
        <v>406</v>
      </c>
      <c r="D77" s="601" t="s">
        <v>250</v>
      </c>
      <c r="E77" s="581" t="s">
        <v>366</v>
      </c>
      <c r="F77" s="577" t="s">
        <v>373</v>
      </c>
      <c r="G77" s="599"/>
      <c r="H77" s="600" t="s">
        <v>402</v>
      </c>
      <c r="I77" s="601" t="s">
        <v>52</v>
      </c>
      <c r="J77" s="601" t="s">
        <v>52</v>
      </c>
      <c r="K77" s="614"/>
      <c r="L77" s="614"/>
      <c r="M77" s="1035">
        <v>90</v>
      </c>
      <c r="N77" s="1042">
        <v>15</v>
      </c>
      <c r="O77" s="1042"/>
      <c r="P77" s="1042"/>
      <c r="Q77" s="1042"/>
      <c r="R77" s="1043"/>
      <c r="S77" s="1043"/>
      <c r="T77" s="1115"/>
      <c r="U77" s="1115"/>
      <c r="V77" s="454"/>
      <c r="W77" s="621"/>
      <c r="X77" s="621"/>
      <c r="Y77" s="621"/>
      <c r="Z77" s="455"/>
      <c r="AA77" s="621"/>
      <c r="AB77" s="621"/>
      <c r="AC77" s="621"/>
      <c r="AD77" s="1115"/>
      <c r="AE77" s="1115"/>
      <c r="AF77" s="455"/>
      <c r="AG77" s="621"/>
      <c r="AH77" s="621"/>
      <c r="AI77" s="621"/>
      <c r="AJ77" s="455"/>
      <c r="AK77" s="621"/>
      <c r="AL77" s="621"/>
      <c r="AM77" s="621"/>
      <c r="AN77" s="663"/>
      <c r="AO77" s="642"/>
      <c r="AP77" s="642"/>
      <c r="AQ77" s="642"/>
      <c r="AR77" s="642"/>
      <c r="AS77" s="642"/>
      <c r="AT77" s="642"/>
      <c r="AU77" s="642"/>
      <c r="AV77" s="642"/>
      <c r="AW77" s="642"/>
      <c r="AX77" s="642"/>
      <c r="AY77" s="642"/>
      <c r="AZ77" s="642"/>
      <c r="BA77" s="642"/>
      <c r="BB77" s="642"/>
      <c r="BC77" s="642"/>
      <c r="BD77" s="642"/>
      <c r="BE77" s="642"/>
      <c r="BF77" s="642"/>
      <c r="BG77" s="642"/>
      <c r="BH77" s="642"/>
      <c r="BI77" s="642"/>
      <c r="BJ77" s="642"/>
      <c r="BK77" s="642"/>
      <c r="BL77" s="642"/>
      <c r="BM77" s="642"/>
      <c r="BN77" s="642"/>
      <c r="BO77" s="642"/>
      <c r="BP77" s="642"/>
      <c r="BQ77" s="642"/>
      <c r="BR77" s="642"/>
      <c r="BS77" s="642"/>
      <c r="BT77" s="642"/>
      <c r="BU77" s="642"/>
      <c r="BV77" s="642"/>
      <c r="BW77" s="642"/>
      <c r="BX77" s="642"/>
      <c r="BY77" s="642"/>
      <c r="BZ77" s="642"/>
      <c r="CA77" s="642"/>
      <c r="CB77" s="642"/>
      <c r="CC77" s="642"/>
      <c r="CD77" s="642"/>
      <c r="CE77" s="642"/>
      <c r="CF77" s="642"/>
      <c r="CG77" s="642"/>
      <c r="CH77" s="642"/>
      <c r="CI77" s="642"/>
      <c r="CJ77" s="642"/>
      <c r="CK77" s="642"/>
      <c r="CL77" s="642"/>
      <c r="CM77" s="642"/>
      <c r="CN77" s="642"/>
      <c r="CO77" s="642"/>
      <c r="CP77" s="642"/>
      <c r="CQ77" s="642"/>
      <c r="CR77" s="642"/>
      <c r="CS77" s="642"/>
      <c r="CT77" s="642"/>
      <c r="CU77" s="642"/>
      <c r="CV77" s="642"/>
      <c r="CW77" s="642"/>
      <c r="CX77" s="642"/>
      <c r="CY77" s="642"/>
      <c r="CZ77" s="642"/>
      <c r="DA77" s="642"/>
      <c r="DB77" s="642"/>
      <c r="DC77" s="642"/>
      <c r="DD77" s="642"/>
      <c r="DE77" s="642"/>
      <c r="DF77" s="642"/>
      <c r="DG77" s="642"/>
      <c r="DH77" s="642"/>
      <c r="DI77" s="642"/>
      <c r="DJ77" s="642"/>
      <c r="DK77" s="642"/>
      <c r="DL77" s="642"/>
      <c r="DM77" s="642"/>
      <c r="DN77" s="642"/>
      <c r="DO77" s="642"/>
      <c r="DP77" s="642"/>
      <c r="DQ77" s="642"/>
      <c r="DR77" s="642"/>
      <c r="DS77" s="642"/>
      <c r="DT77" s="642"/>
      <c r="DU77" s="642"/>
      <c r="DV77" s="642"/>
      <c r="DW77" s="642"/>
      <c r="DX77" s="642"/>
      <c r="DY77" s="642"/>
      <c r="DZ77" s="642"/>
      <c r="EA77" s="642"/>
      <c r="EB77" s="642"/>
      <c r="EC77" s="642"/>
      <c r="ED77" s="642"/>
      <c r="EE77" s="642"/>
      <c r="EF77" s="642"/>
      <c r="EG77" s="642"/>
      <c r="EH77" s="642"/>
      <c r="EI77" s="642"/>
      <c r="EJ77" s="642"/>
      <c r="EK77" s="642"/>
      <c r="EL77" s="642"/>
      <c r="EM77" s="642"/>
      <c r="EN77" s="642"/>
      <c r="EO77" s="642"/>
      <c r="EP77" s="642"/>
      <c r="EQ77" s="642"/>
      <c r="ER77" s="642"/>
      <c r="ES77" s="642"/>
      <c r="ET77" s="642"/>
      <c r="EU77" s="642"/>
      <c r="EV77" s="642"/>
      <c r="EW77" s="642"/>
      <c r="EX77" s="642"/>
      <c r="EY77" s="642"/>
      <c r="EZ77" s="642"/>
      <c r="FA77" s="642"/>
      <c r="FB77" s="642"/>
      <c r="FC77" s="642"/>
      <c r="FD77" s="642"/>
      <c r="FE77" s="642"/>
      <c r="FF77" s="642"/>
      <c r="FG77" s="642"/>
      <c r="FH77" s="642"/>
      <c r="FI77" s="642"/>
      <c r="FJ77" s="642"/>
      <c r="FK77" s="642"/>
      <c r="FL77" s="642"/>
      <c r="FM77" s="642"/>
      <c r="FN77" s="642"/>
      <c r="FO77" s="642"/>
      <c r="FP77" s="642"/>
      <c r="FQ77" s="642"/>
      <c r="FR77" s="642"/>
      <c r="FS77" s="642"/>
      <c r="FT77" s="642"/>
      <c r="FU77" s="642"/>
      <c r="FV77" s="642"/>
      <c r="FW77" s="642"/>
      <c r="FX77" s="642"/>
      <c r="FY77" s="642"/>
      <c r="FZ77" s="642"/>
      <c r="GA77" s="642"/>
      <c r="GB77" s="642"/>
      <c r="GC77" s="642"/>
      <c r="GD77" s="642"/>
      <c r="GE77" s="642"/>
      <c r="GF77" s="642"/>
      <c r="GG77" s="642"/>
      <c r="GH77" s="642"/>
      <c r="GI77" s="642"/>
      <c r="GJ77" s="642"/>
      <c r="GK77" s="642"/>
      <c r="GL77" s="642"/>
      <c r="GM77" s="642"/>
      <c r="GN77" s="642"/>
      <c r="GO77" s="642"/>
      <c r="GP77" s="642"/>
      <c r="GQ77" s="642"/>
      <c r="GR77" s="642"/>
      <c r="GS77" s="642"/>
      <c r="GT77" s="642"/>
      <c r="GU77" s="642"/>
      <c r="GV77" s="642"/>
      <c r="GW77" s="642"/>
      <c r="GX77" s="642"/>
      <c r="GY77" s="642"/>
      <c r="GZ77" s="642"/>
      <c r="HA77" s="642"/>
      <c r="HB77" s="642"/>
      <c r="HC77" s="642"/>
      <c r="HD77" s="642"/>
      <c r="HE77" s="642"/>
      <c r="HF77" s="642"/>
      <c r="HG77" s="642"/>
      <c r="HH77" s="642"/>
      <c r="HI77" s="642"/>
      <c r="HJ77" s="642"/>
      <c r="HK77" s="642"/>
      <c r="HL77" s="642"/>
      <c r="HM77" s="642"/>
      <c r="HN77" s="642"/>
      <c r="HO77" s="642"/>
      <c r="HP77" s="642"/>
      <c r="HQ77" s="642"/>
      <c r="HR77" s="642"/>
      <c r="HS77" s="642"/>
      <c r="HT77" s="642"/>
      <c r="HU77" s="642"/>
      <c r="HV77" s="642"/>
      <c r="HW77" s="642"/>
      <c r="HX77" s="642"/>
      <c r="HY77" s="642"/>
      <c r="HZ77" s="642"/>
      <c r="IA77" s="642"/>
      <c r="IB77" s="642"/>
      <c r="IC77" s="642"/>
      <c r="ID77" s="642"/>
      <c r="IE77" s="642"/>
      <c r="IF77" s="642"/>
      <c r="IG77" s="642"/>
      <c r="IH77" s="642"/>
      <c r="II77" s="642"/>
    </row>
    <row r="78" spans="1:246" s="744" customFormat="1" ht="12.75" customHeight="1" x14ac:dyDescent="0.25">
      <c r="A78" s="570"/>
      <c r="B78" s="570"/>
      <c r="C78" s="526"/>
      <c r="D78" s="570"/>
      <c r="E78" s="691"/>
      <c r="F78" s="739"/>
      <c r="G78" s="690"/>
      <c r="H78" s="606"/>
      <c r="I78" s="524"/>
      <c r="J78" s="524"/>
      <c r="K78" s="732"/>
      <c r="L78" s="732"/>
      <c r="M78" s="1034"/>
      <c r="N78" s="1044"/>
      <c r="O78" s="1044"/>
      <c r="P78" s="1044"/>
      <c r="Q78" s="1044"/>
      <c r="R78" s="1045"/>
      <c r="S78" s="1045"/>
      <c r="T78" s="1117"/>
      <c r="U78" s="1117"/>
      <c r="V78" s="729"/>
      <c r="W78" s="714"/>
      <c r="X78" s="714"/>
      <c r="Y78" s="714"/>
      <c r="Z78" s="518"/>
      <c r="AA78" s="591"/>
      <c r="AB78" s="591"/>
      <c r="AC78" s="591"/>
      <c r="AD78" s="1117"/>
      <c r="AE78" s="1117"/>
      <c r="AF78" s="713"/>
      <c r="AG78" s="714"/>
      <c r="AH78" s="714"/>
      <c r="AI78" s="714"/>
      <c r="AJ78" s="518"/>
      <c r="AK78" s="591"/>
      <c r="AL78" s="591"/>
      <c r="AM78" s="591"/>
      <c r="AN78" s="666"/>
      <c r="AO78" s="743"/>
      <c r="AP78" s="743"/>
      <c r="AQ78" s="743"/>
      <c r="AR78" s="743"/>
      <c r="AS78" s="743"/>
      <c r="AT78" s="743"/>
      <c r="AU78" s="743"/>
      <c r="AV78" s="743"/>
      <c r="AW78" s="743"/>
      <c r="AX78" s="743"/>
      <c r="AY78" s="743"/>
      <c r="AZ78" s="743"/>
      <c r="BA78" s="743"/>
      <c r="BB78" s="743"/>
      <c r="BC78" s="743"/>
      <c r="BD78" s="743"/>
      <c r="BE78" s="743"/>
      <c r="BF78" s="743"/>
      <c r="BG78" s="743"/>
      <c r="BH78" s="743"/>
      <c r="BI78" s="743"/>
      <c r="BJ78" s="743"/>
      <c r="BK78" s="743"/>
      <c r="BL78" s="743"/>
      <c r="BM78" s="743"/>
      <c r="BN78" s="743"/>
      <c r="BO78" s="743"/>
      <c r="BP78" s="743"/>
      <c r="BQ78" s="743"/>
      <c r="BR78" s="743"/>
      <c r="BS78" s="743"/>
      <c r="BT78" s="743"/>
      <c r="BU78" s="743"/>
      <c r="BV78" s="743"/>
      <c r="BW78" s="743"/>
      <c r="BX78" s="743"/>
      <c r="BY78" s="743"/>
      <c r="BZ78" s="743"/>
      <c r="CA78" s="743"/>
      <c r="CB78" s="743"/>
      <c r="CC78" s="743"/>
      <c r="CD78" s="743"/>
      <c r="CE78" s="743"/>
      <c r="CF78" s="743"/>
      <c r="CG78" s="743"/>
      <c r="CH78" s="743"/>
      <c r="CI78" s="743"/>
      <c r="CJ78" s="743"/>
      <c r="CK78" s="743"/>
      <c r="CL78" s="743"/>
      <c r="CM78" s="743"/>
      <c r="CN78" s="743"/>
      <c r="CO78" s="743"/>
      <c r="CP78" s="743"/>
      <c r="CQ78" s="743"/>
      <c r="CR78" s="743"/>
      <c r="CS78" s="743"/>
      <c r="CT78" s="743"/>
      <c r="CU78" s="743"/>
      <c r="CV78" s="743"/>
      <c r="CW78" s="743"/>
      <c r="CX78" s="743"/>
      <c r="CY78" s="743"/>
      <c r="CZ78" s="743"/>
      <c r="DA78" s="743"/>
      <c r="DB78" s="743"/>
      <c r="DC78" s="743"/>
      <c r="DD78" s="743"/>
      <c r="DE78" s="743"/>
      <c r="DF78" s="743"/>
      <c r="DG78" s="743"/>
      <c r="DH78" s="743"/>
      <c r="DI78" s="743"/>
      <c r="DJ78" s="743"/>
      <c r="DK78" s="743"/>
      <c r="DL78" s="743"/>
      <c r="DM78" s="743"/>
      <c r="DN78" s="743"/>
      <c r="DO78" s="743"/>
      <c r="DP78" s="743"/>
      <c r="DQ78" s="743"/>
      <c r="DR78" s="743"/>
      <c r="DS78" s="743"/>
      <c r="DT78" s="743"/>
      <c r="DU78" s="743"/>
      <c r="DV78" s="743"/>
      <c r="DW78" s="743"/>
      <c r="DX78" s="743"/>
      <c r="DY78" s="743"/>
      <c r="DZ78" s="743"/>
      <c r="EA78" s="743"/>
      <c r="EB78" s="743"/>
      <c r="EC78" s="743"/>
      <c r="ED78" s="743"/>
      <c r="EE78" s="743"/>
      <c r="EF78" s="743"/>
      <c r="EG78" s="743"/>
      <c r="EH78" s="743"/>
      <c r="EI78" s="743"/>
      <c r="EJ78" s="743"/>
      <c r="EK78" s="743"/>
      <c r="EL78" s="743"/>
      <c r="EM78" s="743"/>
      <c r="EN78" s="743"/>
      <c r="EO78" s="743"/>
      <c r="EP78" s="743"/>
      <c r="EQ78" s="743"/>
      <c r="ER78" s="743"/>
      <c r="ES78" s="743"/>
      <c r="ET78" s="743"/>
      <c r="EU78" s="743"/>
      <c r="EV78" s="743"/>
      <c r="EW78" s="743"/>
      <c r="EX78" s="743"/>
      <c r="EY78" s="743"/>
      <c r="EZ78" s="743"/>
      <c r="FA78" s="743"/>
      <c r="FB78" s="743"/>
      <c r="FC78" s="743"/>
      <c r="FD78" s="743"/>
      <c r="FE78" s="743"/>
      <c r="FF78" s="743"/>
      <c r="FG78" s="743"/>
      <c r="FH78" s="743"/>
      <c r="FI78" s="743"/>
      <c r="FJ78" s="743"/>
      <c r="FK78" s="743"/>
      <c r="FL78" s="743"/>
      <c r="FM78" s="743"/>
      <c r="FN78" s="743"/>
      <c r="FO78" s="743"/>
      <c r="FP78" s="743"/>
      <c r="FQ78" s="743"/>
      <c r="FR78" s="743"/>
      <c r="FS78" s="743"/>
      <c r="FT78" s="743"/>
      <c r="FU78" s="743"/>
      <c r="FV78" s="743"/>
      <c r="FW78" s="743"/>
      <c r="FX78" s="743"/>
      <c r="FY78" s="743"/>
      <c r="FZ78" s="743"/>
      <c r="GA78" s="743"/>
      <c r="GB78" s="743"/>
      <c r="GC78" s="743"/>
      <c r="GD78" s="743"/>
      <c r="GE78" s="743"/>
      <c r="GF78" s="743"/>
      <c r="GG78" s="743"/>
      <c r="GH78" s="743"/>
      <c r="GI78" s="743"/>
      <c r="GJ78" s="743"/>
      <c r="GK78" s="743"/>
      <c r="GL78" s="743"/>
      <c r="GM78" s="743"/>
      <c r="GN78" s="743"/>
      <c r="GO78" s="743"/>
      <c r="GP78" s="743"/>
      <c r="GQ78" s="743"/>
      <c r="GR78" s="743"/>
      <c r="GS78" s="743"/>
      <c r="GT78" s="743"/>
      <c r="GU78" s="743"/>
      <c r="GV78" s="743"/>
      <c r="GW78" s="743"/>
      <c r="GX78" s="743"/>
      <c r="GY78" s="743"/>
      <c r="GZ78" s="743"/>
      <c r="HA78" s="743"/>
      <c r="HB78" s="743"/>
      <c r="HC78" s="743"/>
      <c r="HD78" s="743"/>
      <c r="HE78" s="743"/>
      <c r="HF78" s="743"/>
      <c r="HG78" s="743"/>
      <c r="HH78" s="743"/>
      <c r="HI78" s="743"/>
      <c r="HJ78" s="743"/>
      <c r="HK78" s="743"/>
      <c r="HL78" s="743"/>
      <c r="HM78" s="743"/>
      <c r="HN78" s="743"/>
      <c r="HO78" s="743"/>
      <c r="HP78" s="743"/>
      <c r="HQ78" s="743"/>
      <c r="HR78" s="743"/>
      <c r="HS78" s="743"/>
      <c r="HT78" s="743"/>
      <c r="HU78" s="743"/>
      <c r="HV78" s="743"/>
      <c r="HW78" s="743"/>
      <c r="HX78" s="743"/>
      <c r="HY78" s="743"/>
      <c r="HZ78" s="743"/>
      <c r="IA78" s="743"/>
      <c r="IB78" s="743"/>
      <c r="IC78" s="743"/>
      <c r="ID78" s="743"/>
      <c r="IE78" s="743"/>
      <c r="IF78" s="743"/>
      <c r="IG78" s="743"/>
      <c r="IH78" s="743"/>
      <c r="II78" s="743"/>
    </row>
    <row r="79" spans="1:246" ht="30.75" customHeight="1" x14ac:dyDescent="0.25">
      <c r="A79" s="560" t="s">
        <v>360</v>
      </c>
      <c r="B79" s="560" t="s">
        <v>185</v>
      </c>
      <c r="C79" s="456" t="s">
        <v>72</v>
      </c>
      <c r="D79" s="555" t="s">
        <v>554</v>
      </c>
      <c r="E79" s="584" t="s">
        <v>421</v>
      </c>
      <c r="F79" s="584"/>
      <c r="G79" s="559"/>
      <c r="H79" s="584"/>
      <c r="I79" s="564"/>
      <c r="J79" s="565"/>
      <c r="K79" s="565"/>
      <c r="L79" s="565"/>
      <c r="M79" s="1036"/>
      <c r="N79" s="1046"/>
      <c r="O79" s="1046"/>
      <c r="P79" s="1046"/>
      <c r="Q79" s="1046"/>
      <c r="R79" s="1046"/>
      <c r="S79" s="1046"/>
      <c r="T79" s="1046"/>
      <c r="U79" s="1046"/>
      <c r="V79" s="566"/>
      <c r="W79" s="566"/>
      <c r="X79" s="567"/>
      <c r="Y79" s="568"/>
      <c r="Z79" s="567"/>
      <c r="AA79" s="567"/>
      <c r="AB79" s="567"/>
      <c r="AC79" s="567"/>
      <c r="AD79" s="1046"/>
      <c r="AE79" s="1046"/>
      <c r="AF79" s="567"/>
      <c r="AG79" s="567"/>
      <c r="AH79" s="567"/>
      <c r="AI79" s="567"/>
      <c r="AJ79" s="567"/>
      <c r="AK79" s="567"/>
      <c r="AL79" s="567"/>
      <c r="AM79" s="567"/>
      <c r="AN79" s="664"/>
      <c r="HT79" s="630"/>
      <c r="HU79" s="630"/>
      <c r="HV79" s="630"/>
      <c r="HW79" s="630"/>
      <c r="HX79" s="630"/>
      <c r="HY79" s="630"/>
      <c r="HZ79" s="630"/>
      <c r="IA79" s="630"/>
      <c r="IB79" s="630"/>
      <c r="IC79" s="630"/>
      <c r="ID79" s="630"/>
      <c r="IE79" s="630"/>
      <c r="IF79" s="630"/>
      <c r="IG79" s="630"/>
      <c r="IH79" s="630"/>
      <c r="II79" s="630"/>
      <c r="IJ79" s="630"/>
      <c r="IK79" s="630"/>
      <c r="IL79" s="630"/>
    </row>
    <row r="80" spans="1:246" s="643" customFormat="1" ht="36" customHeight="1" x14ac:dyDescent="0.25">
      <c r="A80" s="615" t="s">
        <v>416</v>
      </c>
      <c r="B80" s="615" t="s">
        <v>415</v>
      </c>
      <c r="C80" s="617" t="s">
        <v>387</v>
      </c>
      <c r="D80" s="598"/>
      <c r="E80" s="577" t="s">
        <v>409</v>
      </c>
      <c r="F80" s="577"/>
      <c r="G80" s="599"/>
      <c r="H80" s="523"/>
      <c r="I80" s="577">
        <f>+I81+I82</f>
        <v>6</v>
      </c>
      <c r="J80" s="577">
        <f>+J81+J82</f>
        <v>6</v>
      </c>
      <c r="K80" s="601"/>
      <c r="L80" s="601"/>
      <c r="M80" s="1037"/>
      <c r="N80" s="1047"/>
      <c r="O80" s="1047"/>
      <c r="P80" s="1047"/>
      <c r="Q80" s="1047"/>
      <c r="R80" s="1047"/>
      <c r="S80" s="1047"/>
      <c r="T80" s="1047"/>
      <c r="U80" s="1047"/>
      <c r="V80" s="453"/>
      <c r="W80" s="453"/>
      <c r="X80" s="573"/>
      <c r="Y80" s="454"/>
      <c r="Z80" s="621"/>
      <c r="AA80" s="621"/>
      <c r="AB80" s="621"/>
      <c r="AC80" s="455"/>
      <c r="AD80" s="1047"/>
      <c r="AE80" s="1047"/>
      <c r="AF80" s="621"/>
      <c r="AG80" s="621"/>
      <c r="AH80" s="621"/>
      <c r="AI80" s="455"/>
      <c r="AJ80" s="621"/>
      <c r="AK80" s="621"/>
      <c r="AL80" s="621"/>
      <c r="AM80" s="455"/>
      <c r="AN80" s="662"/>
      <c r="AO80" s="642"/>
      <c r="AP80" s="642"/>
      <c r="AQ80" s="642"/>
      <c r="AR80" s="642"/>
      <c r="AS80" s="642"/>
      <c r="AT80" s="642"/>
      <c r="AU80" s="642"/>
      <c r="AV80" s="642"/>
      <c r="AW80" s="642"/>
      <c r="AX80" s="642"/>
      <c r="AY80" s="642"/>
      <c r="AZ80" s="642"/>
      <c r="BA80" s="642"/>
      <c r="BB80" s="642"/>
      <c r="BC80" s="642"/>
      <c r="BD80" s="642"/>
      <c r="BE80" s="642"/>
      <c r="BF80" s="642"/>
      <c r="BG80" s="642"/>
      <c r="BH80" s="642"/>
      <c r="BI80" s="642"/>
      <c r="BJ80" s="642"/>
      <c r="BK80" s="642"/>
      <c r="BL80" s="642"/>
      <c r="BM80" s="642"/>
      <c r="BN80" s="642"/>
      <c r="BO80" s="642"/>
      <c r="BP80" s="642"/>
      <c r="BQ80" s="642"/>
      <c r="BR80" s="642"/>
      <c r="BS80" s="642"/>
      <c r="BT80" s="642"/>
      <c r="BU80" s="642"/>
      <c r="BV80" s="642"/>
      <c r="BW80" s="642"/>
      <c r="BX80" s="642"/>
      <c r="BY80" s="642"/>
      <c r="BZ80" s="642"/>
      <c r="CA80" s="642"/>
      <c r="CB80" s="642"/>
      <c r="CC80" s="642"/>
      <c r="CD80" s="642"/>
      <c r="CE80" s="642"/>
      <c r="CF80" s="642"/>
      <c r="CG80" s="642"/>
      <c r="CH80" s="642"/>
      <c r="CI80" s="642"/>
      <c r="CJ80" s="642"/>
      <c r="CK80" s="642"/>
      <c r="CL80" s="642"/>
      <c r="CM80" s="642"/>
      <c r="CN80" s="642"/>
      <c r="CO80" s="642"/>
      <c r="CP80" s="642"/>
      <c r="CQ80" s="642"/>
      <c r="CR80" s="642"/>
      <c r="CS80" s="642"/>
      <c r="CT80" s="642"/>
      <c r="CU80" s="642"/>
      <c r="CV80" s="642"/>
      <c r="CW80" s="642"/>
      <c r="CX80" s="642"/>
      <c r="CY80" s="642"/>
      <c r="CZ80" s="642"/>
      <c r="DA80" s="642"/>
      <c r="DB80" s="642"/>
      <c r="DC80" s="642"/>
      <c r="DD80" s="642"/>
      <c r="DE80" s="642"/>
      <c r="DF80" s="642"/>
      <c r="DG80" s="642"/>
      <c r="DH80" s="642"/>
      <c r="DI80" s="642"/>
      <c r="DJ80" s="642"/>
      <c r="DK80" s="642"/>
      <c r="DL80" s="642"/>
      <c r="DM80" s="642"/>
      <c r="DN80" s="642"/>
      <c r="DO80" s="642"/>
      <c r="DP80" s="642"/>
      <c r="DQ80" s="642"/>
      <c r="DR80" s="642"/>
      <c r="DS80" s="642"/>
      <c r="DT80" s="642"/>
      <c r="DU80" s="642"/>
      <c r="DV80" s="642"/>
      <c r="DW80" s="642"/>
      <c r="DX80" s="642"/>
      <c r="DY80" s="642"/>
      <c r="DZ80" s="642"/>
      <c r="EA80" s="642"/>
      <c r="EB80" s="642"/>
      <c r="EC80" s="642"/>
      <c r="ED80" s="642"/>
      <c r="EE80" s="642"/>
      <c r="EF80" s="642"/>
      <c r="EG80" s="642"/>
      <c r="EH80" s="642"/>
      <c r="EI80" s="642"/>
      <c r="EJ80" s="642"/>
      <c r="EK80" s="642"/>
      <c r="EL80" s="642"/>
      <c r="EM80" s="642"/>
      <c r="EN80" s="642"/>
      <c r="EO80" s="642"/>
      <c r="EP80" s="642"/>
      <c r="EQ80" s="642"/>
      <c r="ER80" s="642"/>
      <c r="ES80" s="642"/>
      <c r="ET80" s="642"/>
      <c r="EU80" s="642"/>
      <c r="EV80" s="642"/>
      <c r="EW80" s="642"/>
      <c r="EX80" s="642"/>
      <c r="EY80" s="642"/>
      <c r="EZ80" s="642"/>
      <c r="FA80" s="642"/>
      <c r="FB80" s="642"/>
      <c r="FC80" s="642"/>
      <c r="FD80" s="642"/>
      <c r="FE80" s="642"/>
      <c r="FF80" s="642"/>
      <c r="FG80" s="642"/>
      <c r="FH80" s="642"/>
      <c r="FI80" s="642"/>
      <c r="FJ80" s="642"/>
      <c r="FK80" s="642"/>
      <c r="FL80" s="642"/>
      <c r="FM80" s="642"/>
      <c r="FN80" s="642"/>
      <c r="FO80" s="642"/>
      <c r="FP80" s="642"/>
      <c r="FQ80" s="642"/>
      <c r="FR80" s="642"/>
      <c r="FS80" s="642"/>
      <c r="FT80" s="642"/>
      <c r="FU80" s="642"/>
      <c r="FV80" s="642"/>
      <c r="FW80" s="642"/>
      <c r="FX80" s="642"/>
      <c r="FY80" s="642"/>
      <c r="FZ80" s="642"/>
      <c r="GA80" s="642"/>
      <c r="GB80" s="642"/>
      <c r="GC80" s="642"/>
      <c r="GD80" s="642"/>
      <c r="GE80" s="642"/>
      <c r="GF80" s="642"/>
      <c r="GG80" s="642"/>
      <c r="GH80" s="642"/>
      <c r="GI80" s="642"/>
      <c r="GJ80" s="642"/>
      <c r="GK80" s="642"/>
      <c r="GL80" s="642"/>
      <c r="GM80" s="642"/>
      <c r="GN80" s="642"/>
      <c r="GO80" s="642"/>
      <c r="GP80" s="642"/>
      <c r="GQ80" s="642"/>
      <c r="GR80" s="642"/>
      <c r="GS80" s="642"/>
      <c r="GT80" s="642"/>
      <c r="GU80" s="642"/>
      <c r="GV80" s="642"/>
      <c r="GW80" s="642"/>
      <c r="GX80" s="642"/>
      <c r="GY80" s="642"/>
      <c r="GZ80" s="642"/>
      <c r="HA80" s="642"/>
      <c r="HB80" s="642"/>
      <c r="HC80" s="642"/>
      <c r="HD80" s="642"/>
      <c r="HE80" s="642"/>
      <c r="HF80" s="642"/>
      <c r="HG80" s="642"/>
      <c r="HH80" s="642"/>
      <c r="HI80" s="642"/>
      <c r="HJ80" s="642"/>
      <c r="HK80" s="642"/>
      <c r="HL80" s="642"/>
      <c r="HM80" s="642"/>
      <c r="HN80" s="642"/>
      <c r="HO80" s="642"/>
      <c r="HP80" s="642"/>
      <c r="HQ80" s="642"/>
      <c r="HR80" s="642"/>
      <c r="HS80" s="642"/>
      <c r="HT80" s="642"/>
      <c r="HU80" s="642"/>
      <c r="HV80" s="642"/>
      <c r="HW80" s="642"/>
      <c r="HX80" s="642"/>
      <c r="HY80" s="642"/>
      <c r="HZ80" s="642"/>
      <c r="IA80" s="642"/>
      <c r="IB80" s="642"/>
      <c r="IC80" s="642"/>
      <c r="ID80" s="642"/>
      <c r="IE80" s="642"/>
      <c r="IF80" s="642"/>
      <c r="IG80" s="642"/>
      <c r="IH80" s="642"/>
      <c r="II80" s="642"/>
      <c r="IJ80" s="642"/>
      <c r="IK80" s="642"/>
      <c r="IL80" s="642"/>
    </row>
    <row r="81" spans="1:246" ht="38.25" x14ac:dyDescent="0.25">
      <c r="A81" s="487"/>
      <c r="B81" s="414" t="s">
        <v>186</v>
      </c>
      <c r="C81" s="434" t="s">
        <v>308</v>
      </c>
      <c r="D81" s="375"/>
      <c r="E81" s="556" t="s">
        <v>203</v>
      </c>
      <c r="F81" s="346"/>
      <c r="G81" s="426" t="s">
        <v>66</v>
      </c>
      <c r="H81" s="586"/>
      <c r="I81" s="375" t="s">
        <v>51</v>
      </c>
      <c r="J81" s="375" t="s">
        <v>51</v>
      </c>
      <c r="K81" s="685" t="s">
        <v>575</v>
      </c>
      <c r="L81" s="587" t="str">
        <f>"07"</f>
        <v>07</v>
      </c>
      <c r="M81" s="1038">
        <v>61</v>
      </c>
      <c r="N81" s="1041"/>
      <c r="O81" s="1041"/>
      <c r="P81" s="1048">
        <v>18</v>
      </c>
      <c r="Q81" s="1048"/>
      <c r="R81" s="1041"/>
      <c r="S81" s="1041"/>
      <c r="T81" s="1123"/>
      <c r="U81" s="1123"/>
      <c r="V81" s="693">
        <v>1</v>
      </c>
      <c r="W81" s="694" t="s">
        <v>121</v>
      </c>
      <c r="X81" s="694"/>
      <c r="Y81" s="694"/>
      <c r="Z81" s="396">
        <v>1</v>
      </c>
      <c r="AA81" s="395" t="s">
        <v>124</v>
      </c>
      <c r="AB81" s="396" t="s">
        <v>148</v>
      </c>
      <c r="AC81" s="404" t="s">
        <v>585</v>
      </c>
      <c r="AD81" s="1123"/>
      <c r="AE81" s="1123" t="str">
        <f t="shared" ref="AE81:AE82" si="19">IF(AD81="","",AD81)</f>
        <v/>
      </c>
      <c r="AF81" s="693">
        <v>1</v>
      </c>
      <c r="AG81" s="718" t="s">
        <v>124</v>
      </c>
      <c r="AH81" s="718" t="s">
        <v>148</v>
      </c>
      <c r="AI81" s="718" t="s">
        <v>585</v>
      </c>
      <c r="AJ81" s="396">
        <v>1</v>
      </c>
      <c r="AK81" s="404" t="s">
        <v>124</v>
      </c>
      <c r="AL81" s="404" t="s">
        <v>148</v>
      </c>
      <c r="AM81" s="404" t="s">
        <v>585</v>
      </c>
      <c r="AN81" s="654" t="s">
        <v>508</v>
      </c>
    </row>
    <row r="82" spans="1:246" ht="51" x14ac:dyDescent="0.25">
      <c r="A82" s="487"/>
      <c r="B82" s="414" t="s">
        <v>187</v>
      </c>
      <c r="C82" s="519" t="s">
        <v>76</v>
      </c>
      <c r="D82" s="375"/>
      <c r="E82" s="556" t="s">
        <v>203</v>
      </c>
      <c r="F82" s="375" t="s">
        <v>541</v>
      </c>
      <c r="G82" s="426" t="s">
        <v>66</v>
      </c>
      <c r="H82" s="586"/>
      <c r="I82" s="375" t="s">
        <v>51</v>
      </c>
      <c r="J82" s="375" t="s">
        <v>51</v>
      </c>
      <c r="K82" s="685" t="s">
        <v>573</v>
      </c>
      <c r="L82" s="587">
        <v>71</v>
      </c>
      <c r="M82" s="1038">
        <v>61</v>
      </c>
      <c r="N82" s="1041"/>
      <c r="O82" s="1041"/>
      <c r="P82" s="1041">
        <v>24</v>
      </c>
      <c r="Q82" s="1041"/>
      <c r="R82" s="1041"/>
      <c r="S82" s="1041"/>
      <c r="T82" s="1123"/>
      <c r="U82" s="1123"/>
      <c r="V82" s="693">
        <v>1</v>
      </c>
      <c r="W82" s="694" t="s">
        <v>121</v>
      </c>
      <c r="X82" s="694"/>
      <c r="Y82" s="694"/>
      <c r="Z82" s="396">
        <v>1</v>
      </c>
      <c r="AA82" s="395" t="s">
        <v>124</v>
      </c>
      <c r="AB82" s="396" t="s">
        <v>148</v>
      </c>
      <c r="AC82" s="404" t="s">
        <v>585</v>
      </c>
      <c r="AD82" s="1123"/>
      <c r="AE82" s="1123" t="str">
        <f t="shared" si="19"/>
        <v/>
      </c>
      <c r="AF82" s="693">
        <v>1</v>
      </c>
      <c r="AG82" s="718" t="s">
        <v>124</v>
      </c>
      <c r="AH82" s="718" t="s">
        <v>148</v>
      </c>
      <c r="AI82" s="718" t="s">
        <v>585</v>
      </c>
      <c r="AJ82" s="396">
        <v>1</v>
      </c>
      <c r="AK82" s="404" t="s">
        <v>124</v>
      </c>
      <c r="AL82" s="404" t="s">
        <v>148</v>
      </c>
      <c r="AM82" s="404" t="s">
        <v>585</v>
      </c>
      <c r="AN82" s="654" t="s">
        <v>509</v>
      </c>
    </row>
    <row r="83" spans="1:246" ht="30.75" customHeight="1" x14ac:dyDescent="0.25">
      <c r="A83" s="560" t="s">
        <v>361</v>
      </c>
      <c r="B83" s="560" t="s">
        <v>188</v>
      </c>
      <c r="C83" s="456" t="s">
        <v>73</v>
      </c>
      <c r="D83" s="555"/>
      <c r="E83" s="584" t="s">
        <v>421</v>
      </c>
      <c r="F83" s="584"/>
      <c r="G83" s="559"/>
      <c r="H83" s="584"/>
      <c r="I83" s="564"/>
      <c r="J83" s="565"/>
      <c r="K83" s="565"/>
      <c r="L83" s="565"/>
      <c r="M83" s="1036"/>
      <c r="N83" s="1046"/>
      <c r="O83" s="1046"/>
      <c r="P83" s="1046"/>
      <c r="Q83" s="1046"/>
      <c r="R83" s="1046"/>
      <c r="S83" s="1046"/>
      <c r="T83" s="1046"/>
      <c r="U83" s="1046"/>
      <c r="V83" s="566"/>
      <c r="W83" s="566"/>
      <c r="X83" s="567"/>
      <c r="Y83" s="568"/>
      <c r="Z83" s="567"/>
      <c r="AA83" s="567"/>
      <c r="AB83" s="567"/>
      <c r="AC83" s="567"/>
      <c r="AD83" s="1046"/>
      <c r="AE83" s="1046"/>
      <c r="AF83" s="567"/>
      <c r="AG83" s="567"/>
      <c r="AH83" s="567"/>
      <c r="AI83" s="567"/>
      <c r="AJ83" s="567"/>
      <c r="AK83" s="567"/>
      <c r="AL83" s="567"/>
      <c r="AM83" s="567"/>
      <c r="AN83" s="664"/>
      <c r="HT83" s="630"/>
      <c r="HU83" s="630"/>
      <c r="HV83" s="630"/>
      <c r="HW83" s="630"/>
      <c r="HX83" s="630"/>
      <c r="HY83" s="630"/>
      <c r="HZ83" s="630"/>
      <c r="IA83" s="630"/>
      <c r="IB83" s="630"/>
      <c r="IC83" s="630"/>
      <c r="ID83" s="630"/>
      <c r="IE83" s="630"/>
      <c r="IF83" s="630"/>
      <c r="IG83" s="630"/>
      <c r="IH83" s="630"/>
      <c r="II83" s="630"/>
      <c r="IJ83" s="630"/>
      <c r="IK83" s="630"/>
      <c r="IL83" s="630"/>
    </row>
    <row r="84" spans="1:246" s="643" customFormat="1" ht="36" customHeight="1" x14ac:dyDescent="0.25">
      <c r="A84" s="615" t="s">
        <v>418</v>
      </c>
      <c r="B84" s="615" t="s">
        <v>192</v>
      </c>
      <c r="C84" s="617" t="s">
        <v>417</v>
      </c>
      <c r="D84" s="598"/>
      <c r="E84" s="577" t="s">
        <v>409</v>
      </c>
      <c r="F84" s="577"/>
      <c r="G84" s="599"/>
      <c r="H84" s="523"/>
      <c r="I84" s="577">
        <v>6</v>
      </c>
      <c r="J84" s="577">
        <v>6</v>
      </c>
      <c r="K84" s="601"/>
      <c r="L84" s="601"/>
      <c r="M84" s="1037"/>
      <c r="N84" s="1047"/>
      <c r="O84" s="1047"/>
      <c r="P84" s="1047"/>
      <c r="Q84" s="1047"/>
      <c r="R84" s="1047"/>
      <c r="S84" s="1047"/>
      <c r="T84" s="1047"/>
      <c r="U84" s="1047"/>
      <c r="V84" s="453"/>
      <c r="W84" s="453"/>
      <c r="X84" s="573"/>
      <c r="Y84" s="454"/>
      <c r="Z84" s="621"/>
      <c r="AA84" s="621"/>
      <c r="AB84" s="621"/>
      <c r="AC84" s="455"/>
      <c r="AD84" s="1047"/>
      <c r="AE84" s="1047"/>
      <c r="AF84" s="621"/>
      <c r="AG84" s="621"/>
      <c r="AH84" s="621"/>
      <c r="AI84" s="455"/>
      <c r="AJ84" s="621"/>
      <c r="AK84" s="621"/>
      <c r="AL84" s="621"/>
      <c r="AM84" s="455"/>
      <c r="AN84" s="662"/>
      <c r="AO84" s="642"/>
      <c r="AP84" s="642"/>
      <c r="AQ84" s="642"/>
      <c r="AR84" s="642"/>
      <c r="AS84" s="642"/>
      <c r="AT84" s="642"/>
      <c r="AU84" s="642"/>
      <c r="AV84" s="642"/>
      <c r="AW84" s="642"/>
      <c r="AX84" s="642"/>
      <c r="AY84" s="642"/>
      <c r="AZ84" s="642"/>
      <c r="BA84" s="642"/>
      <c r="BB84" s="642"/>
      <c r="BC84" s="642"/>
      <c r="BD84" s="642"/>
      <c r="BE84" s="642"/>
      <c r="BF84" s="642"/>
      <c r="BG84" s="642"/>
      <c r="BH84" s="642"/>
      <c r="BI84" s="642"/>
      <c r="BJ84" s="642"/>
      <c r="BK84" s="642"/>
      <c r="BL84" s="642"/>
      <c r="BM84" s="642"/>
      <c r="BN84" s="642"/>
      <c r="BO84" s="642"/>
      <c r="BP84" s="642"/>
      <c r="BQ84" s="642"/>
      <c r="BR84" s="642"/>
      <c r="BS84" s="642"/>
      <c r="BT84" s="642"/>
      <c r="BU84" s="642"/>
      <c r="BV84" s="642"/>
      <c r="BW84" s="642"/>
      <c r="BX84" s="642"/>
      <c r="BY84" s="642"/>
      <c r="BZ84" s="642"/>
      <c r="CA84" s="642"/>
      <c r="CB84" s="642"/>
      <c r="CC84" s="642"/>
      <c r="CD84" s="642"/>
      <c r="CE84" s="642"/>
      <c r="CF84" s="642"/>
      <c r="CG84" s="642"/>
      <c r="CH84" s="642"/>
      <c r="CI84" s="642"/>
      <c r="CJ84" s="642"/>
      <c r="CK84" s="642"/>
      <c r="CL84" s="642"/>
      <c r="CM84" s="642"/>
      <c r="CN84" s="642"/>
      <c r="CO84" s="642"/>
      <c r="CP84" s="642"/>
      <c r="CQ84" s="642"/>
      <c r="CR84" s="642"/>
      <c r="CS84" s="642"/>
      <c r="CT84" s="642"/>
      <c r="CU84" s="642"/>
      <c r="CV84" s="642"/>
      <c r="CW84" s="642"/>
      <c r="CX84" s="642"/>
      <c r="CY84" s="642"/>
      <c r="CZ84" s="642"/>
      <c r="DA84" s="642"/>
      <c r="DB84" s="642"/>
      <c r="DC84" s="642"/>
      <c r="DD84" s="642"/>
      <c r="DE84" s="642"/>
      <c r="DF84" s="642"/>
      <c r="DG84" s="642"/>
      <c r="DH84" s="642"/>
      <c r="DI84" s="642"/>
      <c r="DJ84" s="642"/>
      <c r="DK84" s="642"/>
      <c r="DL84" s="642"/>
      <c r="DM84" s="642"/>
      <c r="DN84" s="642"/>
      <c r="DO84" s="642"/>
      <c r="DP84" s="642"/>
      <c r="DQ84" s="642"/>
      <c r="DR84" s="642"/>
      <c r="DS84" s="642"/>
      <c r="DT84" s="642"/>
      <c r="DU84" s="642"/>
      <c r="DV84" s="642"/>
      <c r="DW84" s="642"/>
      <c r="DX84" s="642"/>
      <c r="DY84" s="642"/>
      <c r="DZ84" s="642"/>
      <c r="EA84" s="642"/>
      <c r="EB84" s="642"/>
      <c r="EC84" s="642"/>
      <c r="ED84" s="642"/>
      <c r="EE84" s="642"/>
      <c r="EF84" s="642"/>
      <c r="EG84" s="642"/>
      <c r="EH84" s="642"/>
      <c r="EI84" s="642"/>
      <c r="EJ84" s="642"/>
      <c r="EK84" s="642"/>
      <c r="EL84" s="642"/>
      <c r="EM84" s="642"/>
      <c r="EN84" s="642"/>
      <c r="EO84" s="642"/>
      <c r="EP84" s="642"/>
      <c r="EQ84" s="642"/>
      <c r="ER84" s="642"/>
      <c r="ES84" s="642"/>
      <c r="ET84" s="642"/>
      <c r="EU84" s="642"/>
      <c r="EV84" s="642"/>
      <c r="EW84" s="642"/>
      <c r="EX84" s="642"/>
      <c r="EY84" s="642"/>
      <c r="EZ84" s="642"/>
      <c r="FA84" s="642"/>
      <c r="FB84" s="642"/>
      <c r="FC84" s="642"/>
      <c r="FD84" s="642"/>
      <c r="FE84" s="642"/>
      <c r="FF84" s="642"/>
      <c r="FG84" s="642"/>
      <c r="FH84" s="642"/>
      <c r="FI84" s="642"/>
      <c r="FJ84" s="642"/>
      <c r="FK84" s="642"/>
      <c r="FL84" s="642"/>
      <c r="FM84" s="642"/>
      <c r="FN84" s="642"/>
      <c r="FO84" s="642"/>
      <c r="FP84" s="642"/>
      <c r="FQ84" s="642"/>
      <c r="FR84" s="642"/>
      <c r="FS84" s="642"/>
      <c r="FT84" s="642"/>
      <c r="FU84" s="642"/>
      <c r="FV84" s="642"/>
      <c r="FW84" s="642"/>
      <c r="FX84" s="642"/>
      <c r="FY84" s="642"/>
      <c r="FZ84" s="642"/>
      <c r="GA84" s="642"/>
      <c r="GB84" s="642"/>
      <c r="GC84" s="642"/>
      <c r="GD84" s="642"/>
      <c r="GE84" s="642"/>
      <c r="GF84" s="642"/>
      <c r="GG84" s="642"/>
      <c r="GH84" s="642"/>
      <c r="GI84" s="642"/>
      <c r="GJ84" s="642"/>
      <c r="GK84" s="642"/>
      <c r="GL84" s="642"/>
      <c r="GM84" s="642"/>
      <c r="GN84" s="642"/>
      <c r="GO84" s="642"/>
      <c r="GP84" s="642"/>
      <c r="GQ84" s="642"/>
      <c r="GR84" s="642"/>
      <c r="GS84" s="642"/>
      <c r="GT84" s="642"/>
      <c r="GU84" s="642"/>
      <c r="GV84" s="642"/>
      <c r="GW84" s="642"/>
      <c r="GX84" s="642"/>
      <c r="GY84" s="642"/>
      <c r="GZ84" s="642"/>
      <c r="HA84" s="642"/>
      <c r="HB84" s="642"/>
      <c r="HC84" s="642"/>
      <c r="HD84" s="642"/>
      <c r="HE84" s="642"/>
      <c r="HF84" s="642"/>
      <c r="HG84" s="642"/>
      <c r="HH84" s="642"/>
      <c r="HI84" s="642"/>
      <c r="HJ84" s="642"/>
      <c r="HK84" s="642"/>
      <c r="HL84" s="642"/>
      <c r="HM84" s="642"/>
      <c r="HN84" s="642"/>
      <c r="HO84" s="642"/>
      <c r="HP84" s="642"/>
      <c r="HQ84" s="642"/>
      <c r="HR84" s="642"/>
      <c r="HS84" s="642"/>
      <c r="HT84" s="642"/>
      <c r="HU84" s="642"/>
      <c r="HV84" s="642"/>
      <c r="HW84" s="642"/>
      <c r="HX84" s="642"/>
      <c r="HY84" s="642"/>
      <c r="HZ84" s="642"/>
      <c r="IA84" s="642"/>
      <c r="IB84" s="642"/>
      <c r="IC84" s="642"/>
      <c r="ID84" s="642"/>
      <c r="IE84" s="642"/>
      <c r="IF84" s="642"/>
      <c r="IG84" s="642"/>
      <c r="IH84" s="642"/>
      <c r="II84" s="642"/>
      <c r="IJ84" s="642"/>
      <c r="IK84" s="642"/>
      <c r="IL84" s="642"/>
    </row>
    <row r="85" spans="1:246" ht="38.25" x14ac:dyDescent="0.25">
      <c r="A85" s="487"/>
      <c r="B85" s="414" t="s">
        <v>419</v>
      </c>
      <c r="C85" s="519" t="s">
        <v>77</v>
      </c>
      <c r="D85" s="375" t="s">
        <v>260</v>
      </c>
      <c r="E85" s="556" t="s">
        <v>203</v>
      </c>
      <c r="F85" s="377"/>
      <c r="G85" s="376" t="s">
        <v>66</v>
      </c>
      <c r="H85" s="586"/>
      <c r="I85" s="375" t="s">
        <v>51</v>
      </c>
      <c r="J85" s="375" t="s">
        <v>51</v>
      </c>
      <c r="K85" s="587" t="s">
        <v>567</v>
      </c>
      <c r="L85" s="587" t="str">
        <f>"07"</f>
        <v>07</v>
      </c>
      <c r="M85" s="1038">
        <v>15</v>
      </c>
      <c r="N85" s="1048">
        <v>0</v>
      </c>
      <c r="O85" s="1048"/>
      <c r="P85" s="1048">
        <v>30</v>
      </c>
      <c r="Q85" s="1048"/>
      <c r="R85" s="1041"/>
      <c r="S85" s="1041"/>
      <c r="T85" s="1123"/>
      <c r="U85" s="1123"/>
      <c r="V85" s="695">
        <v>1</v>
      </c>
      <c r="W85" s="696" t="s">
        <v>121</v>
      </c>
      <c r="X85" s="697"/>
      <c r="Y85" s="697"/>
      <c r="Z85" s="1146" t="s">
        <v>175</v>
      </c>
      <c r="AA85" s="1147"/>
      <c r="AB85" s="1147"/>
      <c r="AC85" s="1148"/>
      <c r="AD85" s="1123"/>
      <c r="AE85" s="1123" t="str">
        <f>IF(AD85="","",AD85)</f>
        <v/>
      </c>
      <c r="AF85" s="695">
        <v>1</v>
      </c>
      <c r="AG85" s="696" t="s">
        <v>124</v>
      </c>
      <c r="AH85" s="697" t="s">
        <v>125</v>
      </c>
      <c r="AI85" s="715" t="s">
        <v>579</v>
      </c>
      <c r="AJ85" s="1146" t="s">
        <v>175</v>
      </c>
      <c r="AK85" s="1147"/>
      <c r="AL85" s="1147"/>
      <c r="AM85" s="1148"/>
      <c r="AN85" s="654" t="s">
        <v>510</v>
      </c>
    </row>
    <row r="86" spans="1:246" s="643" customFormat="1" ht="36" customHeight="1" x14ac:dyDescent="0.25">
      <c r="A86" s="615" t="s">
        <v>423</v>
      </c>
      <c r="B86" s="615" t="s">
        <v>420</v>
      </c>
      <c r="C86" s="617" t="s">
        <v>342</v>
      </c>
      <c r="D86" s="598"/>
      <c r="E86" s="581" t="s">
        <v>237</v>
      </c>
      <c r="F86" s="577"/>
      <c r="G86" s="599"/>
      <c r="H86" s="745" t="s">
        <v>456</v>
      </c>
      <c r="I86" s="577">
        <v>3</v>
      </c>
      <c r="J86" s="601">
        <v>3</v>
      </c>
      <c r="K86" s="601"/>
      <c r="L86" s="601"/>
      <c r="M86" s="1037"/>
      <c r="N86" s="1047"/>
      <c r="O86" s="1047"/>
      <c r="P86" s="1047"/>
      <c r="Q86" s="1047"/>
      <c r="R86" s="1047"/>
      <c r="S86" s="1047"/>
      <c r="T86" s="1047"/>
      <c r="U86" s="1047"/>
      <c r="V86" s="453"/>
      <c r="W86" s="453"/>
      <c r="X86" s="573"/>
      <c r="Y86" s="454"/>
      <c r="Z86" s="621"/>
      <c r="AA86" s="621"/>
      <c r="AB86" s="621"/>
      <c r="AC86" s="455"/>
      <c r="AD86" s="1047"/>
      <c r="AE86" s="1047"/>
      <c r="AF86" s="621"/>
      <c r="AG86" s="621"/>
      <c r="AH86" s="621"/>
      <c r="AI86" s="455"/>
      <c r="AJ86" s="621"/>
      <c r="AK86" s="621"/>
      <c r="AL86" s="621"/>
      <c r="AM86" s="455"/>
      <c r="AN86" s="662"/>
      <c r="AO86" s="642"/>
      <c r="AP86" s="642"/>
      <c r="AQ86" s="642"/>
      <c r="AR86" s="642"/>
      <c r="AS86" s="642"/>
      <c r="AT86" s="642"/>
      <c r="AU86" s="642"/>
      <c r="AV86" s="642"/>
      <c r="AW86" s="642"/>
      <c r="AX86" s="642"/>
      <c r="AY86" s="642"/>
      <c r="AZ86" s="642"/>
      <c r="BA86" s="642"/>
      <c r="BB86" s="642"/>
      <c r="BC86" s="642"/>
      <c r="BD86" s="642"/>
      <c r="BE86" s="642"/>
      <c r="BF86" s="642"/>
      <c r="BG86" s="642"/>
      <c r="BH86" s="642"/>
      <c r="BI86" s="642"/>
      <c r="BJ86" s="642"/>
      <c r="BK86" s="642"/>
      <c r="BL86" s="642"/>
      <c r="BM86" s="642"/>
      <c r="BN86" s="642"/>
      <c r="BO86" s="642"/>
      <c r="BP86" s="642"/>
      <c r="BQ86" s="642"/>
      <c r="BR86" s="642"/>
      <c r="BS86" s="642"/>
      <c r="BT86" s="642"/>
      <c r="BU86" s="642"/>
      <c r="BV86" s="642"/>
      <c r="BW86" s="642"/>
      <c r="BX86" s="642"/>
      <c r="BY86" s="642"/>
      <c r="BZ86" s="642"/>
      <c r="CA86" s="642"/>
      <c r="CB86" s="642"/>
      <c r="CC86" s="642"/>
      <c r="CD86" s="642"/>
      <c r="CE86" s="642"/>
      <c r="CF86" s="642"/>
      <c r="CG86" s="642"/>
      <c r="CH86" s="642"/>
      <c r="CI86" s="642"/>
      <c r="CJ86" s="642"/>
      <c r="CK86" s="642"/>
      <c r="CL86" s="642"/>
      <c r="CM86" s="642"/>
      <c r="CN86" s="642"/>
      <c r="CO86" s="642"/>
      <c r="CP86" s="642"/>
      <c r="CQ86" s="642"/>
      <c r="CR86" s="642"/>
      <c r="CS86" s="642"/>
      <c r="CT86" s="642"/>
      <c r="CU86" s="642"/>
      <c r="CV86" s="642"/>
      <c r="CW86" s="642"/>
      <c r="CX86" s="642"/>
      <c r="CY86" s="642"/>
      <c r="CZ86" s="642"/>
      <c r="DA86" s="642"/>
      <c r="DB86" s="642"/>
      <c r="DC86" s="642"/>
      <c r="DD86" s="642"/>
      <c r="DE86" s="642"/>
      <c r="DF86" s="642"/>
      <c r="DG86" s="642"/>
      <c r="DH86" s="642"/>
      <c r="DI86" s="642"/>
      <c r="DJ86" s="642"/>
      <c r="DK86" s="642"/>
      <c r="DL86" s="642"/>
      <c r="DM86" s="642"/>
      <c r="DN86" s="642"/>
      <c r="DO86" s="642"/>
      <c r="DP86" s="642"/>
      <c r="DQ86" s="642"/>
      <c r="DR86" s="642"/>
      <c r="DS86" s="642"/>
      <c r="DT86" s="642"/>
      <c r="DU86" s="642"/>
      <c r="DV86" s="642"/>
      <c r="DW86" s="642"/>
      <c r="DX86" s="642"/>
      <c r="DY86" s="642"/>
      <c r="DZ86" s="642"/>
      <c r="EA86" s="642"/>
      <c r="EB86" s="642"/>
      <c r="EC86" s="642"/>
      <c r="ED86" s="642"/>
      <c r="EE86" s="642"/>
      <c r="EF86" s="642"/>
      <c r="EG86" s="642"/>
      <c r="EH86" s="642"/>
      <c r="EI86" s="642"/>
      <c r="EJ86" s="642"/>
      <c r="EK86" s="642"/>
      <c r="EL86" s="642"/>
      <c r="EM86" s="642"/>
      <c r="EN86" s="642"/>
      <c r="EO86" s="642"/>
      <c r="EP86" s="642"/>
      <c r="EQ86" s="642"/>
      <c r="ER86" s="642"/>
      <c r="ES86" s="642"/>
      <c r="ET86" s="642"/>
      <c r="EU86" s="642"/>
      <c r="EV86" s="642"/>
      <c r="EW86" s="642"/>
      <c r="EX86" s="642"/>
      <c r="EY86" s="642"/>
      <c r="EZ86" s="642"/>
      <c r="FA86" s="642"/>
      <c r="FB86" s="642"/>
      <c r="FC86" s="642"/>
      <c r="FD86" s="642"/>
      <c r="FE86" s="642"/>
      <c r="FF86" s="642"/>
      <c r="FG86" s="642"/>
      <c r="FH86" s="642"/>
      <c r="FI86" s="642"/>
      <c r="FJ86" s="642"/>
      <c r="FK86" s="642"/>
      <c r="FL86" s="642"/>
      <c r="FM86" s="642"/>
      <c r="FN86" s="642"/>
      <c r="FO86" s="642"/>
      <c r="FP86" s="642"/>
      <c r="FQ86" s="642"/>
      <c r="FR86" s="642"/>
      <c r="FS86" s="642"/>
      <c r="FT86" s="642"/>
      <c r="FU86" s="642"/>
      <c r="FV86" s="642"/>
      <c r="FW86" s="642"/>
      <c r="FX86" s="642"/>
      <c r="FY86" s="642"/>
      <c r="FZ86" s="642"/>
      <c r="GA86" s="642"/>
      <c r="GB86" s="642"/>
      <c r="GC86" s="642"/>
      <c r="GD86" s="642"/>
      <c r="GE86" s="642"/>
      <c r="GF86" s="642"/>
      <c r="GG86" s="642"/>
      <c r="GH86" s="642"/>
      <c r="GI86" s="642"/>
      <c r="GJ86" s="642"/>
      <c r="GK86" s="642"/>
      <c r="GL86" s="642"/>
      <c r="GM86" s="642"/>
      <c r="GN86" s="642"/>
      <c r="GO86" s="642"/>
      <c r="GP86" s="642"/>
      <c r="GQ86" s="642"/>
      <c r="GR86" s="642"/>
      <c r="GS86" s="642"/>
      <c r="GT86" s="642"/>
      <c r="GU86" s="642"/>
      <c r="GV86" s="642"/>
      <c r="GW86" s="642"/>
      <c r="GX86" s="642"/>
      <c r="GY86" s="642"/>
      <c r="GZ86" s="642"/>
      <c r="HA86" s="642"/>
      <c r="HB86" s="642"/>
      <c r="HC86" s="642"/>
      <c r="HD86" s="642"/>
      <c r="HE86" s="642"/>
      <c r="HF86" s="642"/>
      <c r="HG86" s="642"/>
      <c r="HH86" s="642"/>
      <c r="HI86" s="642"/>
      <c r="HJ86" s="642"/>
      <c r="HK86" s="642"/>
      <c r="HL86" s="642"/>
      <c r="HM86" s="642"/>
      <c r="HN86" s="642"/>
      <c r="HO86" s="642"/>
      <c r="HP86" s="642"/>
      <c r="HQ86" s="642"/>
      <c r="HR86" s="642"/>
      <c r="HS86" s="642"/>
      <c r="HT86" s="642"/>
      <c r="HU86" s="642"/>
      <c r="HV86" s="642"/>
      <c r="HW86" s="642"/>
      <c r="HX86" s="642"/>
      <c r="HY86" s="642"/>
      <c r="HZ86" s="642"/>
      <c r="IA86" s="642"/>
      <c r="IB86" s="642"/>
      <c r="IC86" s="642"/>
      <c r="ID86" s="642"/>
      <c r="IE86" s="642"/>
      <c r="IF86" s="642"/>
      <c r="IG86" s="642"/>
      <c r="IH86" s="642"/>
      <c r="II86" s="642"/>
      <c r="IJ86" s="642"/>
      <c r="IK86" s="642"/>
      <c r="IL86" s="642"/>
    </row>
    <row r="87" spans="1:246" ht="63.75" x14ac:dyDescent="0.25">
      <c r="A87" s="487"/>
      <c r="B87" s="414" t="s">
        <v>334</v>
      </c>
      <c r="C87" s="405" t="s">
        <v>189</v>
      </c>
      <c r="D87" s="529" t="s">
        <v>254</v>
      </c>
      <c r="E87" s="556" t="s">
        <v>203</v>
      </c>
      <c r="F87" s="421" t="s">
        <v>543</v>
      </c>
      <c r="G87" s="426" t="s">
        <v>612</v>
      </c>
      <c r="H87" s="427"/>
      <c r="I87" s="418" t="s">
        <v>51</v>
      </c>
      <c r="J87" s="418" t="s">
        <v>51</v>
      </c>
      <c r="K87" s="571" t="s">
        <v>414</v>
      </c>
      <c r="L87" s="569" t="s">
        <v>542</v>
      </c>
      <c r="M87" s="1039">
        <v>15</v>
      </c>
      <c r="N87" s="1049">
        <v>22</v>
      </c>
      <c r="O87" s="1049"/>
      <c r="P87" s="1049"/>
      <c r="Q87" s="1049"/>
      <c r="R87" s="1049"/>
      <c r="S87" s="1049"/>
      <c r="T87" s="1126" t="s">
        <v>736</v>
      </c>
      <c r="U87" s="1126" t="s">
        <v>736</v>
      </c>
      <c r="V87" s="698">
        <v>1</v>
      </c>
      <c r="W87" s="702" t="s">
        <v>124</v>
      </c>
      <c r="X87" s="702" t="s">
        <v>122</v>
      </c>
      <c r="Y87" s="702" t="s">
        <v>274</v>
      </c>
      <c r="Z87" s="541">
        <v>1</v>
      </c>
      <c r="AA87" s="410" t="s">
        <v>124</v>
      </c>
      <c r="AB87" s="396" t="s">
        <v>173</v>
      </c>
      <c r="AC87" s="404" t="s">
        <v>274</v>
      </c>
      <c r="AD87" s="1126" t="s">
        <v>736</v>
      </c>
      <c r="AE87" s="1123" t="str">
        <f t="shared" ref="AE87:AE90" si="20">IF(AD87="","",AD87)</f>
        <v>100% CT DM / dépôt copie sur CELENE / devoir-pdf</v>
      </c>
      <c r="AF87" s="698">
        <v>1</v>
      </c>
      <c r="AG87" s="699" t="s">
        <v>124</v>
      </c>
      <c r="AH87" s="699" t="s">
        <v>125</v>
      </c>
      <c r="AI87" s="700" t="s">
        <v>190</v>
      </c>
      <c r="AJ87" s="541">
        <v>1</v>
      </c>
      <c r="AK87" s="411" t="s">
        <v>124</v>
      </c>
      <c r="AL87" s="411" t="s">
        <v>148</v>
      </c>
      <c r="AM87" s="411" t="s">
        <v>190</v>
      </c>
      <c r="AN87" s="657" t="s">
        <v>604</v>
      </c>
    </row>
    <row r="88" spans="1:246" s="683" customFormat="1" ht="63.75" x14ac:dyDescent="0.25">
      <c r="A88" s="487"/>
      <c r="B88" s="414" t="s">
        <v>333</v>
      </c>
      <c r="C88" s="517" t="s">
        <v>191</v>
      </c>
      <c r="D88" s="528" t="s">
        <v>413</v>
      </c>
      <c r="E88" s="556" t="s">
        <v>203</v>
      </c>
      <c r="F88" s="580" t="s">
        <v>603</v>
      </c>
      <c r="G88" s="426" t="s">
        <v>612</v>
      </c>
      <c r="H88" s="427"/>
      <c r="I88" s="426">
        <v>3</v>
      </c>
      <c r="J88" s="426">
        <v>3</v>
      </c>
      <c r="K88" s="572" t="s">
        <v>380</v>
      </c>
      <c r="L88" s="509">
        <v>80</v>
      </c>
      <c r="M88" s="1039"/>
      <c r="N88" s="1049">
        <v>12</v>
      </c>
      <c r="O88" s="1049"/>
      <c r="P88" s="1049"/>
      <c r="Q88" s="1049"/>
      <c r="R88" s="1049"/>
      <c r="S88" s="1049"/>
      <c r="T88" s="1126"/>
      <c r="U88" s="1126"/>
      <c r="V88" s="701">
        <v>1</v>
      </c>
      <c r="W88" s="702" t="s">
        <v>121</v>
      </c>
      <c r="X88" s="702"/>
      <c r="Y88" s="702"/>
      <c r="Z88" s="408">
        <v>1</v>
      </c>
      <c r="AA88" s="403" t="s">
        <v>124</v>
      </c>
      <c r="AB88" s="396" t="s">
        <v>587</v>
      </c>
      <c r="AC88" s="404"/>
      <c r="AD88" s="1126"/>
      <c r="AE88" s="1123" t="str">
        <f t="shared" si="20"/>
        <v/>
      </c>
      <c r="AF88" s="701">
        <v>1</v>
      </c>
      <c r="AG88" s="702" t="s">
        <v>124</v>
      </c>
      <c r="AH88" s="702" t="s">
        <v>173</v>
      </c>
      <c r="AI88" s="702" t="s">
        <v>162</v>
      </c>
      <c r="AJ88" s="408">
        <v>1</v>
      </c>
      <c r="AK88" s="403" t="s">
        <v>124</v>
      </c>
      <c r="AL88" s="403" t="s">
        <v>173</v>
      </c>
      <c r="AM88" s="403" t="s">
        <v>162</v>
      </c>
      <c r="AN88" s="657" t="s">
        <v>513</v>
      </c>
      <c r="AO88" s="490"/>
      <c r="AP88" s="490"/>
      <c r="AQ88" s="490"/>
      <c r="AR88" s="490"/>
      <c r="AS88" s="490"/>
      <c r="AT88" s="490"/>
      <c r="AU88" s="490"/>
      <c r="AV88" s="490"/>
      <c r="AW88" s="490"/>
      <c r="AX88" s="490"/>
      <c r="AY88" s="490"/>
      <c r="AZ88" s="490"/>
      <c r="BA88" s="490"/>
      <c r="BB88" s="490"/>
      <c r="BC88" s="490"/>
      <c r="BD88" s="490"/>
      <c r="BE88" s="490"/>
      <c r="BF88" s="490"/>
      <c r="BG88" s="490"/>
      <c r="BH88" s="490"/>
      <c r="BI88" s="490"/>
      <c r="BJ88" s="490"/>
      <c r="BK88" s="490"/>
      <c r="BL88" s="490"/>
      <c r="BM88" s="490"/>
      <c r="BN88" s="490"/>
      <c r="BO88" s="490"/>
      <c r="BP88" s="490"/>
      <c r="BQ88" s="490"/>
      <c r="BR88" s="490"/>
      <c r="BS88" s="490"/>
      <c r="BT88" s="490"/>
      <c r="BU88" s="490"/>
      <c r="BV88" s="490"/>
      <c r="BW88" s="490"/>
      <c r="BX88" s="490"/>
      <c r="BY88" s="490"/>
      <c r="BZ88" s="490"/>
      <c r="CA88" s="490"/>
      <c r="CB88" s="490"/>
      <c r="CC88" s="490"/>
      <c r="CD88" s="490"/>
      <c r="CE88" s="490"/>
      <c r="CF88" s="490"/>
      <c r="CG88" s="490"/>
      <c r="CH88" s="490"/>
      <c r="CI88" s="490"/>
      <c r="CJ88" s="490"/>
      <c r="CK88" s="490"/>
      <c r="CL88" s="490"/>
      <c r="CM88" s="490"/>
      <c r="CN88" s="490"/>
      <c r="CO88" s="490"/>
      <c r="CP88" s="490"/>
      <c r="CQ88" s="490"/>
      <c r="CR88" s="490"/>
      <c r="CS88" s="490"/>
      <c r="CT88" s="490"/>
      <c r="CU88" s="490"/>
      <c r="CV88" s="490"/>
      <c r="CW88" s="490"/>
      <c r="CX88" s="490"/>
      <c r="CY88" s="490"/>
      <c r="CZ88" s="490"/>
      <c r="DA88" s="490"/>
      <c r="DB88" s="490"/>
      <c r="DC88" s="490"/>
      <c r="DD88" s="490"/>
      <c r="DE88" s="490"/>
      <c r="DF88" s="490"/>
      <c r="DG88" s="490"/>
      <c r="DH88" s="490"/>
      <c r="DI88" s="490"/>
      <c r="DJ88" s="490"/>
      <c r="DK88" s="490"/>
      <c r="DL88" s="490"/>
      <c r="DM88" s="490"/>
      <c r="DN88" s="490"/>
      <c r="DO88" s="490"/>
      <c r="DP88" s="490"/>
      <c r="DQ88" s="490"/>
      <c r="DR88" s="490"/>
      <c r="DS88" s="490"/>
      <c r="DT88" s="490"/>
      <c r="DU88" s="490"/>
      <c r="DV88" s="490"/>
      <c r="DW88" s="490"/>
      <c r="DX88" s="490"/>
      <c r="DY88" s="490"/>
      <c r="DZ88" s="490"/>
      <c r="EA88" s="490"/>
      <c r="EB88" s="490"/>
      <c r="EC88" s="490"/>
      <c r="ED88" s="490"/>
      <c r="EE88" s="490"/>
      <c r="EF88" s="490"/>
      <c r="EG88" s="490"/>
      <c r="EH88" s="490"/>
      <c r="EI88" s="490"/>
      <c r="EJ88" s="490"/>
      <c r="EK88" s="490"/>
      <c r="EL88" s="490"/>
      <c r="EM88" s="490"/>
      <c r="EN88" s="490"/>
      <c r="EO88" s="490"/>
      <c r="EP88" s="490"/>
      <c r="EQ88" s="490"/>
      <c r="ER88" s="490"/>
      <c r="ES88" s="490"/>
      <c r="ET88" s="490"/>
      <c r="EU88" s="490"/>
      <c r="EV88" s="490"/>
      <c r="EW88" s="490"/>
      <c r="EX88" s="490"/>
      <c r="EY88" s="490"/>
      <c r="EZ88" s="490"/>
      <c r="FA88" s="490"/>
      <c r="FB88" s="490"/>
      <c r="FC88" s="490"/>
      <c r="FD88" s="490"/>
      <c r="FE88" s="490"/>
      <c r="FF88" s="490"/>
      <c r="FG88" s="490"/>
      <c r="FH88" s="490"/>
      <c r="FI88" s="490"/>
      <c r="FJ88" s="490"/>
      <c r="FK88" s="490"/>
      <c r="FL88" s="490"/>
      <c r="FM88" s="490"/>
      <c r="FN88" s="490"/>
      <c r="FO88" s="490"/>
      <c r="FP88" s="490"/>
      <c r="FQ88" s="490"/>
      <c r="FR88" s="490"/>
      <c r="FS88" s="490"/>
      <c r="FT88" s="490"/>
      <c r="FU88" s="490"/>
      <c r="FV88" s="490"/>
      <c r="FW88" s="490"/>
      <c r="FX88" s="490"/>
      <c r="FY88" s="490"/>
      <c r="FZ88" s="490"/>
      <c r="GA88" s="490"/>
      <c r="GB88" s="490"/>
      <c r="GC88" s="490"/>
      <c r="GD88" s="490"/>
      <c r="GE88" s="490"/>
      <c r="GF88" s="490"/>
      <c r="GG88" s="490"/>
      <c r="GH88" s="490"/>
      <c r="GI88" s="490"/>
      <c r="GJ88" s="490"/>
      <c r="GK88" s="490"/>
      <c r="GL88" s="490"/>
      <c r="GM88" s="490"/>
      <c r="GN88" s="490"/>
      <c r="GO88" s="490"/>
      <c r="GP88" s="490"/>
      <c r="GQ88" s="490"/>
      <c r="GR88" s="490"/>
      <c r="GS88" s="490"/>
      <c r="GT88" s="490"/>
      <c r="GU88" s="490"/>
      <c r="GV88" s="490"/>
      <c r="GW88" s="490"/>
      <c r="GX88" s="490"/>
      <c r="GY88" s="490"/>
      <c r="GZ88" s="490"/>
      <c r="HA88" s="490"/>
      <c r="HB88" s="490"/>
      <c r="HC88" s="490"/>
      <c r="HD88" s="490"/>
      <c r="HE88" s="490"/>
      <c r="HF88" s="490"/>
      <c r="HG88" s="490"/>
      <c r="HH88" s="490"/>
      <c r="HI88" s="490"/>
      <c r="HJ88" s="490"/>
      <c r="HK88" s="490"/>
      <c r="HL88" s="490"/>
      <c r="HM88" s="490"/>
      <c r="HN88" s="490"/>
      <c r="HO88" s="490"/>
      <c r="HP88" s="490"/>
      <c r="HQ88" s="490"/>
      <c r="HR88" s="490"/>
      <c r="HS88" s="490"/>
    </row>
    <row r="89" spans="1:246" s="747" customFormat="1" ht="38.25" x14ac:dyDescent="0.25">
      <c r="A89" s="487" t="str">
        <f>IF(A81="","",A81)</f>
        <v/>
      </c>
      <c r="B89" s="414" t="str">
        <f t="shared" ref="B89:G89" si="21">IF(B81="","",B81)</f>
        <v>LLA4H7A</v>
      </c>
      <c r="C89" s="434" t="str">
        <f t="shared" si="21"/>
        <v>Grammaire pour le TAL   (Traitement Automatique du Langage) salle informatique</v>
      </c>
      <c r="D89" s="375" t="str">
        <f t="shared" si="21"/>
        <v/>
      </c>
      <c r="E89" s="556" t="str">
        <f t="shared" si="21"/>
        <v>UE de spécialisation</v>
      </c>
      <c r="F89" s="346" t="str">
        <f t="shared" si="21"/>
        <v/>
      </c>
      <c r="G89" s="426" t="str">
        <f t="shared" si="21"/>
        <v>SDL</v>
      </c>
      <c r="H89" s="586"/>
      <c r="I89" s="375" t="str">
        <f t="shared" ref="I89:L89" si="22">IF(I81="","",I81)</f>
        <v>3</v>
      </c>
      <c r="J89" s="375" t="str">
        <f t="shared" si="22"/>
        <v>3</v>
      </c>
      <c r="K89" s="685" t="str">
        <f t="shared" si="22"/>
        <v>MINARD Anne-Lyse</v>
      </c>
      <c r="L89" s="587" t="str">
        <f t="shared" si="22"/>
        <v>07</v>
      </c>
      <c r="M89" s="1038">
        <f t="shared" ref="M89:AI90" si="23">IF(M81="","",M81)</f>
        <v>61</v>
      </c>
      <c r="N89" s="1041" t="str">
        <f t="shared" si="23"/>
        <v/>
      </c>
      <c r="O89" s="1041"/>
      <c r="P89" s="1048">
        <f t="shared" si="23"/>
        <v>18</v>
      </c>
      <c r="Q89" s="1048"/>
      <c r="R89" s="1041" t="str">
        <f t="shared" ref="R89" si="24">IF(R81="","",R81)</f>
        <v/>
      </c>
      <c r="S89" s="1041" t="str">
        <f t="shared" si="23"/>
        <v/>
      </c>
      <c r="T89" s="1123"/>
      <c r="U89" s="1123"/>
      <c r="V89" s="693">
        <f t="shared" si="23"/>
        <v>1</v>
      </c>
      <c r="W89" s="694" t="str">
        <f t="shared" si="23"/>
        <v>CC</v>
      </c>
      <c r="X89" s="694" t="str">
        <f t="shared" si="23"/>
        <v/>
      </c>
      <c r="Y89" s="694" t="str">
        <f t="shared" si="23"/>
        <v/>
      </c>
      <c r="Z89" s="396">
        <f t="shared" si="23"/>
        <v>1</v>
      </c>
      <c r="AA89" s="395" t="str">
        <f t="shared" si="23"/>
        <v>CT</v>
      </c>
      <c r="AB89" s="396" t="str">
        <f t="shared" si="23"/>
        <v>Oral</v>
      </c>
      <c r="AC89" s="404" t="str">
        <f t="shared" si="23"/>
        <v>15-20 min</v>
      </c>
      <c r="AD89" s="1123"/>
      <c r="AE89" s="1123" t="str">
        <f t="shared" si="20"/>
        <v/>
      </c>
      <c r="AF89" s="693">
        <f t="shared" si="23"/>
        <v>1</v>
      </c>
      <c r="AG89" s="718" t="str">
        <f t="shared" si="23"/>
        <v>CT</v>
      </c>
      <c r="AH89" s="718" t="str">
        <f t="shared" si="23"/>
        <v>Oral</v>
      </c>
      <c r="AI89" s="718" t="str">
        <f t="shared" si="23"/>
        <v>15-20 min</v>
      </c>
      <c r="AJ89" s="396">
        <f t="shared" ref="AJ89:AN89" si="25">IF(AJ81="","",AJ81)</f>
        <v>1</v>
      </c>
      <c r="AK89" s="404" t="str">
        <f t="shared" si="25"/>
        <v>CT</v>
      </c>
      <c r="AL89" s="404" t="str">
        <f t="shared" si="25"/>
        <v>Oral</v>
      </c>
      <c r="AM89" s="404" t="str">
        <f t="shared" si="25"/>
        <v>15-20 min</v>
      </c>
      <c r="AN89" s="654" t="str">
        <f t="shared" si="25"/>
        <v>Cette UE est une remise à niveau autour des connaissances de base de la grammaire usuelle du français (classes, fonctions, terminologie, critères formels de reconnaissance, usages, valeurs sémantiques associées, problèmes de classification…). Ces différents éléments seront repris dans diverses applications liées, en fonction du parcours choisi par l'étudiant, à l'enseignement du français langue étrangère (FLE) ou au traitement automatique des langues (TAL).</v>
      </c>
      <c r="AO89" s="746"/>
      <c r="AP89" s="746"/>
      <c r="AQ89" s="746"/>
      <c r="AR89" s="746"/>
      <c r="AS89" s="746"/>
      <c r="AT89" s="746"/>
      <c r="AU89" s="746"/>
      <c r="AV89" s="746"/>
      <c r="AW89" s="746"/>
      <c r="AX89" s="746"/>
      <c r="AY89" s="746"/>
      <c r="AZ89" s="746"/>
      <c r="BA89" s="746"/>
      <c r="BB89" s="746"/>
      <c r="BC89" s="746"/>
      <c r="BD89" s="746"/>
      <c r="BE89" s="746"/>
      <c r="BF89" s="746"/>
      <c r="BG89" s="746"/>
      <c r="BH89" s="746"/>
      <c r="BI89" s="746"/>
      <c r="BJ89" s="746"/>
      <c r="BK89" s="746"/>
      <c r="BL89" s="746"/>
      <c r="BM89" s="746"/>
      <c r="BN89" s="746"/>
      <c r="BO89" s="746"/>
      <c r="BP89" s="746"/>
      <c r="BQ89" s="746"/>
      <c r="BR89" s="746"/>
      <c r="BS89" s="746"/>
      <c r="BT89" s="746"/>
      <c r="BU89" s="746"/>
      <c r="BV89" s="746"/>
      <c r="BW89" s="746"/>
      <c r="BX89" s="746"/>
      <c r="BY89" s="746"/>
      <c r="BZ89" s="746"/>
      <c r="CA89" s="746"/>
      <c r="CB89" s="746"/>
      <c r="CC89" s="746"/>
      <c r="CD89" s="746"/>
      <c r="CE89" s="746"/>
      <c r="CF89" s="746"/>
      <c r="CG89" s="746"/>
      <c r="CH89" s="746"/>
      <c r="CI89" s="746"/>
      <c r="CJ89" s="746"/>
      <c r="CK89" s="746"/>
      <c r="CL89" s="746"/>
      <c r="CM89" s="746"/>
      <c r="CN89" s="746"/>
      <c r="CO89" s="746"/>
      <c r="CP89" s="746"/>
      <c r="CQ89" s="746"/>
      <c r="CR89" s="746"/>
      <c r="CS89" s="746"/>
      <c r="CT89" s="746"/>
      <c r="CU89" s="746"/>
      <c r="CV89" s="746"/>
      <c r="CW89" s="746"/>
      <c r="CX89" s="746"/>
      <c r="CY89" s="746"/>
      <c r="CZ89" s="746"/>
      <c r="DA89" s="746"/>
      <c r="DB89" s="746"/>
      <c r="DC89" s="746"/>
      <c r="DD89" s="746"/>
      <c r="DE89" s="746"/>
      <c r="DF89" s="746"/>
      <c r="DG89" s="746"/>
      <c r="DH89" s="746"/>
      <c r="DI89" s="746"/>
      <c r="DJ89" s="746"/>
      <c r="DK89" s="746"/>
      <c r="DL89" s="746"/>
      <c r="DM89" s="746"/>
      <c r="DN89" s="746"/>
      <c r="DO89" s="746"/>
      <c r="DP89" s="746"/>
      <c r="DQ89" s="746"/>
      <c r="DR89" s="746"/>
      <c r="DS89" s="746"/>
      <c r="DT89" s="746"/>
      <c r="DU89" s="746"/>
      <c r="DV89" s="746"/>
      <c r="DW89" s="746"/>
      <c r="DX89" s="746"/>
      <c r="DY89" s="746"/>
      <c r="DZ89" s="746"/>
      <c r="EA89" s="746"/>
      <c r="EB89" s="746"/>
      <c r="EC89" s="746"/>
      <c r="ED89" s="746"/>
      <c r="EE89" s="746"/>
      <c r="EF89" s="746"/>
      <c r="EG89" s="746"/>
      <c r="EH89" s="746"/>
      <c r="EI89" s="746"/>
      <c r="EJ89" s="746"/>
      <c r="EK89" s="746"/>
      <c r="EL89" s="746"/>
      <c r="EM89" s="746"/>
      <c r="EN89" s="746"/>
      <c r="EO89" s="746"/>
      <c r="EP89" s="746"/>
      <c r="EQ89" s="746"/>
      <c r="ER89" s="746"/>
      <c r="ES89" s="746"/>
      <c r="ET89" s="746"/>
      <c r="EU89" s="746"/>
      <c r="EV89" s="746"/>
      <c r="EW89" s="746"/>
      <c r="EX89" s="746"/>
      <c r="EY89" s="746"/>
      <c r="EZ89" s="746"/>
      <c r="FA89" s="746"/>
      <c r="FB89" s="746"/>
      <c r="FC89" s="746"/>
      <c r="FD89" s="746"/>
      <c r="FE89" s="746"/>
      <c r="FF89" s="746"/>
      <c r="FG89" s="746"/>
      <c r="FH89" s="746"/>
      <c r="FI89" s="746"/>
      <c r="FJ89" s="746"/>
      <c r="FK89" s="746"/>
      <c r="FL89" s="746"/>
      <c r="FM89" s="746"/>
      <c r="FN89" s="746"/>
      <c r="FO89" s="746"/>
      <c r="FP89" s="746"/>
      <c r="FQ89" s="746"/>
      <c r="FR89" s="746"/>
      <c r="FS89" s="746"/>
      <c r="FT89" s="746"/>
      <c r="FU89" s="746"/>
      <c r="FV89" s="746"/>
      <c r="FW89" s="746"/>
      <c r="FX89" s="746"/>
      <c r="FY89" s="746"/>
      <c r="FZ89" s="746"/>
      <c r="GA89" s="746"/>
      <c r="GB89" s="746"/>
      <c r="GC89" s="746"/>
      <c r="GD89" s="746"/>
      <c r="GE89" s="746"/>
      <c r="GF89" s="746"/>
      <c r="GG89" s="746"/>
      <c r="GH89" s="746"/>
      <c r="GI89" s="746"/>
      <c r="GJ89" s="746"/>
      <c r="GK89" s="746"/>
      <c r="GL89" s="746"/>
      <c r="GM89" s="746"/>
      <c r="GN89" s="746"/>
      <c r="GO89" s="746"/>
      <c r="GP89" s="746"/>
      <c r="GQ89" s="746"/>
      <c r="GR89" s="746"/>
      <c r="GS89" s="746"/>
      <c r="GT89" s="746"/>
      <c r="GU89" s="746"/>
      <c r="GV89" s="746"/>
      <c r="GW89" s="746"/>
      <c r="GX89" s="746"/>
      <c r="GY89" s="746"/>
      <c r="GZ89" s="746"/>
      <c r="HA89" s="746"/>
      <c r="HB89" s="746"/>
      <c r="HC89" s="746"/>
      <c r="HD89" s="746"/>
      <c r="HE89" s="746"/>
      <c r="HF89" s="746"/>
      <c r="HG89" s="746"/>
      <c r="HH89" s="746"/>
      <c r="HI89" s="746"/>
      <c r="HJ89" s="746"/>
      <c r="HK89" s="746"/>
      <c r="HL89" s="746"/>
      <c r="HM89" s="746"/>
      <c r="HN89" s="746"/>
      <c r="HO89" s="746"/>
      <c r="HP89" s="746"/>
      <c r="HQ89" s="746"/>
      <c r="HR89" s="746"/>
      <c r="HS89" s="746"/>
    </row>
    <row r="90" spans="1:246" s="747" customFormat="1" ht="51" x14ac:dyDescent="0.25">
      <c r="A90" s="487" t="str">
        <f>IF(A82="","",A82)</f>
        <v/>
      </c>
      <c r="B90" s="414" t="str">
        <f t="shared" ref="B90:G90" si="26">IF(B82="","",B82)</f>
        <v>LLA4H6A</v>
      </c>
      <c r="C90" s="519" t="str">
        <f t="shared" si="26"/>
        <v>Communication interculturelle</v>
      </c>
      <c r="D90" s="375" t="str">
        <f t="shared" si="26"/>
        <v/>
      </c>
      <c r="E90" s="556" t="str">
        <f t="shared" si="26"/>
        <v>UE de spécialisation</v>
      </c>
      <c r="F90" s="375" t="str">
        <f t="shared" si="26"/>
        <v>L2 SDL,  L2 LLCER parc. MEF FLM-FLE, L2 LEA parc. MEF FLM-FLE, L2 LEA ANG/ALLD parc. Siegen, L3 Lettres parc. Métiers des lettres</v>
      </c>
      <c r="G90" s="426" t="str">
        <f t="shared" si="26"/>
        <v>SDL</v>
      </c>
      <c r="H90" s="586"/>
      <c r="I90" s="375" t="str">
        <f t="shared" ref="I90:L90" si="27">IF(I82="","",I82)</f>
        <v>3</v>
      </c>
      <c r="J90" s="375" t="str">
        <f t="shared" si="27"/>
        <v>3</v>
      </c>
      <c r="K90" s="685" t="str">
        <f t="shared" si="27"/>
        <v>ENGUEHARD Guillaume</v>
      </c>
      <c r="L90" s="587">
        <f t="shared" si="27"/>
        <v>71</v>
      </c>
      <c r="M90" s="1038">
        <f t="shared" si="23"/>
        <v>61</v>
      </c>
      <c r="N90" s="1041" t="str">
        <f t="shared" si="23"/>
        <v/>
      </c>
      <c r="O90" s="1041"/>
      <c r="P90" s="1041">
        <f t="shared" si="23"/>
        <v>24</v>
      </c>
      <c r="Q90" s="1041"/>
      <c r="R90" s="1041" t="str">
        <f t="shared" ref="R90" si="28">IF(R82="","",R82)</f>
        <v/>
      </c>
      <c r="S90" s="1041" t="str">
        <f t="shared" si="23"/>
        <v/>
      </c>
      <c r="T90" s="1123"/>
      <c r="U90" s="1123"/>
      <c r="V90" s="693">
        <f t="shared" si="23"/>
        <v>1</v>
      </c>
      <c r="W90" s="694" t="str">
        <f t="shared" si="23"/>
        <v>CC</v>
      </c>
      <c r="X90" s="694" t="str">
        <f t="shared" si="23"/>
        <v/>
      </c>
      <c r="Y90" s="694" t="str">
        <f t="shared" si="23"/>
        <v/>
      </c>
      <c r="Z90" s="396">
        <f t="shared" si="23"/>
        <v>1</v>
      </c>
      <c r="AA90" s="395" t="str">
        <f t="shared" si="23"/>
        <v>CT</v>
      </c>
      <c r="AB90" s="396" t="str">
        <f t="shared" si="23"/>
        <v>Oral</v>
      </c>
      <c r="AC90" s="404" t="str">
        <f t="shared" si="23"/>
        <v>15-20 min</v>
      </c>
      <c r="AD90" s="1123"/>
      <c r="AE90" s="1123" t="str">
        <f t="shared" si="20"/>
        <v/>
      </c>
      <c r="AF90" s="693">
        <f t="shared" si="23"/>
        <v>1</v>
      </c>
      <c r="AG90" s="718" t="str">
        <f t="shared" si="23"/>
        <v>CT</v>
      </c>
      <c r="AH90" s="718" t="str">
        <f t="shared" si="23"/>
        <v>Oral</v>
      </c>
      <c r="AI90" s="718" t="str">
        <f t="shared" si="23"/>
        <v>15-20 min</v>
      </c>
      <c r="AJ90" s="396">
        <f t="shared" ref="AJ90:AN90" si="29">IF(AJ82="","",AJ82)</f>
        <v>1</v>
      </c>
      <c r="AK90" s="404" t="str">
        <f t="shared" si="29"/>
        <v>CT</v>
      </c>
      <c r="AL90" s="404" t="str">
        <f t="shared" si="29"/>
        <v>Oral</v>
      </c>
      <c r="AM90" s="404" t="str">
        <f t="shared" si="29"/>
        <v>15-20 min</v>
      </c>
      <c r="AN90" s="654" t="str">
        <f t="shared" si="29"/>
        <v>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v>
      </c>
      <c r="AO90" s="746"/>
      <c r="AP90" s="746"/>
      <c r="AQ90" s="746"/>
      <c r="AR90" s="746"/>
      <c r="AS90" s="746"/>
      <c r="AT90" s="746"/>
      <c r="AU90" s="746"/>
      <c r="AV90" s="746"/>
      <c r="AW90" s="746"/>
      <c r="AX90" s="746"/>
      <c r="AY90" s="746"/>
      <c r="AZ90" s="746"/>
      <c r="BA90" s="746"/>
      <c r="BB90" s="746"/>
      <c r="BC90" s="746"/>
      <c r="BD90" s="746"/>
      <c r="BE90" s="746"/>
      <c r="BF90" s="746"/>
      <c r="BG90" s="746"/>
      <c r="BH90" s="746"/>
      <c r="BI90" s="746"/>
      <c r="BJ90" s="746"/>
      <c r="BK90" s="746"/>
      <c r="BL90" s="746"/>
      <c r="BM90" s="746"/>
      <c r="BN90" s="746"/>
      <c r="BO90" s="746"/>
      <c r="BP90" s="746"/>
      <c r="BQ90" s="746"/>
      <c r="BR90" s="746"/>
      <c r="BS90" s="746"/>
      <c r="BT90" s="746"/>
      <c r="BU90" s="746"/>
      <c r="BV90" s="746"/>
      <c r="BW90" s="746"/>
      <c r="BX90" s="746"/>
      <c r="BY90" s="746"/>
      <c r="BZ90" s="746"/>
      <c r="CA90" s="746"/>
      <c r="CB90" s="746"/>
      <c r="CC90" s="746"/>
      <c r="CD90" s="746"/>
      <c r="CE90" s="746"/>
      <c r="CF90" s="746"/>
      <c r="CG90" s="746"/>
      <c r="CH90" s="746"/>
      <c r="CI90" s="746"/>
      <c r="CJ90" s="746"/>
      <c r="CK90" s="746"/>
      <c r="CL90" s="746"/>
      <c r="CM90" s="746"/>
      <c r="CN90" s="746"/>
      <c r="CO90" s="746"/>
      <c r="CP90" s="746"/>
      <c r="CQ90" s="746"/>
      <c r="CR90" s="746"/>
      <c r="CS90" s="746"/>
      <c r="CT90" s="746"/>
      <c r="CU90" s="746"/>
      <c r="CV90" s="746"/>
      <c r="CW90" s="746"/>
      <c r="CX90" s="746"/>
      <c r="CY90" s="746"/>
      <c r="CZ90" s="746"/>
      <c r="DA90" s="746"/>
      <c r="DB90" s="746"/>
      <c r="DC90" s="746"/>
      <c r="DD90" s="746"/>
      <c r="DE90" s="746"/>
      <c r="DF90" s="746"/>
      <c r="DG90" s="746"/>
      <c r="DH90" s="746"/>
      <c r="DI90" s="746"/>
      <c r="DJ90" s="746"/>
      <c r="DK90" s="746"/>
      <c r="DL90" s="746"/>
      <c r="DM90" s="746"/>
      <c r="DN90" s="746"/>
      <c r="DO90" s="746"/>
      <c r="DP90" s="746"/>
      <c r="DQ90" s="746"/>
      <c r="DR90" s="746"/>
      <c r="DS90" s="746"/>
      <c r="DT90" s="746"/>
      <c r="DU90" s="746"/>
      <c r="DV90" s="746"/>
      <c r="DW90" s="746"/>
      <c r="DX90" s="746"/>
      <c r="DY90" s="746"/>
      <c r="DZ90" s="746"/>
      <c r="EA90" s="746"/>
      <c r="EB90" s="746"/>
      <c r="EC90" s="746"/>
      <c r="ED90" s="746"/>
      <c r="EE90" s="746"/>
      <c r="EF90" s="746"/>
      <c r="EG90" s="746"/>
      <c r="EH90" s="746"/>
      <c r="EI90" s="746"/>
      <c r="EJ90" s="746"/>
      <c r="EK90" s="746"/>
      <c r="EL90" s="746"/>
      <c r="EM90" s="746"/>
      <c r="EN90" s="746"/>
      <c r="EO90" s="746"/>
      <c r="EP90" s="746"/>
      <c r="EQ90" s="746"/>
      <c r="ER90" s="746"/>
      <c r="ES90" s="746"/>
      <c r="ET90" s="746"/>
      <c r="EU90" s="746"/>
      <c r="EV90" s="746"/>
      <c r="EW90" s="746"/>
      <c r="EX90" s="746"/>
      <c r="EY90" s="746"/>
      <c r="EZ90" s="746"/>
      <c r="FA90" s="746"/>
      <c r="FB90" s="746"/>
      <c r="FC90" s="746"/>
      <c r="FD90" s="746"/>
      <c r="FE90" s="746"/>
      <c r="FF90" s="746"/>
      <c r="FG90" s="746"/>
      <c r="FH90" s="746"/>
      <c r="FI90" s="746"/>
      <c r="FJ90" s="746"/>
      <c r="FK90" s="746"/>
      <c r="FL90" s="746"/>
      <c r="FM90" s="746"/>
      <c r="FN90" s="746"/>
      <c r="FO90" s="746"/>
      <c r="FP90" s="746"/>
      <c r="FQ90" s="746"/>
      <c r="FR90" s="746"/>
      <c r="FS90" s="746"/>
      <c r="FT90" s="746"/>
      <c r="FU90" s="746"/>
      <c r="FV90" s="746"/>
      <c r="FW90" s="746"/>
      <c r="FX90" s="746"/>
      <c r="FY90" s="746"/>
      <c r="FZ90" s="746"/>
      <c r="GA90" s="746"/>
      <c r="GB90" s="746"/>
      <c r="GC90" s="746"/>
      <c r="GD90" s="746"/>
      <c r="GE90" s="746"/>
      <c r="GF90" s="746"/>
      <c r="GG90" s="746"/>
      <c r="GH90" s="746"/>
      <c r="GI90" s="746"/>
      <c r="GJ90" s="746"/>
      <c r="GK90" s="746"/>
      <c r="GL90" s="746"/>
      <c r="GM90" s="746"/>
      <c r="GN90" s="746"/>
      <c r="GO90" s="746"/>
      <c r="GP90" s="746"/>
      <c r="GQ90" s="746"/>
      <c r="GR90" s="746"/>
      <c r="GS90" s="746"/>
      <c r="GT90" s="746"/>
      <c r="GU90" s="746"/>
      <c r="GV90" s="746"/>
      <c r="GW90" s="746"/>
      <c r="GX90" s="746"/>
      <c r="GY90" s="746"/>
      <c r="GZ90" s="746"/>
      <c r="HA90" s="746"/>
      <c r="HB90" s="746"/>
      <c r="HC90" s="746"/>
      <c r="HD90" s="746"/>
      <c r="HE90" s="746"/>
      <c r="HF90" s="746"/>
      <c r="HG90" s="746"/>
      <c r="HH90" s="746"/>
      <c r="HI90" s="746"/>
      <c r="HJ90" s="746"/>
      <c r="HK90" s="746"/>
      <c r="HL90" s="746"/>
      <c r="HM90" s="746"/>
      <c r="HN90" s="746"/>
      <c r="HO90" s="746"/>
      <c r="HP90" s="746"/>
      <c r="HQ90" s="746"/>
      <c r="HR90" s="746"/>
      <c r="HS90" s="746"/>
    </row>
    <row r="91" spans="1:246" ht="30.75" customHeight="1" x14ac:dyDescent="0.25">
      <c r="A91" s="560" t="s">
        <v>362</v>
      </c>
      <c r="B91" s="560" t="s">
        <v>193</v>
      </c>
      <c r="C91" s="456" t="s">
        <v>215</v>
      </c>
      <c r="D91" s="555" t="s">
        <v>553</v>
      </c>
      <c r="E91" s="584" t="s">
        <v>421</v>
      </c>
      <c r="F91" s="584"/>
      <c r="G91" s="559"/>
      <c r="H91" s="584"/>
      <c r="I91" s="564"/>
      <c r="J91" s="565"/>
      <c r="K91" s="565"/>
      <c r="L91" s="565"/>
      <c r="M91" s="1036"/>
      <c r="N91" s="1046"/>
      <c r="O91" s="1046"/>
      <c r="P91" s="1046"/>
      <c r="Q91" s="1046"/>
      <c r="R91" s="1046"/>
      <c r="S91" s="1046"/>
      <c r="T91" s="1118"/>
      <c r="U91" s="1118"/>
      <c r="V91" s="1054"/>
      <c r="W91" s="566"/>
      <c r="X91" s="567"/>
      <c r="Y91" s="568"/>
      <c r="Z91" s="567"/>
      <c r="AA91" s="567"/>
      <c r="AB91" s="567"/>
      <c r="AC91" s="567"/>
      <c r="AD91" s="1118"/>
      <c r="AE91" s="1118"/>
      <c r="AF91" s="567"/>
      <c r="AG91" s="567"/>
      <c r="AH91" s="567"/>
      <c r="AI91" s="567"/>
      <c r="AJ91" s="567"/>
      <c r="AK91" s="567"/>
      <c r="AL91" s="567"/>
      <c r="AM91" s="567"/>
      <c r="AN91" s="664"/>
      <c r="HT91" s="630"/>
      <c r="HU91" s="630"/>
      <c r="HV91" s="630"/>
      <c r="HW91" s="630"/>
      <c r="HX91" s="630"/>
      <c r="HY91" s="630"/>
      <c r="HZ91" s="630"/>
      <c r="IA91" s="630"/>
      <c r="IB91" s="630"/>
      <c r="IC91" s="630"/>
      <c r="ID91" s="630"/>
      <c r="IE91" s="630"/>
      <c r="IF91" s="630"/>
      <c r="IG91" s="630"/>
      <c r="IH91" s="630"/>
      <c r="II91" s="630"/>
      <c r="IJ91" s="630"/>
      <c r="IK91" s="630"/>
      <c r="IL91" s="630"/>
    </row>
    <row r="92" spans="1:246" s="643" customFormat="1" ht="36" customHeight="1" x14ac:dyDescent="0.25">
      <c r="A92" s="615" t="s">
        <v>408</v>
      </c>
      <c r="B92" s="615" t="s">
        <v>407</v>
      </c>
      <c r="C92" s="617" t="s">
        <v>374</v>
      </c>
      <c r="D92" s="598"/>
      <c r="E92" s="577" t="s">
        <v>409</v>
      </c>
      <c r="F92" s="577"/>
      <c r="G92" s="599"/>
      <c r="H92" s="523"/>
      <c r="I92" s="577">
        <f>+I93+I94</f>
        <v>3</v>
      </c>
      <c r="J92" s="577">
        <f>+J93+J94</f>
        <v>3</v>
      </c>
      <c r="K92" s="601"/>
      <c r="L92" s="601"/>
      <c r="M92" s="1037"/>
      <c r="N92" s="1047"/>
      <c r="O92" s="1047"/>
      <c r="P92" s="1047"/>
      <c r="Q92" s="1047"/>
      <c r="R92" s="1047"/>
      <c r="S92" s="1047"/>
      <c r="T92" s="1119"/>
      <c r="U92" s="1119"/>
      <c r="V92" s="1055"/>
      <c r="W92" s="453"/>
      <c r="X92" s="573"/>
      <c r="Y92" s="454"/>
      <c r="Z92" s="621"/>
      <c r="AA92" s="621"/>
      <c r="AB92" s="621"/>
      <c r="AC92" s="455"/>
      <c r="AD92" s="1119"/>
      <c r="AE92" s="1119"/>
      <c r="AF92" s="621"/>
      <c r="AG92" s="621"/>
      <c r="AH92" s="621"/>
      <c r="AI92" s="455"/>
      <c r="AJ92" s="621"/>
      <c r="AK92" s="621"/>
      <c r="AL92" s="621"/>
      <c r="AM92" s="455"/>
      <c r="AN92" s="662"/>
      <c r="AO92" s="642"/>
      <c r="AP92" s="642"/>
      <c r="AQ92" s="642"/>
      <c r="AR92" s="642"/>
      <c r="AS92" s="642"/>
      <c r="AT92" s="642"/>
      <c r="AU92" s="642"/>
      <c r="AV92" s="642"/>
      <c r="AW92" s="642"/>
      <c r="AX92" s="642"/>
      <c r="AY92" s="642"/>
      <c r="AZ92" s="642"/>
      <c r="BA92" s="642"/>
      <c r="BB92" s="642"/>
      <c r="BC92" s="642"/>
      <c r="BD92" s="642"/>
      <c r="BE92" s="642"/>
      <c r="BF92" s="642"/>
      <c r="BG92" s="642"/>
      <c r="BH92" s="642"/>
      <c r="BI92" s="642"/>
      <c r="BJ92" s="642"/>
      <c r="BK92" s="642"/>
      <c r="BL92" s="642"/>
      <c r="BM92" s="642"/>
      <c r="BN92" s="642"/>
      <c r="BO92" s="642"/>
      <c r="BP92" s="642"/>
      <c r="BQ92" s="642"/>
      <c r="BR92" s="642"/>
      <c r="BS92" s="642"/>
      <c r="BT92" s="642"/>
      <c r="BU92" s="642"/>
      <c r="BV92" s="642"/>
      <c r="BW92" s="642"/>
      <c r="BX92" s="642"/>
      <c r="BY92" s="642"/>
      <c r="BZ92" s="642"/>
      <c r="CA92" s="642"/>
      <c r="CB92" s="642"/>
      <c r="CC92" s="642"/>
      <c r="CD92" s="642"/>
      <c r="CE92" s="642"/>
      <c r="CF92" s="642"/>
      <c r="CG92" s="642"/>
      <c r="CH92" s="642"/>
      <c r="CI92" s="642"/>
      <c r="CJ92" s="642"/>
      <c r="CK92" s="642"/>
      <c r="CL92" s="642"/>
      <c r="CM92" s="642"/>
      <c r="CN92" s="642"/>
      <c r="CO92" s="642"/>
      <c r="CP92" s="642"/>
      <c r="CQ92" s="642"/>
      <c r="CR92" s="642"/>
      <c r="CS92" s="642"/>
      <c r="CT92" s="642"/>
      <c r="CU92" s="642"/>
      <c r="CV92" s="642"/>
      <c r="CW92" s="642"/>
      <c r="CX92" s="642"/>
      <c r="CY92" s="642"/>
      <c r="CZ92" s="642"/>
      <c r="DA92" s="642"/>
      <c r="DB92" s="642"/>
      <c r="DC92" s="642"/>
      <c r="DD92" s="642"/>
      <c r="DE92" s="642"/>
      <c r="DF92" s="642"/>
      <c r="DG92" s="642"/>
      <c r="DH92" s="642"/>
      <c r="DI92" s="642"/>
      <c r="DJ92" s="642"/>
      <c r="DK92" s="642"/>
      <c r="DL92" s="642"/>
      <c r="DM92" s="642"/>
      <c r="DN92" s="642"/>
      <c r="DO92" s="642"/>
      <c r="DP92" s="642"/>
      <c r="DQ92" s="642"/>
      <c r="DR92" s="642"/>
      <c r="DS92" s="642"/>
      <c r="DT92" s="642"/>
      <c r="DU92" s="642"/>
      <c r="DV92" s="642"/>
      <c r="DW92" s="642"/>
      <c r="DX92" s="642"/>
      <c r="DY92" s="642"/>
      <c r="DZ92" s="642"/>
      <c r="EA92" s="642"/>
      <c r="EB92" s="642"/>
      <c r="EC92" s="642"/>
      <c r="ED92" s="642"/>
      <c r="EE92" s="642"/>
      <c r="EF92" s="642"/>
      <c r="EG92" s="642"/>
      <c r="EH92" s="642"/>
      <c r="EI92" s="642"/>
      <c r="EJ92" s="642"/>
      <c r="EK92" s="642"/>
      <c r="EL92" s="642"/>
      <c r="EM92" s="642"/>
      <c r="EN92" s="642"/>
      <c r="EO92" s="642"/>
      <c r="EP92" s="642"/>
      <c r="EQ92" s="642"/>
      <c r="ER92" s="642"/>
      <c r="ES92" s="642"/>
      <c r="ET92" s="642"/>
      <c r="EU92" s="642"/>
      <c r="EV92" s="642"/>
      <c r="EW92" s="642"/>
      <c r="EX92" s="642"/>
      <c r="EY92" s="642"/>
      <c r="EZ92" s="642"/>
      <c r="FA92" s="642"/>
      <c r="FB92" s="642"/>
      <c r="FC92" s="642"/>
      <c r="FD92" s="642"/>
      <c r="FE92" s="642"/>
      <c r="FF92" s="642"/>
      <c r="FG92" s="642"/>
      <c r="FH92" s="642"/>
      <c r="FI92" s="642"/>
      <c r="FJ92" s="642"/>
      <c r="FK92" s="642"/>
      <c r="FL92" s="642"/>
      <c r="FM92" s="642"/>
      <c r="FN92" s="642"/>
      <c r="FO92" s="642"/>
      <c r="FP92" s="642"/>
      <c r="FQ92" s="642"/>
      <c r="FR92" s="642"/>
      <c r="FS92" s="642"/>
      <c r="FT92" s="642"/>
      <c r="FU92" s="642"/>
      <c r="FV92" s="642"/>
      <c r="FW92" s="642"/>
      <c r="FX92" s="642"/>
      <c r="FY92" s="642"/>
      <c r="FZ92" s="642"/>
      <c r="GA92" s="642"/>
      <c r="GB92" s="642"/>
      <c r="GC92" s="642"/>
      <c r="GD92" s="642"/>
      <c r="GE92" s="642"/>
      <c r="GF92" s="642"/>
      <c r="GG92" s="642"/>
      <c r="GH92" s="642"/>
      <c r="GI92" s="642"/>
      <c r="GJ92" s="642"/>
      <c r="GK92" s="642"/>
      <c r="GL92" s="642"/>
      <c r="GM92" s="642"/>
      <c r="GN92" s="642"/>
      <c r="GO92" s="642"/>
      <c r="GP92" s="642"/>
      <c r="GQ92" s="642"/>
      <c r="GR92" s="642"/>
      <c r="GS92" s="642"/>
      <c r="GT92" s="642"/>
      <c r="GU92" s="642"/>
      <c r="GV92" s="642"/>
      <c r="GW92" s="642"/>
      <c r="GX92" s="642"/>
      <c r="GY92" s="642"/>
      <c r="GZ92" s="642"/>
      <c r="HA92" s="642"/>
      <c r="HB92" s="642"/>
      <c r="HC92" s="642"/>
      <c r="HD92" s="642"/>
      <c r="HE92" s="642"/>
      <c r="HF92" s="642"/>
      <c r="HG92" s="642"/>
      <c r="HH92" s="642"/>
      <c r="HI92" s="642"/>
      <c r="HJ92" s="642"/>
      <c r="HK92" s="642"/>
      <c r="HL92" s="642"/>
      <c r="HM92" s="642"/>
      <c r="HN92" s="642"/>
      <c r="HO92" s="642"/>
      <c r="HP92" s="642"/>
      <c r="HQ92" s="642"/>
      <c r="HR92" s="642"/>
      <c r="HS92" s="642"/>
      <c r="HT92" s="642"/>
      <c r="HU92" s="642"/>
      <c r="HV92" s="642"/>
      <c r="HW92" s="642"/>
      <c r="HX92" s="642"/>
      <c r="HY92" s="642"/>
      <c r="HZ92" s="642"/>
      <c r="IA92" s="642"/>
      <c r="IB92" s="642"/>
      <c r="IC92" s="642"/>
      <c r="ID92" s="642"/>
      <c r="IE92" s="642"/>
      <c r="IF92" s="642"/>
      <c r="IG92" s="642"/>
      <c r="IH92" s="642"/>
      <c r="II92" s="642"/>
      <c r="IJ92" s="642"/>
      <c r="IK92" s="642"/>
      <c r="IL92" s="642"/>
    </row>
    <row r="93" spans="1:246" s="747" customFormat="1" ht="51" x14ac:dyDescent="0.25">
      <c r="A93" s="487" t="str">
        <f>IF(A85="","",A85)</f>
        <v/>
      </c>
      <c r="B93" s="414" t="str">
        <f>IF(B82="","",B82)</f>
        <v>LLA4H6A</v>
      </c>
      <c r="C93" s="519" t="str">
        <f t="shared" ref="C93:L93" si="30">IF(C82="","",C82)</f>
        <v>Communication interculturelle</v>
      </c>
      <c r="D93" s="375" t="str">
        <f t="shared" si="30"/>
        <v/>
      </c>
      <c r="E93" s="556" t="str">
        <f t="shared" si="30"/>
        <v>UE de spécialisation</v>
      </c>
      <c r="F93" s="375" t="str">
        <f t="shared" si="30"/>
        <v>L2 SDL,  L2 LLCER parc. MEF FLM-FLE, L2 LEA parc. MEF FLM-FLE, L2 LEA ANG/ALLD parc. Siegen, L3 Lettres parc. Métiers des lettres</v>
      </c>
      <c r="G93" s="426" t="str">
        <f t="shared" si="30"/>
        <v>SDL</v>
      </c>
      <c r="H93" s="586" t="str">
        <f t="shared" si="30"/>
        <v/>
      </c>
      <c r="I93" s="375" t="str">
        <f t="shared" si="30"/>
        <v>3</v>
      </c>
      <c r="J93" s="375" t="str">
        <f t="shared" si="30"/>
        <v>3</v>
      </c>
      <c r="K93" s="685" t="str">
        <f t="shared" si="30"/>
        <v>ENGUEHARD Guillaume</v>
      </c>
      <c r="L93" s="587">
        <f t="shared" si="30"/>
        <v>71</v>
      </c>
      <c r="M93" s="1038">
        <f t="shared" ref="M93:AN93" si="31">IF(M82="","",M82)</f>
        <v>61</v>
      </c>
      <c r="N93" s="1041" t="str">
        <f t="shared" si="31"/>
        <v/>
      </c>
      <c r="O93" s="1041"/>
      <c r="P93" s="1041">
        <f t="shared" si="31"/>
        <v>24</v>
      </c>
      <c r="Q93" s="1041"/>
      <c r="R93" s="1041" t="str">
        <f t="shared" ref="R93" si="32">IF(R82="","",R82)</f>
        <v/>
      </c>
      <c r="S93" s="1041" t="str">
        <f t="shared" si="31"/>
        <v/>
      </c>
      <c r="T93" s="1124"/>
      <c r="U93" s="1124"/>
      <c r="V93" s="1056">
        <f t="shared" si="31"/>
        <v>1</v>
      </c>
      <c r="W93" s="694" t="str">
        <f t="shared" si="31"/>
        <v>CC</v>
      </c>
      <c r="X93" s="694" t="str">
        <f t="shared" si="31"/>
        <v/>
      </c>
      <c r="Y93" s="694" t="str">
        <f t="shared" si="31"/>
        <v/>
      </c>
      <c r="Z93" s="396">
        <f t="shared" si="31"/>
        <v>1</v>
      </c>
      <c r="AA93" s="395" t="str">
        <f t="shared" si="31"/>
        <v>CT</v>
      </c>
      <c r="AB93" s="396" t="str">
        <f t="shared" si="31"/>
        <v>Oral</v>
      </c>
      <c r="AC93" s="404" t="str">
        <f t="shared" si="31"/>
        <v>15-20 min</v>
      </c>
      <c r="AD93" s="1124"/>
      <c r="AE93" s="1123" t="str">
        <f>IF(AD93="","",AD93)</f>
        <v/>
      </c>
      <c r="AF93" s="693">
        <f t="shared" si="31"/>
        <v>1</v>
      </c>
      <c r="AG93" s="718" t="str">
        <f t="shared" si="31"/>
        <v>CT</v>
      </c>
      <c r="AH93" s="718" t="str">
        <f t="shared" si="31"/>
        <v>Oral</v>
      </c>
      <c r="AI93" s="718" t="str">
        <f t="shared" si="31"/>
        <v>15-20 min</v>
      </c>
      <c r="AJ93" s="396">
        <f t="shared" si="31"/>
        <v>1</v>
      </c>
      <c r="AK93" s="404" t="str">
        <f t="shared" si="31"/>
        <v>CT</v>
      </c>
      <c r="AL93" s="404" t="str">
        <f t="shared" si="31"/>
        <v>Oral</v>
      </c>
      <c r="AM93" s="404" t="str">
        <f t="shared" si="31"/>
        <v>15-20 min</v>
      </c>
      <c r="AN93" s="654" t="str">
        <f t="shared" si="31"/>
        <v>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v>
      </c>
      <c r="AO93" s="746"/>
      <c r="AP93" s="746"/>
      <c r="AQ93" s="746"/>
      <c r="AR93" s="746"/>
      <c r="AS93" s="746"/>
      <c r="AT93" s="746"/>
      <c r="AU93" s="746"/>
      <c r="AV93" s="746"/>
      <c r="AW93" s="746"/>
      <c r="AX93" s="746"/>
      <c r="AY93" s="746"/>
      <c r="AZ93" s="746"/>
      <c r="BA93" s="746"/>
      <c r="BB93" s="746"/>
      <c r="BC93" s="746"/>
      <c r="BD93" s="746"/>
      <c r="BE93" s="746"/>
      <c r="BF93" s="746"/>
      <c r="BG93" s="746"/>
      <c r="BH93" s="746"/>
      <c r="BI93" s="746"/>
      <c r="BJ93" s="746"/>
      <c r="BK93" s="746"/>
      <c r="BL93" s="746"/>
      <c r="BM93" s="746"/>
      <c r="BN93" s="746"/>
      <c r="BO93" s="746"/>
      <c r="BP93" s="746"/>
      <c r="BQ93" s="746"/>
      <c r="BR93" s="746"/>
      <c r="BS93" s="746"/>
      <c r="BT93" s="746"/>
      <c r="BU93" s="746"/>
      <c r="BV93" s="746"/>
      <c r="BW93" s="746"/>
      <c r="BX93" s="746"/>
      <c r="BY93" s="746"/>
      <c r="BZ93" s="746"/>
      <c r="CA93" s="746"/>
      <c r="CB93" s="746"/>
      <c r="CC93" s="746"/>
      <c r="CD93" s="746"/>
      <c r="CE93" s="746"/>
      <c r="CF93" s="746"/>
      <c r="CG93" s="746"/>
      <c r="CH93" s="746"/>
      <c r="CI93" s="746"/>
      <c r="CJ93" s="746"/>
      <c r="CK93" s="746"/>
      <c r="CL93" s="746"/>
      <c r="CM93" s="746"/>
      <c r="CN93" s="746"/>
      <c r="CO93" s="746"/>
      <c r="CP93" s="746"/>
      <c r="CQ93" s="746"/>
      <c r="CR93" s="746"/>
      <c r="CS93" s="746"/>
      <c r="CT93" s="746"/>
      <c r="CU93" s="746"/>
      <c r="CV93" s="746"/>
      <c r="CW93" s="746"/>
      <c r="CX93" s="746"/>
      <c r="CY93" s="746"/>
      <c r="CZ93" s="746"/>
      <c r="DA93" s="746"/>
      <c r="DB93" s="746"/>
      <c r="DC93" s="746"/>
      <c r="DD93" s="746"/>
      <c r="DE93" s="746"/>
      <c r="DF93" s="746"/>
      <c r="DG93" s="746"/>
      <c r="DH93" s="746"/>
      <c r="DI93" s="746"/>
      <c r="DJ93" s="746"/>
      <c r="DK93" s="746"/>
      <c r="DL93" s="746"/>
      <c r="DM93" s="746"/>
      <c r="DN93" s="746"/>
      <c r="DO93" s="746"/>
      <c r="DP93" s="746"/>
      <c r="DQ93" s="746"/>
      <c r="DR93" s="746"/>
      <c r="DS93" s="746"/>
      <c r="DT93" s="746"/>
      <c r="DU93" s="746"/>
      <c r="DV93" s="746"/>
      <c r="DW93" s="746"/>
      <c r="DX93" s="746"/>
      <c r="DY93" s="746"/>
      <c r="DZ93" s="746"/>
      <c r="EA93" s="746"/>
      <c r="EB93" s="746"/>
      <c r="EC93" s="746"/>
      <c r="ED93" s="746"/>
      <c r="EE93" s="746"/>
      <c r="EF93" s="746"/>
      <c r="EG93" s="746"/>
      <c r="EH93" s="746"/>
      <c r="EI93" s="746"/>
      <c r="EJ93" s="746"/>
      <c r="EK93" s="746"/>
      <c r="EL93" s="746"/>
      <c r="EM93" s="746"/>
      <c r="EN93" s="746"/>
      <c r="EO93" s="746"/>
      <c r="EP93" s="746"/>
      <c r="EQ93" s="746"/>
      <c r="ER93" s="746"/>
      <c r="ES93" s="746"/>
      <c r="ET93" s="746"/>
      <c r="EU93" s="746"/>
      <c r="EV93" s="746"/>
      <c r="EW93" s="746"/>
      <c r="EX93" s="746"/>
      <c r="EY93" s="746"/>
      <c r="EZ93" s="746"/>
      <c r="FA93" s="746"/>
      <c r="FB93" s="746"/>
      <c r="FC93" s="746"/>
      <c r="FD93" s="746"/>
      <c r="FE93" s="746"/>
      <c r="FF93" s="746"/>
      <c r="FG93" s="746"/>
      <c r="FH93" s="746"/>
      <c r="FI93" s="746"/>
      <c r="FJ93" s="746"/>
      <c r="FK93" s="746"/>
      <c r="FL93" s="746"/>
      <c r="FM93" s="746"/>
      <c r="FN93" s="746"/>
      <c r="FO93" s="746"/>
      <c r="FP93" s="746"/>
      <c r="FQ93" s="746"/>
      <c r="FR93" s="746"/>
      <c r="FS93" s="746"/>
      <c r="FT93" s="746"/>
      <c r="FU93" s="746"/>
      <c r="FV93" s="746"/>
      <c r="FW93" s="746"/>
      <c r="FX93" s="746"/>
      <c r="FY93" s="746"/>
      <c r="FZ93" s="746"/>
      <c r="GA93" s="746"/>
      <c r="GB93" s="746"/>
      <c r="GC93" s="746"/>
      <c r="GD93" s="746"/>
      <c r="GE93" s="746"/>
      <c r="GF93" s="746"/>
      <c r="GG93" s="746"/>
      <c r="GH93" s="746"/>
      <c r="GI93" s="746"/>
      <c r="GJ93" s="746"/>
      <c r="GK93" s="746"/>
      <c r="GL93" s="746"/>
      <c r="GM93" s="746"/>
      <c r="GN93" s="746"/>
      <c r="GO93" s="746"/>
      <c r="GP93" s="746"/>
      <c r="GQ93" s="746"/>
      <c r="GR93" s="746"/>
      <c r="GS93" s="746"/>
      <c r="GT93" s="746"/>
      <c r="GU93" s="746"/>
      <c r="GV93" s="746"/>
      <c r="GW93" s="746"/>
      <c r="GX93" s="746"/>
      <c r="GY93" s="746"/>
      <c r="GZ93" s="746"/>
      <c r="HA93" s="746"/>
      <c r="HB93" s="746"/>
      <c r="HC93" s="746"/>
      <c r="HD93" s="746"/>
      <c r="HE93" s="746"/>
      <c r="HF93" s="746"/>
      <c r="HG93" s="746"/>
      <c r="HH93" s="746"/>
      <c r="HI93" s="746"/>
      <c r="HJ93" s="746"/>
      <c r="HK93" s="746"/>
      <c r="HL93" s="746"/>
      <c r="HM93" s="746"/>
      <c r="HN93" s="746"/>
      <c r="HO93" s="746"/>
      <c r="HP93" s="746"/>
      <c r="HQ93" s="746"/>
      <c r="HR93" s="746"/>
      <c r="HS93" s="746"/>
    </row>
    <row r="94" spans="1:246" s="643" customFormat="1" ht="36" customHeight="1" x14ac:dyDescent="0.25">
      <c r="A94" s="615" t="s">
        <v>412</v>
      </c>
      <c r="B94" s="615" t="s">
        <v>410</v>
      </c>
      <c r="C94" s="617" t="s">
        <v>411</v>
      </c>
      <c r="D94" s="598"/>
      <c r="E94" s="581" t="s">
        <v>237</v>
      </c>
      <c r="F94" s="577"/>
      <c r="G94" s="599"/>
      <c r="H94" s="523"/>
      <c r="I94" s="577"/>
      <c r="J94" s="601"/>
      <c r="K94" s="601"/>
      <c r="L94" s="549"/>
      <c r="M94" s="1037"/>
      <c r="N94" s="1047"/>
      <c r="O94" s="1047"/>
      <c r="P94" s="1047"/>
      <c r="Q94" s="1047"/>
      <c r="R94" s="1047"/>
      <c r="S94" s="1047"/>
      <c r="T94" s="1119"/>
      <c r="U94" s="1119"/>
      <c r="V94" s="1055"/>
      <c r="W94" s="453"/>
      <c r="X94" s="573"/>
      <c r="Y94" s="454"/>
      <c r="Z94" s="621"/>
      <c r="AA94" s="621"/>
      <c r="AB94" s="621"/>
      <c r="AC94" s="455"/>
      <c r="AD94" s="1119"/>
      <c r="AE94" s="1119"/>
      <c r="AF94" s="621"/>
      <c r="AG94" s="621"/>
      <c r="AH94" s="621"/>
      <c r="AI94" s="455"/>
      <c r="AJ94" s="621"/>
      <c r="AK94" s="621"/>
      <c r="AL94" s="621"/>
      <c r="AM94" s="455"/>
      <c r="AN94" s="662"/>
      <c r="AO94" s="642"/>
      <c r="AP94" s="642"/>
      <c r="AQ94" s="642"/>
      <c r="AR94" s="642"/>
      <c r="AS94" s="642"/>
      <c r="AT94" s="642"/>
      <c r="AU94" s="642"/>
      <c r="AV94" s="642"/>
      <c r="AW94" s="642"/>
      <c r="AX94" s="642"/>
      <c r="AY94" s="642"/>
      <c r="AZ94" s="642"/>
      <c r="BA94" s="642"/>
      <c r="BB94" s="642"/>
      <c r="BC94" s="642"/>
      <c r="BD94" s="642"/>
      <c r="BE94" s="642"/>
      <c r="BF94" s="642"/>
      <c r="BG94" s="642"/>
      <c r="BH94" s="642"/>
      <c r="BI94" s="642"/>
      <c r="BJ94" s="642"/>
      <c r="BK94" s="642"/>
      <c r="BL94" s="642"/>
      <c r="BM94" s="642"/>
      <c r="BN94" s="642"/>
      <c r="BO94" s="642"/>
      <c r="BP94" s="642"/>
      <c r="BQ94" s="642"/>
      <c r="BR94" s="642"/>
      <c r="BS94" s="642"/>
      <c r="BT94" s="642"/>
      <c r="BU94" s="642"/>
      <c r="BV94" s="642"/>
      <c r="BW94" s="642"/>
      <c r="BX94" s="642"/>
      <c r="BY94" s="642"/>
      <c r="BZ94" s="642"/>
      <c r="CA94" s="642"/>
      <c r="CB94" s="642"/>
      <c r="CC94" s="642"/>
      <c r="CD94" s="642"/>
      <c r="CE94" s="642"/>
      <c r="CF94" s="642"/>
      <c r="CG94" s="642"/>
      <c r="CH94" s="642"/>
      <c r="CI94" s="642"/>
      <c r="CJ94" s="642"/>
      <c r="CK94" s="642"/>
      <c r="CL94" s="642"/>
      <c r="CM94" s="642"/>
      <c r="CN94" s="642"/>
      <c r="CO94" s="642"/>
      <c r="CP94" s="642"/>
      <c r="CQ94" s="642"/>
      <c r="CR94" s="642"/>
      <c r="CS94" s="642"/>
      <c r="CT94" s="642"/>
      <c r="CU94" s="642"/>
      <c r="CV94" s="642"/>
      <c r="CW94" s="642"/>
      <c r="CX94" s="642"/>
      <c r="CY94" s="642"/>
      <c r="CZ94" s="642"/>
      <c r="DA94" s="642"/>
      <c r="DB94" s="642"/>
      <c r="DC94" s="642"/>
      <c r="DD94" s="642"/>
      <c r="DE94" s="642"/>
      <c r="DF94" s="642"/>
      <c r="DG94" s="642"/>
      <c r="DH94" s="642"/>
      <c r="DI94" s="642"/>
      <c r="DJ94" s="642"/>
      <c r="DK94" s="642"/>
      <c r="DL94" s="642"/>
      <c r="DM94" s="642"/>
      <c r="DN94" s="642"/>
      <c r="DO94" s="642"/>
      <c r="DP94" s="642"/>
      <c r="DQ94" s="642"/>
      <c r="DR94" s="642"/>
      <c r="DS94" s="642"/>
      <c r="DT94" s="642"/>
      <c r="DU94" s="642"/>
      <c r="DV94" s="642"/>
      <c r="DW94" s="642"/>
      <c r="DX94" s="642"/>
      <c r="DY94" s="642"/>
      <c r="DZ94" s="642"/>
      <c r="EA94" s="642"/>
      <c r="EB94" s="642"/>
      <c r="EC94" s="642"/>
      <c r="ED94" s="642"/>
      <c r="EE94" s="642"/>
      <c r="EF94" s="642"/>
      <c r="EG94" s="642"/>
      <c r="EH94" s="642"/>
      <c r="EI94" s="642"/>
      <c r="EJ94" s="642"/>
      <c r="EK94" s="642"/>
      <c r="EL94" s="642"/>
      <c r="EM94" s="642"/>
      <c r="EN94" s="642"/>
      <c r="EO94" s="642"/>
      <c r="EP94" s="642"/>
      <c r="EQ94" s="642"/>
      <c r="ER94" s="642"/>
      <c r="ES94" s="642"/>
      <c r="ET94" s="642"/>
      <c r="EU94" s="642"/>
      <c r="EV94" s="642"/>
      <c r="EW94" s="642"/>
      <c r="EX94" s="642"/>
      <c r="EY94" s="642"/>
      <c r="EZ94" s="642"/>
      <c r="FA94" s="642"/>
      <c r="FB94" s="642"/>
      <c r="FC94" s="642"/>
      <c r="FD94" s="642"/>
      <c r="FE94" s="642"/>
      <c r="FF94" s="642"/>
      <c r="FG94" s="642"/>
      <c r="FH94" s="642"/>
      <c r="FI94" s="642"/>
      <c r="FJ94" s="642"/>
      <c r="FK94" s="642"/>
      <c r="FL94" s="642"/>
      <c r="FM94" s="642"/>
      <c r="FN94" s="642"/>
      <c r="FO94" s="642"/>
      <c r="FP94" s="642"/>
      <c r="FQ94" s="642"/>
      <c r="FR94" s="642"/>
      <c r="FS94" s="642"/>
      <c r="FT94" s="642"/>
      <c r="FU94" s="642"/>
      <c r="FV94" s="642"/>
      <c r="FW94" s="642"/>
      <c r="FX94" s="642"/>
      <c r="FY94" s="642"/>
      <c r="FZ94" s="642"/>
      <c r="GA94" s="642"/>
      <c r="GB94" s="642"/>
      <c r="GC94" s="642"/>
      <c r="GD94" s="642"/>
      <c r="GE94" s="642"/>
      <c r="GF94" s="642"/>
      <c r="GG94" s="642"/>
      <c r="GH94" s="642"/>
      <c r="GI94" s="642"/>
      <c r="GJ94" s="642"/>
      <c r="GK94" s="642"/>
      <c r="GL94" s="642"/>
      <c r="GM94" s="642"/>
      <c r="GN94" s="642"/>
      <c r="GO94" s="642"/>
      <c r="GP94" s="642"/>
      <c r="GQ94" s="642"/>
      <c r="GR94" s="642"/>
      <c r="GS94" s="642"/>
      <c r="GT94" s="642"/>
      <c r="GU94" s="642"/>
      <c r="GV94" s="642"/>
      <c r="GW94" s="642"/>
      <c r="GX94" s="642"/>
      <c r="GY94" s="642"/>
      <c r="GZ94" s="642"/>
      <c r="HA94" s="642"/>
      <c r="HB94" s="642"/>
      <c r="HC94" s="642"/>
      <c r="HD94" s="642"/>
      <c r="HE94" s="642"/>
      <c r="HF94" s="642"/>
      <c r="HG94" s="642"/>
      <c r="HH94" s="642"/>
      <c r="HI94" s="642"/>
      <c r="HJ94" s="642"/>
      <c r="HK94" s="642"/>
      <c r="HL94" s="642"/>
      <c r="HM94" s="642"/>
      <c r="HN94" s="642"/>
      <c r="HO94" s="642"/>
      <c r="HP94" s="642"/>
      <c r="HQ94" s="642"/>
      <c r="HR94" s="642"/>
      <c r="HS94" s="642"/>
      <c r="HT94" s="642"/>
      <c r="HU94" s="642"/>
      <c r="HV94" s="642"/>
      <c r="HW94" s="642"/>
      <c r="HX94" s="642"/>
      <c r="HY94" s="642"/>
      <c r="HZ94" s="642"/>
      <c r="IA94" s="642"/>
      <c r="IB94" s="642"/>
      <c r="IC94" s="642"/>
      <c r="ID94" s="642"/>
      <c r="IE94" s="642"/>
      <c r="IF94" s="642"/>
      <c r="IG94" s="642"/>
      <c r="IH94" s="642"/>
      <c r="II94" s="642"/>
      <c r="IJ94" s="642"/>
      <c r="IK94" s="642"/>
      <c r="IL94" s="642"/>
    </row>
    <row r="95" spans="1:246" s="747" customFormat="1" ht="63.75" x14ac:dyDescent="0.25">
      <c r="A95" s="487" t="str">
        <f>IF(A87="","",A87)</f>
        <v/>
      </c>
      <c r="B95" s="414" t="str">
        <f t="shared" ref="B95:G95" si="33">IF(B87="","",B87)</f>
        <v>LLA4MF1</v>
      </c>
      <c r="C95" s="405" t="str">
        <f t="shared" si="33"/>
        <v>Psychologie et sociologie pour l’enseignement</v>
      </c>
      <c r="D95" s="529" t="str">
        <f t="shared" si="33"/>
        <v>LOL5H7E</v>
      </c>
      <c r="E95" s="556" t="str">
        <f t="shared" si="33"/>
        <v>UE de spécialisation</v>
      </c>
      <c r="F95" s="421" t="str">
        <f t="shared" si="33"/>
        <v>L2 SDL parc. MEF FLM-FLE et LSF,  L3 SDL parc. MEF FLM, L2 LLCER  et LEA parc. MEF FLM-FLE et MEEF 1er degré, L3 LLCER  et LEA parc. MEEF 1er degré</v>
      </c>
      <c r="G95" s="426" t="str">
        <f t="shared" si="33"/>
        <v>INSPE</v>
      </c>
      <c r="H95" s="427"/>
      <c r="I95" s="418" t="str">
        <f t="shared" ref="I95:L95" si="34">IF(I87="","",I87)</f>
        <v>3</v>
      </c>
      <c r="J95" s="418" t="str">
        <f t="shared" si="34"/>
        <v>3</v>
      </c>
      <c r="K95" s="571" t="str">
        <f t="shared" si="34"/>
        <v>DOYEN Anne-Lise</v>
      </c>
      <c r="L95" s="569" t="str">
        <f t="shared" si="34"/>
        <v>16 et 70</v>
      </c>
      <c r="M95" s="1039">
        <f t="shared" ref="M95:AN95" si="35">IF(M87="","",M87)</f>
        <v>15</v>
      </c>
      <c r="N95" s="1049">
        <f t="shared" si="35"/>
        <v>22</v>
      </c>
      <c r="O95" s="1049" t="str">
        <f t="shared" si="35"/>
        <v/>
      </c>
      <c r="P95" s="1049" t="str">
        <f t="shared" si="35"/>
        <v/>
      </c>
      <c r="Q95" s="1049" t="str">
        <f t="shared" si="35"/>
        <v/>
      </c>
      <c r="R95" s="1049" t="str">
        <f t="shared" si="35"/>
        <v/>
      </c>
      <c r="S95" s="1049" t="str">
        <f t="shared" si="35"/>
        <v/>
      </c>
      <c r="T95" s="1126" t="str">
        <f t="shared" si="35"/>
        <v>100% CT DM / dépôt copie sur CELENE / devoir-pdf</v>
      </c>
      <c r="U95" s="1126" t="str">
        <f t="shared" si="35"/>
        <v>100% CT DM / dépôt copie sur CELENE / devoir-pdf</v>
      </c>
      <c r="V95" s="1057">
        <f t="shared" si="35"/>
        <v>1</v>
      </c>
      <c r="W95" s="702" t="str">
        <f t="shared" si="35"/>
        <v>CT</v>
      </c>
      <c r="X95" s="702" t="str">
        <f t="shared" si="35"/>
        <v>écrit</v>
      </c>
      <c r="Y95" s="702" t="str">
        <f t="shared" si="35"/>
        <v>1h00</v>
      </c>
      <c r="Z95" s="541">
        <f t="shared" si="35"/>
        <v>1</v>
      </c>
      <c r="AA95" s="410" t="str">
        <f t="shared" si="35"/>
        <v>CT</v>
      </c>
      <c r="AB95" s="396" t="str">
        <f t="shared" si="35"/>
        <v>Ecrit</v>
      </c>
      <c r="AC95" s="404" t="str">
        <f t="shared" si="35"/>
        <v>1h00</v>
      </c>
      <c r="AD95" s="1126" t="str">
        <f t="shared" si="35"/>
        <v>100% CT DM / dépôt copie sur CELENE / devoir-pdf</v>
      </c>
      <c r="AE95" s="1126" t="str">
        <f t="shared" si="35"/>
        <v>100% CT DM / dépôt copie sur CELENE / devoir-pdf</v>
      </c>
      <c r="AF95" s="698">
        <f t="shared" si="35"/>
        <v>1</v>
      </c>
      <c r="AG95" s="699" t="str">
        <f t="shared" si="35"/>
        <v>CT</v>
      </c>
      <c r="AH95" s="699" t="str">
        <f t="shared" si="35"/>
        <v>oral</v>
      </c>
      <c r="AI95" s="700" t="str">
        <f t="shared" si="35"/>
        <v>20 min</v>
      </c>
      <c r="AJ95" s="541">
        <f t="shared" si="35"/>
        <v>1</v>
      </c>
      <c r="AK95" s="411" t="str">
        <f t="shared" si="35"/>
        <v>CT</v>
      </c>
      <c r="AL95" s="411" t="str">
        <f t="shared" si="35"/>
        <v>Oral</v>
      </c>
      <c r="AM95" s="411" t="str">
        <f t="shared" si="35"/>
        <v>20 min</v>
      </c>
      <c r="AN95" s="657" t="str">
        <f t="shared" si="35"/>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c r="AO95" s="746"/>
      <c r="AP95" s="746"/>
      <c r="AQ95" s="746"/>
      <c r="AR95" s="746"/>
      <c r="AS95" s="746"/>
      <c r="AT95" s="746"/>
      <c r="AU95" s="746"/>
      <c r="AV95" s="746"/>
      <c r="AW95" s="746"/>
      <c r="AX95" s="746"/>
      <c r="AY95" s="746"/>
      <c r="AZ95" s="746"/>
      <c r="BA95" s="746"/>
      <c r="BB95" s="746"/>
      <c r="BC95" s="746"/>
      <c r="BD95" s="746"/>
      <c r="BE95" s="746"/>
      <c r="BF95" s="746"/>
      <c r="BG95" s="746"/>
      <c r="BH95" s="746"/>
      <c r="BI95" s="746"/>
      <c r="BJ95" s="746"/>
      <c r="BK95" s="746"/>
      <c r="BL95" s="746"/>
      <c r="BM95" s="746"/>
      <c r="BN95" s="746"/>
      <c r="BO95" s="746"/>
      <c r="BP95" s="746"/>
      <c r="BQ95" s="746"/>
      <c r="BR95" s="746"/>
      <c r="BS95" s="746"/>
      <c r="BT95" s="746"/>
      <c r="BU95" s="746"/>
      <c r="BV95" s="746"/>
      <c r="BW95" s="746"/>
      <c r="BX95" s="746"/>
      <c r="BY95" s="746"/>
      <c r="BZ95" s="746"/>
      <c r="CA95" s="746"/>
      <c r="CB95" s="746"/>
      <c r="CC95" s="746"/>
      <c r="CD95" s="746"/>
      <c r="CE95" s="746"/>
      <c r="CF95" s="746"/>
      <c r="CG95" s="746"/>
      <c r="CH95" s="746"/>
      <c r="CI95" s="746"/>
      <c r="CJ95" s="746"/>
      <c r="CK95" s="746"/>
      <c r="CL95" s="746"/>
      <c r="CM95" s="746"/>
      <c r="CN95" s="746"/>
      <c r="CO95" s="746"/>
      <c r="CP95" s="746"/>
      <c r="CQ95" s="746"/>
      <c r="CR95" s="746"/>
      <c r="CS95" s="746"/>
      <c r="CT95" s="746"/>
      <c r="CU95" s="746"/>
      <c r="CV95" s="746"/>
      <c r="CW95" s="746"/>
      <c r="CX95" s="746"/>
      <c r="CY95" s="746"/>
      <c r="CZ95" s="746"/>
      <c r="DA95" s="746"/>
      <c r="DB95" s="746"/>
      <c r="DC95" s="746"/>
      <c r="DD95" s="746"/>
      <c r="DE95" s="746"/>
      <c r="DF95" s="746"/>
      <c r="DG95" s="746"/>
      <c r="DH95" s="746"/>
      <c r="DI95" s="746"/>
      <c r="DJ95" s="746"/>
      <c r="DK95" s="746"/>
      <c r="DL95" s="746"/>
      <c r="DM95" s="746"/>
      <c r="DN95" s="746"/>
      <c r="DO95" s="746"/>
      <c r="DP95" s="746"/>
      <c r="DQ95" s="746"/>
      <c r="DR95" s="746"/>
      <c r="DS95" s="746"/>
      <c r="DT95" s="746"/>
      <c r="DU95" s="746"/>
      <c r="DV95" s="746"/>
      <c r="DW95" s="746"/>
      <c r="DX95" s="746"/>
      <c r="DY95" s="746"/>
      <c r="DZ95" s="746"/>
      <c r="EA95" s="746"/>
      <c r="EB95" s="746"/>
      <c r="EC95" s="746"/>
      <c r="ED95" s="746"/>
      <c r="EE95" s="746"/>
      <c r="EF95" s="746"/>
      <c r="EG95" s="746"/>
      <c r="EH95" s="746"/>
      <c r="EI95" s="746"/>
      <c r="EJ95" s="746"/>
      <c r="EK95" s="746"/>
      <c r="EL95" s="746"/>
      <c r="EM95" s="746"/>
      <c r="EN95" s="746"/>
      <c r="EO95" s="746"/>
      <c r="EP95" s="746"/>
      <c r="EQ95" s="746"/>
      <c r="ER95" s="746"/>
      <c r="ES95" s="746"/>
      <c r="ET95" s="746"/>
      <c r="EU95" s="746"/>
      <c r="EV95" s="746"/>
      <c r="EW95" s="746"/>
      <c r="EX95" s="746"/>
      <c r="EY95" s="746"/>
      <c r="EZ95" s="746"/>
      <c r="FA95" s="746"/>
      <c r="FB95" s="746"/>
      <c r="FC95" s="746"/>
      <c r="FD95" s="746"/>
      <c r="FE95" s="746"/>
      <c r="FF95" s="746"/>
      <c r="FG95" s="746"/>
      <c r="FH95" s="746"/>
      <c r="FI95" s="746"/>
      <c r="FJ95" s="746"/>
      <c r="FK95" s="746"/>
      <c r="FL95" s="746"/>
      <c r="FM95" s="746"/>
      <c r="FN95" s="746"/>
      <c r="FO95" s="746"/>
      <c r="FP95" s="746"/>
      <c r="FQ95" s="746"/>
      <c r="FR95" s="746"/>
      <c r="FS95" s="746"/>
      <c r="FT95" s="746"/>
      <c r="FU95" s="746"/>
      <c r="FV95" s="746"/>
      <c r="FW95" s="746"/>
      <c r="FX95" s="746"/>
      <c r="FY95" s="746"/>
      <c r="FZ95" s="746"/>
      <c r="GA95" s="746"/>
      <c r="GB95" s="746"/>
      <c r="GC95" s="746"/>
      <c r="GD95" s="746"/>
      <c r="GE95" s="746"/>
      <c r="GF95" s="746"/>
      <c r="GG95" s="746"/>
      <c r="GH95" s="746"/>
      <c r="GI95" s="746"/>
      <c r="GJ95" s="746"/>
      <c r="GK95" s="746"/>
      <c r="GL95" s="746"/>
      <c r="GM95" s="746"/>
      <c r="GN95" s="746"/>
      <c r="GO95" s="746"/>
      <c r="GP95" s="746"/>
      <c r="GQ95" s="746"/>
      <c r="GR95" s="746"/>
      <c r="GS95" s="746"/>
      <c r="GT95" s="746"/>
      <c r="GU95" s="746"/>
      <c r="GV95" s="746"/>
      <c r="GW95" s="746"/>
      <c r="GX95" s="746"/>
      <c r="GY95" s="746"/>
      <c r="GZ95" s="746"/>
      <c r="HA95" s="746"/>
      <c r="HB95" s="746"/>
      <c r="HC95" s="746"/>
      <c r="HD95" s="746"/>
      <c r="HE95" s="746"/>
      <c r="HF95" s="746"/>
      <c r="HG95" s="746"/>
      <c r="HH95" s="746"/>
      <c r="HI95" s="746"/>
      <c r="HJ95" s="746"/>
      <c r="HK95" s="746"/>
      <c r="HL95" s="746"/>
      <c r="HM95" s="746"/>
      <c r="HN95" s="746"/>
      <c r="HO95" s="746"/>
      <c r="HP95" s="746"/>
      <c r="HQ95" s="746"/>
      <c r="HR95" s="746"/>
      <c r="HS95" s="746"/>
    </row>
    <row r="96" spans="1:246" s="683" customFormat="1" ht="63.75" x14ac:dyDescent="0.25">
      <c r="A96" s="487" t="str">
        <f>IF(A88="","",A88)</f>
        <v/>
      </c>
      <c r="B96" s="414" t="str">
        <f t="shared" ref="B96:G96" si="36">IF(B88="","",B88)</f>
        <v>LLA4MF2</v>
      </c>
      <c r="C96" s="517" t="str">
        <f t="shared" si="36"/>
        <v>Stage d'observation en milieu scolaire</v>
      </c>
      <c r="D96" s="528" t="str">
        <f t="shared" si="36"/>
        <v>LOL4D7B
LOL4H7C</v>
      </c>
      <c r="E96" s="556" t="str">
        <f t="shared" si="36"/>
        <v>UE de spécialisation</v>
      </c>
      <c r="F96" s="580" t="str">
        <f t="shared" si="36"/>
        <v>L2 Géo parc. MEEF, L2 SDL parc. MEF FLM-FLE, L2 Lettres</v>
      </c>
      <c r="G96" s="426" t="str">
        <f t="shared" si="36"/>
        <v>INSPE</v>
      </c>
      <c r="H96" s="427"/>
      <c r="I96" s="426">
        <f t="shared" ref="I96:L96" si="37">IF(I88="","",I88)</f>
        <v>3</v>
      </c>
      <c r="J96" s="426">
        <f t="shared" si="37"/>
        <v>3</v>
      </c>
      <c r="K96" s="572" t="str">
        <f t="shared" si="37"/>
        <v>QUITTELIER Sylvie</v>
      </c>
      <c r="L96" s="509">
        <f t="shared" si="37"/>
        <v>80</v>
      </c>
      <c r="M96" s="1039" t="str">
        <f t="shared" ref="M96:AN96" si="38">IF(M88="","",M88)</f>
        <v/>
      </c>
      <c r="N96" s="1049">
        <f t="shared" si="38"/>
        <v>12</v>
      </c>
      <c r="O96" s="1049"/>
      <c r="P96" s="1049" t="str">
        <f t="shared" si="38"/>
        <v/>
      </c>
      <c r="Q96" s="1049"/>
      <c r="R96" s="1049" t="str">
        <f t="shared" ref="R96" si="39">IF(R88="","",R88)</f>
        <v/>
      </c>
      <c r="S96" s="1049" t="str">
        <f t="shared" si="38"/>
        <v/>
      </c>
      <c r="T96" s="1125"/>
      <c r="U96" s="1125"/>
      <c r="V96" s="1058">
        <f t="shared" si="38"/>
        <v>1</v>
      </c>
      <c r="W96" s="702" t="str">
        <f t="shared" si="38"/>
        <v>CC</v>
      </c>
      <c r="X96" s="702" t="str">
        <f t="shared" si="38"/>
        <v/>
      </c>
      <c r="Y96" s="702" t="str">
        <f t="shared" si="38"/>
        <v/>
      </c>
      <c r="Z96" s="408">
        <f t="shared" si="38"/>
        <v>1</v>
      </c>
      <c r="AA96" s="403" t="str">
        <f t="shared" si="38"/>
        <v>CT</v>
      </c>
      <c r="AB96" s="396" t="str">
        <f t="shared" si="38"/>
        <v>Dossier</v>
      </c>
      <c r="AC96" s="404" t="str">
        <f t="shared" si="38"/>
        <v/>
      </c>
      <c r="AD96" s="1125"/>
      <c r="AE96" s="1123" t="str">
        <f t="shared" ref="AE95:AE96" si="40">IF(AD96="","",AD96)</f>
        <v/>
      </c>
      <c r="AF96" s="701">
        <f t="shared" si="38"/>
        <v>1</v>
      </c>
      <c r="AG96" s="702" t="str">
        <f t="shared" si="38"/>
        <v>CT</v>
      </c>
      <c r="AH96" s="702" t="str">
        <f t="shared" si="38"/>
        <v>Ecrit</v>
      </c>
      <c r="AI96" s="702" t="str">
        <f t="shared" si="38"/>
        <v>1h30</v>
      </c>
      <c r="AJ96" s="408">
        <f t="shared" si="38"/>
        <v>1</v>
      </c>
      <c r="AK96" s="403" t="str">
        <f t="shared" si="38"/>
        <v>CT</v>
      </c>
      <c r="AL96" s="403" t="str">
        <f t="shared" si="38"/>
        <v>Ecrit</v>
      </c>
      <c r="AM96" s="403" t="str">
        <f t="shared" si="38"/>
        <v>1h30</v>
      </c>
      <c r="AN96" s="657" t="str">
        <f t="shared" si="38"/>
        <v>Réinvestir les notions abordées dans l’UE « connaissance des institutions éducatives » : institution éducative, enjeux de l’éducation, déontologie, valeurs et éthique, relation pédagogique...
Rendre compte et analyser les situations éducatives observées en stage.
Appréhender les composantes du métier d’enseignant.
Confronter ses représentations à la réalité des métiers de l’enseignement et construire son projet professionnel.</v>
      </c>
      <c r="AO96" s="490"/>
      <c r="AP96" s="490"/>
      <c r="AQ96" s="490"/>
      <c r="AR96" s="490"/>
      <c r="AS96" s="490"/>
      <c r="AT96" s="490"/>
      <c r="AU96" s="490"/>
      <c r="AV96" s="490"/>
      <c r="AW96" s="490"/>
      <c r="AX96" s="490"/>
      <c r="AY96" s="490"/>
      <c r="AZ96" s="490"/>
      <c r="BA96" s="490"/>
      <c r="BB96" s="490"/>
      <c r="BC96" s="490"/>
      <c r="BD96" s="490"/>
      <c r="BE96" s="490"/>
      <c r="BF96" s="490"/>
      <c r="BG96" s="490"/>
      <c r="BH96" s="490"/>
      <c r="BI96" s="490"/>
      <c r="BJ96" s="490"/>
      <c r="BK96" s="490"/>
      <c r="BL96" s="490"/>
      <c r="BM96" s="490"/>
      <c r="BN96" s="490"/>
      <c r="BO96" s="490"/>
      <c r="BP96" s="490"/>
      <c r="BQ96" s="490"/>
      <c r="BR96" s="490"/>
      <c r="BS96" s="490"/>
      <c r="BT96" s="490"/>
      <c r="BU96" s="490"/>
      <c r="BV96" s="490"/>
      <c r="BW96" s="490"/>
      <c r="BX96" s="490"/>
      <c r="BY96" s="490"/>
      <c r="BZ96" s="490"/>
      <c r="CA96" s="490"/>
      <c r="CB96" s="490"/>
      <c r="CC96" s="490"/>
      <c r="CD96" s="490"/>
      <c r="CE96" s="490"/>
      <c r="CF96" s="490"/>
      <c r="CG96" s="490"/>
      <c r="CH96" s="490"/>
      <c r="CI96" s="490"/>
      <c r="CJ96" s="490"/>
      <c r="CK96" s="490"/>
      <c r="CL96" s="490"/>
      <c r="CM96" s="490"/>
      <c r="CN96" s="490"/>
      <c r="CO96" s="490"/>
      <c r="CP96" s="490"/>
      <c r="CQ96" s="490"/>
      <c r="CR96" s="490"/>
      <c r="CS96" s="490"/>
      <c r="CT96" s="490"/>
      <c r="CU96" s="490"/>
      <c r="CV96" s="490"/>
      <c r="CW96" s="490"/>
      <c r="CX96" s="490"/>
      <c r="CY96" s="490"/>
      <c r="CZ96" s="490"/>
      <c r="DA96" s="490"/>
      <c r="DB96" s="490"/>
      <c r="DC96" s="490"/>
      <c r="DD96" s="490"/>
      <c r="DE96" s="490"/>
      <c r="DF96" s="490"/>
      <c r="DG96" s="490"/>
      <c r="DH96" s="490"/>
      <c r="DI96" s="490"/>
      <c r="DJ96" s="490"/>
      <c r="DK96" s="490"/>
      <c r="DL96" s="490"/>
      <c r="DM96" s="490"/>
      <c r="DN96" s="490"/>
      <c r="DO96" s="490"/>
      <c r="DP96" s="490"/>
      <c r="DQ96" s="490"/>
      <c r="DR96" s="490"/>
      <c r="DS96" s="490"/>
      <c r="DT96" s="490"/>
      <c r="DU96" s="490"/>
      <c r="DV96" s="490"/>
      <c r="DW96" s="490"/>
      <c r="DX96" s="490"/>
      <c r="DY96" s="490"/>
      <c r="DZ96" s="490"/>
      <c r="EA96" s="490"/>
      <c r="EB96" s="490"/>
      <c r="EC96" s="490"/>
      <c r="ED96" s="490"/>
      <c r="EE96" s="490"/>
      <c r="EF96" s="490"/>
      <c r="EG96" s="490"/>
      <c r="EH96" s="490"/>
      <c r="EI96" s="490"/>
      <c r="EJ96" s="490"/>
      <c r="EK96" s="490"/>
      <c r="EL96" s="490"/>
      <c r="EM96" s="490"/>
      <c r="EN96" s="490"/>
      <c r="EO96" s="490"/>
      <c r="EP96" s="490"/>
      <c r="EQ96" s="490"/>
      <c r="ER96" s="490"/>
      <c r="ES96" s="490"/>
      <c r="ET96" s="490"/>
      <c r="EU96" s="490"/>
      <c r="EV96" s="490"/>
      <c r="EW96" s="490"/>
      <c r="EX96" s="490"/>
      <c r="EY96" s="490"/>
      <c r="EZ96" s="490"/>
      <c r="FA96" s="490"/>
      <c r="FB96" s="490"/>
      <c r="FC96" s="490"/>
      <c r="FD96" s="490"/>
      <c r="FE96" s="490"/>
      <c r="FF96" s="490"/>
      <c r="FG96" s="490"/>
      <c r="FH96" s="490"/>
      <c r="FI96" s="490"/>
      <c r="FJ96" s="490"/>
      <c r="FK96" s="490"/>
      <c r="FL96" s="490"/>
      <c r="FM96" s="490"/>
      <c r="FN96" s="490"/>
      <c r="FO96" s="490"/>
      <c r="FP96" s="490"/>
      <c r="FQ96" s="490"/>
      <c r="FR96" s="490"/>
      <c r="FS96" s="490"/>
      <c r="FT96" s="490"/>
      <c r="FU96" s="490"/>
      <c r="FV96" s="490"/>
      <c r="FW96" s="490"/>
      <c r="FX96" s="490"/>
      <c r="FY96" s="490"/>
      <c r="FZ96" s="490"/>
      <c r="GA96" s="490"/>
      <c r="GB96" s="490"/>
      <c r="GC96" s="490"/>
      <c r="GD96" s="490"/>
      <c r="GE96" s="490"/>
      <c r="GF96" s="490"/>
      <c r="GG96" s="490"/>
      <c r="GH96" s="490"/>
      <c r="GI96" s="490"/>
      <c r="GJ96" s="490"/>
      <c r="GK96" s="490"/>
      <c r="GL96" s="490"/>
      <c r="GM96" s="490"/>
      <c r="GN96" s="490"/>
      <c r="GO96" s="490"/>
      <c r="GP96" s="490"/>
      <c r="GQ96" s="490"/>
      <c r="GR96" s="490"/>
      <c r="GS96" s="490"/>
      <c r="GT96" s="490"/>
      <c r="GU96" s="490"/>
      <c r="GV96" s="490"/>
      <c r="GW96" s="490"/>
      <c r="GX96" s="490"/>
      <c r="GY96" s="490"/>
      <c r="GZ96" s="490"/>
      <c r="HA96" s="490"/>
      <c r="HB96" s="490"/>
      <c r="HC96" s="490"/>
      <c r="HD96" s="490"/>
      <c r="HE96" s="490"/>
      <c r="HF96" s="490"/>
      <c r="HG96" s="490"/>
      <c r="HH96" s="490"/>
      <c r="HI96" s="490"/>
      <c r="HJ96" s="490"/>
      <c r="HK96" s="490"/>
      <c r="HL96" s="490"/>
      <c r="HM96" s="490"/>
      <c r="HN96" s="490"/>
      <c r="HO96" s="490"/>
      <c r="HP96" s="490"/>
      <c r="HQ96" s="490"/>
      <c r="HR96" s="490"/>
      <c r="HS96" s="490"/>
    </row>
    <row r="97" spans="1:246" ht="23.25" customHeight="1" x14ac:dyDescent="0.25">
      <c r="A97" s="388"/>
      <c r="B97" s="388"/>
      <c r="C97" s="389"/>
      <c r="D97" s="388"/>
      <c r="E97" s="388"/>
      <c r="F97" s="388"/>
      <c r="G97" s="388"/>
      <c r="H97" s="388"/>
      <c r="I97" s="388"/>
      <c r="J97" s="388"/>
      <c r="K97" s="388"/>
      <c r="L97" s="388"/>
      <c r="M97" s="845"/>
      <c r="N97" s="1064"/>
      <c r="O97" s="1064"/>
      <c r="P97" s="1064"/>
      <c r="Q97" s="1064"/>
      <c r="R97" s="1064"/>
      <c r="S97" s="1064"/>
      <c r="T97" s="1116"/>
      <c r="U97" s="1116"/>
      <c r="V97" s="491"/>
      <c r="W97" s="491"/>
      <c r="X97" s="491"/>
      <c r="Y97" s="491"/>
      <c r="Z97" s="491"/>
      <c r="AA97" s="491"/>
      <c r="AB97" s="491"/>
      <c r="AC97" s="491"/>
      <c r="AD97" s="1116"/>
      <c r="AE97" s="1116"/>
      <c r="AF97" s="491"/>
      <c r="AG97" s="491"/>
      <c r="AH97" s="491"/>
      <c r="AI97" s="491"/>
      <c r="AJ97" s="491"/>
      <c r="AK97" s="491"/>
      <c r="AL97" s="491"/>
      <c r="AM97" s="492"/>
      <c r="AN97" s="665"/>
    </row>
    <row r="98" spans="1:246" s="562" customFormat="1" ht="23.25" customHeight="1" x14ac:dyDescent="0.25">
      <c r="A98" s="501" t="s">
        <v>425</v>
      </c>
      <c r="B98" s="557"/>
      <c r="C98" s="558" t="s">
        <v>424</v>
      </c>
      <c r="D98" s="442"/>
      <c r="E98" s="442"/>
      <c r="F98" s="442"/>
      <c r="G98" s="557"/>
      <c r="H98" s="442"/>
      <c r="I98" s="557"/>
      <c r="J98" s="557"/>
      <c r="K98" s="557"/>
      <c r="L98" s="557"/>
      <c r="M98" s="1050"/>
      <c r="N98" s="1065"/>
      <c r="O98" s="1065"/>
      <c r="P98" s="1065"/>
      <c r="Q98" s="1065"/>
      <c r="R98" s="1065"/>
      <c r="S98" s="1065"/>
      <c r="T98" s="1120"/>
      <c r="U98" s="1120"/>
      <c r="V98" s="1059"/>
      <c r="W98" s="557"/>
      <c r="X98" s="557"/>
      <c r="Y98" s="557"/>
      <c r="Z98" s="557"/>
      <c r="AA98" s="557"/>
      <c r="AB98" s="557"/>
      <c r="AC98" s="557"/>
      <c r="AD98" s="1120"/>
      <c r="AE98" s="1120"/>
      <c r="AF98" s="557"/>
      <c r="AG98" s="557"/>
      <c r="AH98" s="557"/>
      <c r="AI98" s="557"/>
      <c r="AJ98" s="557"/>
      <c r="AK98" s="557"/>
      <c r="AL98" s="557"/>
      <c r="AM98" s="557"/>
      <c r="AN98" s="658"/>
      <c r="AO98" s="561"/>
      <c r="AP98" s="561"/>
      <c r="AQ98" s="561"/>
      <c r="AR98" s="561"/>
      <c r="AS98" s="561"/>
      <c r="AT98" s="561"/>
      <c r="AU98" s="561"/>
      <c r="AV98" s="561"/>
      <c r="AW98" s="561"/>
      <c r="AX98" s="561"/>
      <c r="AY98" s="561"/>
      <c r="AZ98" s="561"/>
      <c r="BA98" s="561"/>
      <c r="BB98" s="561"/>
      <c r="BC98" s="561"/>
      <c r="BD98" s="561"/>
      <c r="BE98" s="561"/>
      <c r="BF98" s="561"/>
      <c r="BG98" s="561"/>
      <c r="BH98" s="561"/>
      <c r="BI98" s="561"/>
      <c r="BJ98" s="561"/>
      <c r="BK98" s="561"/>
      <c r="BL98" s="561"/>
      <c r="BM98" s="561"/>
      <c r="BN98" s="561"/>
      <c r="BO98" s="561"/>
      <c r="BP98" s="561"/>
      <c r="BQ98" s="561"/>
      <c r="BR98" s="561"/>
      <c r="BS98" s="561"/>
      <c r="BT98" s="561"/>
      <c r="BU98" s="561"/>
      <c r="BV98" s="561"/>
      <c r="BW98" s="561"/>
      <c r="BX98" s="561"/>
      <c r="BY98" s="561"/>
      <c r="BZ98" s="561"/>
      <c r="CA98" s="561"/>
      <c r="CB98" s="561"/>
      <c r="CC98" s="561"/>
      <c r="CD98" s="561"/>
      <c r="CE98" s="561"/>
      <c r="CF98" s="561"/>
      <c r="CG98" s="561"/>
      <c r="CH98" s="561"/>
      <c r="CI98" s="561"/>
      <c r="CJ98" s="561"/>
      <c r="CK98" s="561"/>
      <c r="CL98" s="561"/>
      <c r="CM98" s="561"/>
      <c r="CN98" s="561"/>
      <c r="CO98" s="561"/>
      <c r="CP98" s="561"/>
      <c r="CQ98" s="561"/>
      <c r="CR98" s="561"/>
      <c r="CS98" s="561"/>
      <c r="CT98" s="561"/>
      <c r="CU98" s="561"/>
      <c r="CV98" s="561"/>
      <c r="CW98" s="561"/>
      <c r="CX98" s="561"/>
      <c r="CY98" s="561"/>
      <c r="CZ98" s="561"/>
      <c r="DA98" s="561"/>
      <c r="DB98" s="561"/>
      <c r="DC98" s="561"/>
      <c r="DD98" s="561"/>
      <c r="DE98" s="561"/>
      <c r="DF98" s="561"/>
      <c r="DG98" s="561"/>
      <c r="DH98" s="561"/>
      <c r="DI98" s="561"/>
      <c r="DJ98" s="561"/>
      <c r="DK98" s="561"/>
      <c r="DL98" s="561"/>
      <c r="DM98" s="561"/>
      <c r="DN98" s="561"/>
      <c r="DO98" s="561"/>
      <c r="DP98" s="561"/>
      <c r="DQ98" s="561"/>
      <c r="DR98" s="561"/>
      <c r="DS98" s="561"/>
      <c r="DT98" s="561"/>
      <c r="DU98" s="561"/>
      <c r="DV98" s="561"/>
      <c r="DW98" s="561"/>
      <c r="DX98" s="561"/>
      <c r="DY98" s="561"/>
      <c r="DZ98" s="561"/>
      <c r="EA98" s="561"/>
      <c r="EB98" s="561"/>
      <c r="EC98" s="561"/>
      <c r="ED98" s="561"/>
      <c r="EE98" s="561"/>
      <c r="EF98" s="561"/>
      <c r="EG98" s="561"/>
      <c r="EH98" s="561"/>
      <c r="EI98" s="561"/>
      <c r="EJ98" s="561"/>
      <c r="EK98" s="561"/>
      <c r="EL98" s="561"/>
      <c r="EM98" s="561"/>
      <c r="EN98" s="561"/>
      <c r="EO98" s="561"/>
      <c r="EP98" s="561"/>
      <c r="EQ98" s="561"/>
      <c r="ER98" s="561"/>
      <c r="ES98" s="561"/>
      <c r="ET98" s="561"/>
      <c r="EU98" s="561"/>
      <c r="EV98" s="561"/>
      <c r="EW98" s="561"/>
      <c r="EX98" s="561"/>
      <c r="EY98" s="561"/>
      <c r="EZ98" s="561"/>
      <c r="FA98" s="561"/>
      <c r="FB98" s="561"/>
      <c r="FC98" s="561"/>
      <c r="FD98" s="561"/>
      <c r="FE98" s="561"/>
      <c r="FF98" s="561"/>
      <c r="FG98" s="561"/>
      <c r="FH98" s="561"/>
      <c r="FI98" s="561"/>
      <c r="FJ98" s="561"/>
      <c r="FK98" s="561"/>
      <c r="FL98" s="561"/>
      <c r="FM98" s="561"/>
      <c r="FN98" s="561"/>
      <c r="FO98" s="561"/>
      <c r="FP98" s="561"/>
      <c r="FQ98" s="561"/>
      <c r="FR98" s="561"/>
      <c r="FS98" s="561"/>
      <c r="FT98" s="561"/>
      <c r="FU98" s="561"/>
      <c r="FV98" s="561"/>
      <c r="FW98" s="561"/>
      <c r="FX98" s="561"/>
      <c r="FY98" s="561"/>
      <c r="FZ98" s="561"/>
      <c r="GA98" s="561"/>
      <c r="GB98" s="561"/>
      <c r="GC98" s="561"/>
      <c r="GD98" s="561"/>
      <c r="GE98" s="561"/>
      <c r="GF98" s="561"/>
      <c r="GG98" s="561"/>
      <c r="GH98" s="561"/>
      <c r="GI98" s="561"/>
      <c r="GJ98" s="561"/>
      <c r="GK98" s="561"/>
      <c r="GL98" s="561"/>
      <c r="GM98" s="561"/>
      <c r="GN98" s="561"/>
      <c r="GO98" s="561"/>
      <c r="GP98" s="561"/>
      <c r="GQ98" s="561"/>
      <c r="GR98" s="561"/>
      <c r="GS98" s="561"/>
      <c r="GT98" s="561"/>
      <c r="GU98" s="561"/>
      <c r="GV98" s="561"/>
      <c r="GW98" s="561"/>
      <c r="GX98" s="561"/>
      <c r="GY98" s="561"/>
      <c r="GZ98" s="561"/>
      <c r="HA98" s="561"/>
      <c r="HB98" s="561"/>
      <c r="HC98" s="561"/>
      <c r="HD98" s="561"/>
      <c r="HE98" s="561"/>
      <c r="HF98" s="561"/>
      <c r="HG98" s="561"/>
      <c r="HH98" s="561"/>
      <c r="HI98" s="561"/>
      <c r="HJ98" s="561"/>
      <c r="HK98" s="561"/>
      <c r="HL98" s="561"/>
      <c r="HM98" s="561"/>
      <c r="HN98" s="561"/>
      <c r="HO98" s="561"/>
      <c r="HP98" s="561"/>
      <c r="HQ98" s="561"/>
      <c r="HR98" s="561"/>
      <c r="HS98" s="561"/>
      <c r="HT98" s="561"/>
      <c r="HU98" s="561"/>
      <c r="HV98" s="561"/>
      <c r="HW98" s="561"/>
      <c r="HX98" s="561"/>
      <c r="HY98" s="561"/>
      <c r="HZ98" s="561"/>
      <c r="IA98" s="561"/>
      <c r="IB98" s="561"/>
      <c r="IC98" s="561"/>
      <c r="ID98" s="561"/>
      <c r="IE98" s="561"/>
      <c r="IF98" s="561"/>
      <c r="IG98" s="561"/>
      <c r="IH98" s="561"/>
      <c r="II98" s="561"/>
      <c r="IJ98" s="561"/>
      <c r="IK98" s="561"/>
      <c r="IL98" s="561"/>
    </row>
    <row r="99" spans="1:246" ht="23.25" customHeight="1" x14ac:dyDescent="0.25">
      <c r="A99" s="563" t="s">
        <v>429</v>
      </c>
      <c r="B99" s="563" t="s">
        <v>426</v>
      </c>
      <c r="C99" s="443" t="s">
        <v>33</v>
      </c>
      <c r="D99" s="597" t="s">
        <v>255</v>
      </c>
      <c r="E99" s="597" t="s">
        <v>237</v>
      </c>
      <c r="F99" s="597"/>
      <c r="G99" s="444"/>
      <c r="H99" s="597"/>
      <c r="I99" s="444"/>
      <c r="J99" s="597"/>
      <c r="K99" s="597"/>
      <c r="L99" s="597"/>
      <c r="M99" s="1051"/>
      <c r="N99" s="1066"/>
      <c r="O99" s="1066"/>
      <c r="P99" s="1066"/>
      <c r="Q99" s="1066"/>
      <c r="R99" s="1066"/>
      <c r="S99" s="1066"/>
      <c r="T99" s="1121"/>
      <c r="U99" s="1121"/>
      <c r="V99" s="1060"/>
      <c r="W99" s="444"/>
      <c r="X99" s="448"/>
      <c r="Y99" s="449"/>
      <c r="Z99" s="448"/>
      <c r="AA99" s="448"/>
      <c r="AB99" s="448"/>
      <c r="AC99" s="448"/>
      <c r="AD99" s="1121"/>
      <c r="AE99" s="1121"/>
      <c r="AF99" s="448"/>
      <c r="AG99" s="448"/>
      <c r="AH99" s="448"/>
      <c r="AI99" s="448"/>
      <c r="AJ99" s="448"/>
      <c r="AK99" s="448"/>
      <c r="AL99" s="448"/>
      <c r="AM99" s="448"/>
      <c r="AN99" s="659"/>
      <c r="AO99" s="450"/>
      <c r="AP99" s="450"/>
      <c r="AQ99" s="450"/>
      <c r="AR99" s="450"/>
      <c r="AS99" s="450"/>
      <c r="AT99" s="450"/>
      <c r="AU99" s="450"/>
      <c r="AV99" s="450"/>
      <c r="AW99" s="450"/>
      <c r="AX99" s="450"/>
      <c r="AY99" s="450"/>
      <c r="AZ99" s="450"/>
      <c r="BA99" s="450"/>
      <c r="BB99" s="450"/>
      <c r="BC99" s="450"/>
      <c r="BD99" s="450"/>
      <c r="BE99" s="450"/>
      <c r="BF99" s="450"/>
      <c r="BG99" s="450"/>
      <c r="BH99" s="450"/>
      <c r="BI99" s="450"/>
      <c r="BJ99" s="450"/>
      <c r="BK99" s="450"/>
      <c r="BL99" s="450"/>
      <c r="BM99" s="450"/>
      <c r="BN99" s="450"/>
      <c r="BO99" s="450"/>
      <c r="BP99" s="450"/>
      <c r="BQ99" s="450"/>
      <c r="BR99" s="450"/>
      <c r="BS99" s="450"/>
      <c r="BT99" s="450"/>
      <c r="BU99" s="450"/>
      <c r="BV99" s="450"/>
      <c r="BW99" s="450"/>
      <c r="BX99" s="450"/>
      <c r="BY99" s="450"/>
      <c r="BZ99" s="450"/>
      <c r="CA99" s="450"/>
      <c r="CB99" s="450"/>
      <c r="CC99" s="450"/>
      <c r="CD99" s="450"/>
      <c r="CE99" s="450"/>
      <c r="CF99" s="450"/>
      <c r="CG99" s="450"/>
      <c r="CH99" s="450"/>
      <c r="CI99" s="450"/>
      <c r="CJ99" s="450"/>
      <c r="CK99" s="450"/>
      <c r="CL99" s="450"/>
      <c r="CM99" s="450"/>
      <c r="CN99" s="450"/>
      <c r="CO99" s="450"/>
      <c r="CP99" s="450"/>
      <c r="CQ99" s="450"/>
      <c r="CR99" s="450"/>
      <c r="CS99" s="450"/>
      <c r="CT99" s="450"/>
      <c r="CU99" s="450"/>
      <c r="CV99" s="450"/>
      <c r="CW99" s="450"/>
      <c r="CX99" s="450"/>
      <c r="CY99" s="450"/>
      <c r="CZ99" s="450"/>
      <c r="DA99" s="450"/>
      <c r="DB99" s="450"/>
      <c r="DC99" s="450"/>
      <c r="DD99" s="450"/>
      <c r="DE99" s="450"/>
      <c r="DF99" s="450"/>
      <c r="DG99" s="450"/>
      <c r="DH99" s="450"/>
      <c r="DI99" s="450"/>
      <c r="DJ99" s="450"/>
      <c r="DK99" s="450"/>
      <c r="DL99" s="450"/>
      <c r="DM99" s="450"/>
      <c r="DN99" s="450"/>
      <c r="DO99" s="450"/>
      <c r="DP99" s="450"/>
      <c r="DQ99" s="450"/>
      <c r="DR99" s="450"/>
      <c r="DS99" s="450"/>
      <c r="DT99" s="450"/>
      <c r="DU99" s="450"/>
      <c r="DV99" s="450"/>
      <c r="DW99" s="450"/>
      <c r="DX99" s="450"/>
      <c r="DY99" s="450"/>
      <c r="DZ99" s="450"/>
      <c r="EA99" s="450"/>
      <c r="EB99" s="450"/>
      <c r="EC99" s="450"/>
      <c r="ED99" s="450"/>
      <c r="EE99" s="450"/>
      <c r="EF99" s="450"/>
      <c r="EG99" s="450"/>
      <c r="EH99" s="450"/>
      <c r="EI99" s="450"/>
      <c r="EJ99" s="450"/>
      <c r="EK99" s="450"/>
      <c r="EL99" s="450"/>
      <c r="EM99" s="450"/>
      <c r="EN99" s="450"/>
      <c r="EO99" s="450"/>
      <c r="EP99" s="450"/>
      <c r="EQ99" s="450"/>
      <c r="ER99" s="450"/>
      <c r="ES99" s="450"/>
      <c r="ET99" s="450"/>
      <c r="EU99" s="450"/>
      <c r="EV99" s="450"/>
      <c r="EW99" s="450"/>
      <c r="EX99" s="450"/>
      <c r="EY99" s="450"/>
      <c r="EZ99" s="450"/>
      <c r="FA99" s="450"/>
      <c r="FB99" s="450"/>
      <c r="FC99" s="450"/>
      <c r="FD99" s="450"/>
      <c r="FE99" s="450"/>
      <c r="FF99" s="450"/>
      <c r="FG99" s="450"/>
      <c r="FH99" s="450"/>
      <c r="FI99" s="450"/>
      <c r="FJ99" s="450"/>
      <c r="FK99" s="450"/>
      <c r="FL99" s="450"/>
      <c r="FM99" s="450"/>
      <c r="FN99" s="450"/>
      <c r="FO99" s="450"/>
      <c r="FP99" s="450"/>
      <c r="FQ99" s="450"/>
      <c r="FR99" s="450"/>
      <c r="FS99" s="450"/>
      <c r="FT99" s="450"/>
      <c r="FU99" s="450"/>
      <c r="FV99" s="450"/>
      <c r="FW99" s="450"/>
      <c r="FX99" s="450"/>
      <c r="FY99" s="450"/>
      <c r="FZ99" s="450"/>
      <c r="GA99" s="450"/>
      <c r="GB99" s="450"/>
      <c r="GC99" s="450"/>
      <c r="GD99" s="450"/>
      <c r="GE99" s="450"/>
      <c r="GF99" s="450"/>
      <c r="GG99" s="450"/>
      <c r="GH99" s="450"/>
      <c r="GI99" s="450"/>
      <c r="GJ99" s="450"/>
      <c r="GK99" s="450"/>
      <c r="GL99" s="450"/>
      <c r="GM99" s="450"/>
      <c r="GN99" s="450"/>
      <c r="GO99" s="450"/>
      <c r="GP99" s="450"/>
      <c r="GQ99" s="450"/>
      <c r="GR99" s="450"/>
      <c r="GS99" s="450"/>
      <c r="GT99" s="450"/>
      <c r="GU99" s="450"/>
      <c r="GV99" s="450"/>
      <c r="GW99" s="450"/>
      <c r="GX99" s="450"/>
      <c r="GY99" s="450"/>
      <c r="GZ99" s="450"/>
      <c r="HA99" s="450"/>
      <c r="HB99" s="450"/>
      <c r="HC99" s="450"/>
      <c r="HD99" s="450"/>
      <c r="HE99" s="450"/>
      <c r="HF99" s="450"/>
      <c r="HG99" s="450"/>
      <c r="HH99" s="450"/>
      <c r="HI99" s="450"/>
      <c r="HJ99" s="450"/>
      <c r="HK99" s="450"/>
      <c r="HL99" s="450"/>
      <c r="HM99" s="450"/>
      <c r="HN99" s="450"/>
      <c r="HO99" s="450"/>
      <c r="HP99" s="450"/>
      <c r="HQ99" s="450"/>
      <c r="HR99" s="450"/>
      <c r="HS99" s="450"/>
      <c r="HT99" s="450"/>
      <c r="HU99" s="450"/>
      <c r="HV99" s="450"/>
      <c r="HW99" s="450"/>
      <c r="HX99" s="450"/>
      <c r="HY99" s="450"/>
      <c r="HZ99" s="450"/>
      <c r="IA99" s="450"/>
      <c r="IB99" s="450"/>
      <c r="IC99" s="450"/>
      <c r="ID99" s="450"/>
      <c r="IE99" s="450"/>
      <c r="IF99" s="450"/>
      <c r="IG99" s="450"/>
      <c r="IH99" s="450"/>
      <c r="II99" s="450"/>
      <c r="IJ99" s="450"/>
      <c r="IK99" s="450"/>
      <c r="IL99" s="450"/>
    </row>
    <row r="100" spans="1:246" ht="30.75" customHeight="1" x14ac:dyDescent="0.25">
      <c r="A100" s="451"/>
      <c r="B100" s="451"/>
      <c r="C100" s="616" t="s">
        <v>348</v>
      </c>
      <c r="D100" s="596"/>
      <c r="E100" s="596"/>
      <c r="F100" s="596"/>
      <c r="G100" s="596"/>
      <c r="H100" s="596"/>
      <c r="I100" s="596"/>
      <c r="J100" s="596"/>
      <c r="K100" s="596"/>
      <c r="L100" s="596"/>
      <c r="M100" s="1052"/>
      <c r="N100" s="1067"/>
      <c r="O100" s="1067"/>
      <c r="P100" s="1067"/>
      <c r="Q100" s="1067"/>
      <c r="R100" s="1067"/>
      <c r="S100" s="1067"/>
      <c r="T100" s="1061"/>
      <c r="U100" s="1061"/>
      <c r="V100" s="1061"/>
      <c r="W100" s="596"/>
      <c r="X100" s="596"/>
      <c r="Y100" s="596"/>
      <c r="Z100" s="596"/>
      <c r="AA100" s="596"/>
      <c r="AB100" s="596"/>
      <c r="AC100" s="596"/>
      <c r="AD100" s="1061"/>
      <c r="AE100" s="1061"/>
      <c r="AF100" s="596"/>
      <c r="AG100" s="596"/>
      <c r="AH100" s="596"/>
      <c r="AI100" s="596"/>
      <c r="AJ100" s="596"/>
      <c r="AK100" s="596"/>
      <c r="AL100" s="596"/>
      <c r="AM100" s="596"/>
      <c r="AN100" s="660"/>
      <c r="HT100" s="630"/>
      <c r="HU100" s="630"/>
      <c r="HV100" s="630"/>
      <c r="HW100" s="630"/>
      <c r="HX100" s="630"/>
      <c r="HY100" s="630"/>
      <c r="HZ100" s="630"/>
      <c r="IA100" s="630"/>
      <c r="IB100" s="630"/>
      <c r="IC100" s="630"/>
      <c r="ID100" s="630"/>
      <c r="IE100" s="630"/>
      <c r="IF100" s="630"/>
      <c r="IG100" s="630"/>
      <c r="IH100" s="630"/>
      <c r="II100" s="630"/>
      <c r="IJ100" s="630"/>
      <c r="IK100" s="630"/>
      <c r="IL100" s="630"/>
    </row>
    <row r="101" spans="1:246" ht="76.5" x14ac:dyDescent="0.25">
      <c r="A101" s="776"/>
      <c r="B101" s="777" t="s">
        <v>195</v>
      </c>
      <c r="C101" s="778" t="s">
        <v>285</v>
      </c>
      <c r="D101" s="779" t="s">
        <v>256</v>
      </c>
      <c r="E101" s="779" t="s">
        <v>366</v>
      </c>
      <c r="F101" s="779"/>
      <c r="G101" s="779" t="s">
        <v>66</v>
      </c>
      <c r="H101" s="780"/>
      <c r="I101" s="779" t="s">
        <v>54</v>
      </c>
      <c r="J101" s="779" t="s">
        <v>54</v>
      </c>
      <c r="K101" s="781" t="s">
        <v>566</v>
      </c>
      <c r="L101" s="780" t="str">
        <f>"07"</f>
        <v>07</v>
      </c>
      <c r="M101" s="1053">
        <v>78</v>
      </c>
      <c r="N101" s="1068">
        <v>18</v>
      </c>
      <c r="O101" s="1068"/>
      <c r="P101" s="1068">
        <v>18</v>
      </c>
      <c r="Q101" s="1068"/>
      <c r="R101" s="1068"/>
      <c r="S101" s="1068"/>
      <c r="T101" s="1122"/>
      <c r="U101" s="1122"/>
      <c r="V101" s="1062">
        <v>1</v>
      </c>
      <c r="W101" s="784" t="s">
        <v>121</v>
      </c>
      <c r="X101" s="784"/>
      <c r="Y101" s="784"/>
      <c r="Z101" s="783">
        <v>1</v>
      </c>
      <c r="AA101" s="784" t="s">
        <v>124</v>
      </c>
      <c r="AB101" s="783" t="s">
        <v>148</v>
      </c>
      <c r="AC101" s="785" t="s">
        <v>585</v>
      </c>
      <c r="AD101" s="1122"/>
      <c r="AE101" s="1122"/>
      <c r="AF101" s="783">
        <v>1</v>
      </c>
      <c r="AG101" s="785" t="s">
        <v>124</v>
      </c>
      <c r="AH101" s="785" t="s">
        <v>148</v>
      </c>
      <c r="AI101" s="785" t="s">
        <v>585</v>
      </c>
      <c r="AJ101" s="783">
        <v>1</v>
      </c>
      <c r="AK101" s="785" t="s">
        <v>124</v>
      </c>
      <c r="AL101" s="785" t="s">
        <v>148</v>
      </c>
      <c r="AM101" s="785" t="s">
        <v>585</v>
      </c>
      <c r="AN101" s="786" t="s">
        <v>514</v>
      </c>
    </row>
    <row r="102" spans="1:246" s="645" customFormat="1" ht="96" customHeight="1" x14ac:dyDescent="0.25">
      <c r="A102" s="790"/>
      <c r="B102" s="772" t="s">
        <v>621</v>
      </c>
      <c r="C102" s="787" t="s">
        <v>224</v>
      </c>
      <c r="D102" s="788" t="s">
        <v>620</v>
      </c>
      <c r="E102" s="791" t="s">
        <v>440</v>
      </c>
      <c r="F102" s="379"/>
      <c r="G102" s="380" t="s">
        <v>66</v>
      </c>
      <c r="H102" s="590"/>
      <c r="I102" s="789">
        <v>5</v>
      </c>
      <c r="J102" s="789">
        <v>5</v>
      </c>
      <c r="K102" s="792" t="s">
        <v>577</v>
      </c>
      <c r="L102" s="588" t="s">
        <v>547</v>
      </c>
      <c r="M102" s="1038"/>
      <c r="N102" s="1041">
        <v>18</v>
      </c>
      <c r="O102" s="1041"/>
      <c r="P102" s="1041">
        <v>18</v>
      </c>
      <c r="Q102" s="1041"/>
      <c r="R102" s="1041"/>
      <c r="S102" s="1041"/>
      <c r="T102" s="1124"/>
      <c r="U102" s="1124"/>
      <c r="V102" s="1063">
        <v>1</v>
      </c>
      <c r="W102" s="705" t="s">
        <v>121</v>
      </c>
      <c r="X102" s="705"/>
      <c r="Y102" s="705"/>
      <c r="Z102" s="407">
        <v>1</v>
      </c>
      <c r="AA102" s="409" t="s">
        <v>124</v>
      </c>
      <c r="AB102" s="407" t="s">
        <v>148</v>
      </c>
      <c r="AC102" s="406" t="s">
        <v>585</v>
      </c>
      <c r="AD102" s="1124"/>
      <c r="AE102" s="1123" t="str">
        <f t="shared" ref="AE102:AE104" si="41">IF(AD102="","",AD102)</f>
        <v/>
      </c>
      <c r="AF102" s="704">
        <v>1</v>
      </c>
      <c r="AG102" s="719" t="s">
        <v>124</v>
      </c>
      <c r="AH102" s="719" t="s">
        <v>148</v>
      </c>
      <c r="AI102" s="719" t="s">
        <v>585</v>
      </c>
      <c r="AJ102" s="407">
        <v>1</v>
      </c>
      <c r="AK102" s="406" t="s">
        <v>124</v>
      </c>
      <c r="AL102" s="406" t="s">
        <v>148</v>
      </c>
      <c r="AM102" s="406" t="s">
        <v>585</v>
      </c>
      <c r="AN102" s="655" t="s">
        <v>528</v>
      </c>
      <c r="AO102" s="755"/>
      <c r="AP102" s="755"/>
      <c r="AQ102" s="755"/>
      <c r="AR102" s="755"/>
      <c r="AS102" s="755"/>
      <c r="AT102" s="755"/>
      <c r="AU102" s="755"/>
      <c r="AV102" s="755"/>
      <c r="AW102" s="755"/>
      <c r="AX102" s="755"/>
      <c r="AY102" s="755"/>
      <c r="AZ102" s="755"/>
      <c r="BA102" s="755"/>
      <c r="BB102" s="755"/>
      <c r="BC102" s="755"/>
      <c r="BD102" s="755"/>
      <c r="BE102" s="755"/>
      <c r="BF102" s="755"/>
      <c r="BG102" s="755"/>
      <c r="BH102" s="755"/>
      <c r="BI102" s="755"/>
      <c r="BJ102" s="755"/>
      <c r="BK102" s="755"/>
      <c r="BL102" s="755"/>
      <c r="BM102" s="755"/>
      <c r="BN102" s="755"/>
      <c r="BO102" s="755"/>
      <c r="BP102" s="755"/>
      <c r="BQ102" s="755"/>
      <c r="BR102" s="755"/>
      <c r="BS102" s="755"/>
      <c r="BT102" s="755"/>
      <c r="BU102" s="755"/>
      <c r="BV102" s="755"/>
      <c r="BW102" s="755"/>
      <c r="BX102" s="755"/>
      <c r="BY102" s="755"/>
      <c r="BZ102" s="755"/>
      <c r="CA102" s="755"/>
      <c r="CB102" s="755"/>
      <c r="CC102" s="755"/>
      <c r="CD102" s="755"/>
      <c r="CE102" s="755"/>
      <c r="CF102" s="755"/>
      <c r="CG102" s="755"/>
      <c r="CH102" s="755"/>
      <c r="CI102" s="755"/>
      <c r="CJ102" s="755"/>
      <c r="CK102" s="755"/>
      <c r="CL102" s="755"/>
      <c r="CM102" s="755"/>
      <c r="CN102" s="755"/>
      <c r="CO102" s="755"/>
      <c r="CP102" s="755"/>
      <c r="CQ102" s="755"/>
      <c r="CR102" s="755"/>
      <c r="CS102" s="755"/>
      <c r="CT102" s="755"/>
      <c r="CU102" s="755"/>
      <c r="CV102" s="755"/>
      <c r="CW102" s="755"/>
      <c r="CX102" s="755"/>
      <c r="CY102" s="755"/>
      <c r="CZ102" s="755"/>
      <c r="DA102" s="755"/>
      <c r="DB102" s="755"/>
      <c r="DC102" s="755"/>
      <c r="DD102" s="755"/>
      <c r="DE102" s="755"/>
      <c r="DF102" s="755"/>
      <c r="DG102" s="755"/>
      <c r="DH102" s="755"/>
      <c r="DI102" s="755"/>
      <c r="DJ102" s="755"/>
      <c r="DK102" s="755"/>
      <c r="DL102" s="755"/>
      <c r="DM102" s="755"/>
      <c r="DN102" s="755"/>
      <c r="DO102" s="755"/>
      <c r="DP102" s="755"/>
      <c r="DQ102" s="755"/>
      <c r="DR102" s="755"/>
      <c r="DS102" s="755"/>
      <c r="DT102" s="755"/>
      <c r="DU102" s="755"/>
      <c r="DV102" s="755"/>
      <c r="DW102" s="755"/>
      <c r="DX102" s="755"/>
      <c r="DY102" s="755"/>
      <c r="DZ102" s="755"/>
      <c r="EA102" s="755"/>
      <c r="EB102" s="755"/>
      <c r="EC102" s="755"/>
      <c r="ED102" s="755"/>
      <c r="EE102" s="755"/>
      <c r="EF102" s="755"/>
      <c r="EG102" s="755"/>
      <c r="EH102" s="755"/>
      <c r="EI102" s="755"/>
      <c r="EJ102" s="755"/>
      <c r="EK102" s="755"/>
      <c r="EL102" s="755"/>
      <c r="EM102" s="755"/>
      <c r="EN102" s="755"/>
      <c r="EO102" s="755"/>
      <c r="EP102" s="755"/>
      <c r="EQ102" s="755"/>
      <c r="ER102" s="755"/>
      <c r="ES102" s="755"/>
      <c r="ET102" s="755"/>
      <c r="EU102" s="755"/>
      <c r="EV102" s="755"/>
      <c r="EW102" s="755"/>
      <c r="EX102" s="755"/>
      <c r="EY102" s="755"/>
      <c r="EZ102" s="755"/>
      <c r="FA102" s="755"/>
      <c r="FB102" s="755"/>
      <c r="FC102" s="755"/>
      <c r="FD102" s="755"/>
      <c r="FE102" s="755"/>
      <c r="FF102" s="755"/>
      <c r="FG102" s="755"/>
      <c r="FH102" s="755"/>
      <c r="FI102" s="755"/>
      <c r="FJ102" s="755"/>
      <c r="FK102" s="755"/>
      <c r="FL102" s="755"/>
      <c r="FM102" s="755"/>
      <c r="FN102" s="755"/>
      <c r="FO102" s="755"/>
      <c r="FP102" s="755"/>
      <c r="FQ102" s="755"/>
      <c r="FR102" s="755"/>
      <c r="FS102" s="755"/>
      <c r="FT102" s="755"/>
      <c r="FU102" s="755"/>
      <c r="FV102" s="755"/>
      <c r="FW102" s="755"/>
      <c r="FX102" s="755"/>
      <c r="FY102" s="755"/>
      <c r="FZ102" s="755"/>
      <c r="GA102" s="755"/>
      <c r="GB102" s="755"/>
      <c r="GC102" s="755"/>
      <c r="GD102" s="755"/>
      <c r="GE102" s="755"/>
      <c r="GF102" s="755"/>
      <c r="GG102" s="755"/>
      <c r="GH102" s="755"/>
      <c r="GI102" s="755"/>
      <c r="GJ102" s="755"/>
      <c r="GK102" s="755"/>
      <c r="GL102" s="755"/>
      <c r="GM102" s="755"/>
      <c r="GN102" s="755"/>
      <c r="GO102" s="755"/>
      <c r="GP102" s="755"/>
      <c r="GQ102" s="755"/>
      <c r="GR102" s="755"/>
      <c r="GS102" s="755"/>
      <c r="GT102" s="755"/>
      <c r="GU102" s="755"/>
      <c r="GV102" s="755"/>
      <c r="GW102" s="755"/>
      <c r="GX102" s="755"/>
      <c r="GY102" s="755"/>
      <c r="GZ102" s="755"/>
      <c r="HA102" s="755"/>
      <c r="HB102" s="755"/>
      <c r="HC102" s="755"/>
      <c r="HD102" s="755"/>
      <c r="HE102" s="755"/>
      <c r="HF102" s="755"/>
      <c r="HG102" s="755"/>
      <c r="HH102" s="755"/>
      <c r="HI102" s="755"/>
      <c r="HJ102" s="755"/>
      <c r="HK102" s="755"/>
      <c r="HL102" s="755"/>
      <c r="HM102" s="755"/>
      <c r="HN102" s="755"/>
      <c r="HO102" s="755"/>
      <c r="HP102" s="755"/>
      <c r="HQ102" s="755"/>
      <c r="HR102" s="755"/>
      <c r="HS102" s="755"/>
    </row>
    <row r="103" spans="1:246" ht="76.5" x14ac:dyDescent="0.25">
      <c r="A103" s="487"/>
      <c r="B103" s="414" t="s">
        <v>194</v>
      </c>
      <c r="C103" s="391" t="s">
        <v>284</v>
      </c>
      <c r="D103" s="418"/>
      <c r="E103" s="418" t="s">
        <v>366</v>
      </c>
      <c r="F103" s="418"/>
      <c r="G103" s="375" t="s">
        <v>66</v>
      </c>
      <c r="H103" s="602"/>
      <c r="I103" s="418">
        <v>6</v>
      </c>
      <c r="J103" s="418">
        <v>6</v>
      </c>
      <c r="K103" s="680" t="s">
        <v>589</v>
      </c>
      <c r="L103" s="602" t="str">
        <f t="shared" ref="L103:L109" si="42">"07"</f>
        <v>07</v>
      </c>
      <c r="M103" s="1069">
        <v>78</v>
      </c>
      <c r="N103" s="1049">
        <v>24</v>
      </c>
      <c r="O103" s="1049"/>
      <c r="P103" s="1049">
        <v>24</v>
      </c>
      <c r="Q103" s="1049"/>
      <c r="R103" s="1041"/>
      <c r="S103" s="1041"/>
      <c r="T103" s="1123"/>
      <c r="U103" s="1123"/>
      <c r="V103" s="704">
        <v>1</v>
      </c>
      <c r="W103" s="705" t="s">
        <v>121</v>
      </c>
      <c r="X103" s="705"/>
      <c r="Y103" s="705"/>
      <c r="Z103" s="407">
        <v>1</v>
      </c>
      <c r="AA103" s="409" t="s">
        <v>124</v>
      </c>
      <c r="AB103" s="407" t="s">
        <v>148</v>
      </c>
      <c r="AC103" s="406" t="s">
        <v>585</v>
      </c>
      <c r="AD103" s="1123"/>
      <c r="AE103" s="1123" t="str">
        <f t="shared" si="41"/>
        <v/>
      </c>
      <c r="AF103" s="704">
        <v>1</v>
      </c>
      <c r="AG103" s="719" t="s">
        <v>124</v>
      </c>
      <c r="AH103" s="719" t="s">
        <v>148</v>
      </c>
      <c r="AI103" s="719" t="s">
        <v>585</v>
      </c>
      <c r="AJ103" s="407">
        <v>1</v>
      </c>
      <c r="AK103" s="406" t="s">
        <v>124</v>
      </c>
      <c r="AL103" s="406" t="s">
        <v>148</v>
      </c>
      <c r="AM103" s="406" t="s">
        <v>585</v>
      </c>
      <c r="AN103" s="657" t="s">
        <v>515</v>
      </c>
    </row>
    <row r="104" spans="1:246" ht="25.5" x14ac:dyDescent="0.25">
      <c r="A104" s="487"/>
      <c r="B104" s="487" t="s">
        <v>197</v>
      </c>
      <c r="C104" s="391" t="s">
        <v>286</v>
      </c>
      <c r="D104" s="418" t="s">
        <v>257</v>
      </c>
      <c r="E104" s="418" t="s">
        <v>366</v>
      </c>
      <c r="F104" s="421"/>
      <c r="G104" s="375" t="s">
        <v>66</v>
      </c>
      <c r="H104" s="428"/>
      <c r="I104" s="418" t="s">
        <v>48</v>
      </c>
      <c r="J104" s="418" t="s">
        <v>48</v>
      </c>
      <c r="K104" s="680" t="s">
        <v>569</v>
      </c>
      <c r="L104" s="602" t="str">
        <f t="shared" si="42"/>
        <v>07</v>
      </c>
      <c r="M104" s="1069">
        <v>76</v>
      </c>
      <c r="N104" s="1049">
        <v>12</v>
      </c>
      <c r="O104" s="1049"/>
      <c r="P104" s="1049">
        <v>18</v>
      </c>
      <c r="Q104" s="1049"/>
      <c r="R104" s="1041"/>
      <c r="S104" s="1041"/>
      <c r="T104" s="1123"/>
      <c r="U104" s="1123"/>
      <c r="V104" s="704">
        <v>1</v>
      </c>
      <c r="W104" s="705" t="s">
        <v>121</v>
      </c>
      <c r="X104" s="705"/>
      <c r="Y104" s="705"/>
      <c r="Z104" s="407">
        <v>1</v>
      </c>
      <c r="AA104" s="409" t="s">
        <v>124</v>
      </c>
      <c r="AB104" s="407" t="s">
        <v>148</v>
      </c>
      <c r="AC104" s="406" t="s">
        <v>585</v>
      </c>
      <c r="AD104" s="1123"/>
      <c r="AE104" s="1123" t="str">
        <f t="shared" si="41"/>
        <v/>
      </c>
      <c r="AF104" s="704">
        <v>1</v>
      </c>
      <c r="AG104" s="719" t="s">
        <v>124</v>
      </c>
      <c r="AH104" s="719" t="s">
        <v>148</v>
      </c>
      <c r="AI104" s="719" t="s">
        <v>585</v>
      </c>
      <c r="AJ104" s="407">
        <v>1</v>
      </c>
      <c r="AK104" s="406" t="s">
        <v>124</v>
      </c>
      <c r="AL104" s="406" t="s">
        <v>148</v>
      </c>
      <c r="AM104" s="406" t="s">
        <v>585</v>
      </c>
      <c r="AN104" s="657" t="s">
        <v>516</v>
      </c>
    </row>
    <row r="105" spans="1:246" s="643" customFormat="1" ht="58.5" customHeight="1" x14ac:dyDescent="0.25">
      <c r="A105" s="826" t="s">
        <v>630</v>
      </c>
      <c r="B105" s="615" t="s">
        <v>196</v>
      </c>
      <c r="C105" s="794" t="s">
        <v>623</v>
      </c>
      <c r="D105" s="598"/>
      <c r="E105" s="577" t="s">
        <v>395</v>
      </c>
      <c r="F105" s="577"/>
      <c r="G105" s="599"/>
      <c r="H105" s="523" t="s">
        <v>456</v>
      </c>
      <c r="I105" s="577"/>
      <c r="J105" s="601"/>
      <c r="K105" s="601"/>
      <c r="L105" s="601"/>
      <c r="M105" s="1037"/>
      <c r="N105" s="1047"/>
      <c r="O105" s="1047"/>
      <c r="P105" s="1047"/>
      <c r="Q105" s="1047"/>
      <c r="R105" s="1047"/>
      <c r="S105" s="1047"/>
      <c r="T105" s="1047"/>
      <c r="U105" s="1047"/>
      <c r="V105" s="453"/>
      <c r="W105" s="453"/>
      <c r="X105" s="573"/>
      <c r="Y105" s="454"/>
      <c r="Z105" s="621"/>
      <c r="AA105" s="621"/>
      <c r="AB105" s="621"/>
      <c r="AC105" s="455"/>
      <c r="AD105" s="1047"/>
      <c r="AE105" s="1047"/>
      <c r="AF105" s="621"/>
      <c r="AG105" s="621"/>
      <c r="AH105" s="621"/>
      <c r="AI105" s="455"/>
      <c r="AJ105" s="621"/>
      <c r="AK105" s="621"/>
      <c r="AL105" s="621"/>
      <c r="AM105" s="455"/>
      <c r="AN105" s="662"/>
      <c r="AO105" s="642"/>
      <c r="AP105" s="642"/>
      <c r="AQ105" s="642"/>
      <c r="AR105" s="642"/>
      <c r="AS105" s="642"/>
      <c r="AT105" s="642"/>
      <c r="AU105" s="642"/>
      <c r="AV105" s="642"/>
      <c r="AW105" s="642"/>
      <c r="AX105" s="642"/>
      <c r="AY105" s="642"/>
      <c r="AZ105" s="642"/>
      <c r="BA105" s="642"/>
      <c r="BB105" s="642"/>
      <c r="BC105" s="642"/>
      <c r="BD105" s="642"/>
      <c r="BE105" s="642"/>
      <c r="BF105" s="642"/>
      <c r="BG105" s="642"/>
      <c r="BH105" s="642"/>
      <c r="BI105" s="642"/>
      <c r="BJ105" s="642"/>
      <c r="BK105" s="642"/>
      <c r="BL105" s="642"/>
      <c r="BM105" s="642"/>
      <c r="BN105" s="642"/>
      <c r="BO105" s="642"/>
      <c r="BP105" s="642"/>
      <c r="BQ105" s="642"/>
      <c r="BR105" s="642"/>
      <c r="BS105" s="642"/>
      <c r="BT105" s="642"/>
      <c r="BU105" s="642"/>
      <c r="BV105" s="642"/>
      <c r="BW105" s="642"/>
      <c r="BX105" s="642"/>
      <c r="BY105" s="642"/>
      <c r="BZ105" s="642"/>
      <c r="CA105" s="642"/>
      <c r="CB105" s="642"/>
      <c r="CC105" s="642"/>
      <c r="CD105" s="642"/>
      <c r="CE105" s="642"/>
      <c r="CF105" s="642"/>
      <c r="CG105" s="642"/>
      <c r="CH105" s="642"/>
      <c r="CI105" s="642"/>
      <c r="CJ105" s="642"/>
      <c r="CK105" s="642"/>
      <c r="CL105" s="642"/>
      <c r="CM105" s="642"/>
      <c r="CN105" s="642"/>
      <c r="CO105" s="642"/>
      <c r="CP105" s="642"/>
      <c r="CQ105" s="642"/>
      <c r="CR105" s="642"/>
      <c r="CS105" s="642"/>
      <c r="CT105" s="642"/>
      <c r="CU105" s="642"/>
      <c r="CV105" s="642"/>
      <c r="CW105" s="642"/>
      <c r="CX105" s="642"/>
      <c r="CY105" s="642"/>
      <c r="CZ105" s="642"/>
      <c r="DA105" s="642"/>
      <c r="DB105" s="642"/>
      <c r="DC105" s="642"/>
      <c r="DD105" s="642"/>
      <c r="DE105" s="642"/>
      <c r="DF105" s="642"/>
      <c r="DG105" s="642"/>
      <c r="DH105" s="642"/>
      <c r="DI105" s="642"/>
      <c r="DJ105" s="642"/>
      <c r="DK105" s="642"/>
      <c r="DL105" s="642"/>
      <c r="DM105" s="642"/>
      <c r="DN105" s="642"/>
      <c r="DO105" s="642"/>
      <c r="DP105" s="642"/>
      <c r="DQ105" s="642"/>
      <c r="DR105" s="642"/>
      <c r="DS105" s="642"/>
      <c r="DT105" s="642"/>
      <c r="DU105" s="642"/>
      <c r="DV105" s="642"/>
      <c r="DW105" s="642"/>
      <c r="DX105" s="642"/>
      <c r="DY105" s="642"/>
      <c r="DZ105" s="642"/>
      <c r="EA105" s="642"/>
      <c r="EB105" s="642"/>
      <c r="EC105" s="642"/>
      <c r="ED105" s="642"/>
      <c r="EE105" s="642"/>
      <c r="EF105" s="642"/>
      <c r="EG105" s="642"/>
      <c r="EH105" s="642"/>
      <c r="EI105" s="642"/>
      <c r="EJ105" s="642"/>
      <c r="EK105" s="642"/>
      <c r="EL105" s="642"/>
      <c r="EM105" s="642"/>
      <c r="EN105" s="642"/>
      <c r="EO105" s="642"/>
      <c r="EP105" s="642"/>
      <c r="EQ105" s="642"/>
      <c r="ER105" s="642"/>
      <c r="ES105" s="642"/>
      <c r="ET105" s="642"/>
      <c r="EU105" s="642"/>
      <c r="EV105" s="642"/>
      <c r="EW105" s="642"/>
      <c r="EX105" s="642"/>
      <c r="EY105" s="642"/>
      <c r="EZ105" s="642"/>
      <c r="FA105" s="642"/>
      <c r="FB105" s="642"/>
      <c r="FC105" s="642"/>
      <c r="FD105" s="642"/>
      <c r="FE105" s="642"/>
      <c r="FF105" s="642"/>
      <c r="FG105" s="642"/>
      <c r="FH105" s="642"/>
      <c r="FI105" s="642"/>
      <c r="FJ105" s="642"/>
      <c r="FK105" s="642"/>
      <c r="FL105" s="642"/>
      <c r="FM105" s="642"/>
      <c r="FN105" s="642"/>
      <c r="FO105" s="642"/>
      <c r="FP105" s="642"/>
      <c r="FQ105" s="642"/>
      <c r="FR105" s="642"/>
      <c r="FS105" s="642"/>
      <c r="FT105" s="642"/>
      <c r="FU105" s="642"/>
      <c r="FV105" s="642"/>
      <c r="FW105" s="642"/>
      <c r="FX105" s="642"/>
      <c r="FY105" s="642"/>
      <c r="FZ105" s="642"/>
      <c r="GA105" s="642"/>
      <c r="GB105" s="642"/>
      <c r="GC105" s="642"/>
      <c r="GD105" s="642"/>
      <c r="GE105" s="642"/>
      <c r="GF105" s="642"/>
      <c r="GG105" s="642"/>
      <c r="GH105" s="642"/>
      <c r="GI105" s="642"/>
      <c r="GJ105" s="642"/>
      <c r="GK105" s="642"/>
      <c r="GL105" s="642"/>
      <c r="GM105" s="642"/>
      <c r="GN105" s="642"/>
      <c r="GO105" s="642"/>
      <c r="GP105" s="642"/>
      <c r="GQ105" s="642"/>
      <c r="GR105" s="642"/>
      <c r="GS105" s="642"/>
      <c r="GT105" s="642"/>
      <c r="GU105" s="642"/>
      <c r="GV105" s="642"/>
      <c r="GW105" s="642"/>
      <c r="GX105" s="642"/>
      <c r="GY105" s="642"/>
      <c r="GZ105" s="642"/>
      <c r="HA105" s="642"/>
      <c r="HB105" s="642"/>
      <c r="HC105" s="642"/>
      <c r="HD105" s="642"/>
      <c r="HE105" s="642"/>
      <c r="HF105" s="642"/>
      <c r="HG105" s="642"/>
      <c r="HH105" s="642"/>
      <c r="HI105" s="642"/>
      <c r="HJ105" s="642"/>
      <c r="HK105" s="642"/>
      <c r="HL105" s="642"/>
      <c r="HM105" s="642"/>
      <c r="HN105" s="642"/>
      <c r="HO105" s="642"/>
      <c r="HP105" s="642"/>
      <c r="HQ105" s="642"/>
      <c r="HR105" s="642"/>
      <c r="HS105" s="642"/>
      <c r="HT105" s="642"/>
      <c r="HU105" s="642"/>
      <c r="HV105" s="642"/>
      <c r="HW105" s="642"/>
      <c r="HX105" s="642"/>
      <c r="HY105" s="642"/>
      <c r="HZ105" s="642"/>
      <c r="IA105" s="642"/>
      <c r="IB105" s="642"/>
      <c r="IC105" s="642"/>
      <c r="ID105" s="642"/>
      <c r="IE105" s="642"/>
      <c r="IF105" s="642"/>
      <c r="IG105" s="642"/>
      <c r="IH105" s="642"/>
      <c r="II105" s="642"/>
      <c r="IJ105" s="642"/>
      <c r="IK105" s="642"/>
      <c r="IL105" s="642"/>
    </row>
    <row r="106" spans="1:246" ht="25.5" x14ac:dyDescent="0.25">
      <c r="A106" s="493"/>
      <c r="B106" s="431" t="s">
        <v>287</v>
      </c>
      <c r="C106" s="391" t="s">
        <v>305</v>
      </c>
      <c r="D106" s="418" t="s">
        <v>258</v>
      </c>
      <c r="E106" s="418" t="s">
        <v>366</v>
      </c>
      <c r="F106" s="419"/>
      <c r="G106" s="375" t="s">
        <v>66</v>
      </c>
      <c r="H106" s="427"/>
      <c r="I106" s="418" t="s">
        <v>51</v>
      </c>
      <c r="J106" s="418" t="s">
        <v>51</v>
      </c>
      <c r="K106" s="680" t="s">
        <v>569</v>
      </c>
      <c r="L106" s="602" t="str">
        <f t="shared" si="42"/>
        <v>07</v>
      </c>
      <c r="M106" s="1069">
        <v>10</v>
      </c>
      <c r="N106" s="1049"/>
      <c r="O106" s="1049"/>
      <c r="P106" s="1049">
        <v>24</v>
      </c>
      <c r="Q106" s="1049"/>
      <c r="R106" s="1049"/>
      <c r="S106" s="1049"/>
      <c r="T106" s="1126"/>
      <c r="U106" s="1126"/>
      <c r="V106" s="704">
        <v>1</v>
      </c>
      <c r="W106" s="705" t="s">
        <v>121</v>
      </c>
      <c r="X106" s="705"/>
      <c r="Y106" s="705"/>
      <c r="Z106" s="407">
        <v>1</v>
      </c>
      <c r="AA106" s="409" t="s">
        <v>124</v>
      </c>
      <c r="AB106" s="407" t="s">
        <v>148</v>
      </c>
      <c r="AC106" s="406" t="s">
        <v>585</v>
      </c>
      <c r="AD106" s="1126"/>
      <c r="AE106" s="1123" t="str">
        <f t="shared" ref="AE106:AE107" si="43">IF(AD106="","",AD106)</f>
        <v/>
      </c>
      <c r="AF106" s="704">
        <v>1</v>
      </c>
      <c r="AG106" s="719" t="s">
        <v>124</v>
      </c>
      <c r="AH106" s="719" t="s">
        <v>148</v>
      </c>
      <c r="AI106" s="719" t="s">
        <v>585</v>
      </c>
      <c r="AJ106" s="407">
        <v>1</v>
      </c>
      <c r="AK106" s="406" t="s">
        <v>124</v>
      </c>
      <c r="AL106" s="406" t="s">
        <v>148</v>
      </c>
      <c r="AM106" s="406" t="s">
        <v>585</v>
      </c>
      <c r="AN106" s="657" t="s">
        <v>517</v>
      </c>
    </row>
    <row r="107" spans="1:246" s="495" customFormat="1" ht="51" x14ac:dyDescent="0.25">
      <c r="A107" s="493"/>
      <c r="B107" s="772" t="s">
        <v>626</v>
      </c>
      <c r="C107" s="793" t="s">
        <v>622</v>
      </c>
      <c r="D107" s="775" t="s">
        <v>625</v>
      </c>
      <c r="E107" s="418" t="s">
        <v>366</v>
      </c>
      <c r="F107" s="419"/>
      <c r="G107" s="375" t="s">
        <v>66</v>
      </c>
      <c r="H107" s="427"/>
      <c r="I107" s="418" t="s">
        <v>51</v>
      </c>
      <c r="J107" s="418" t="s">
        <v>51</v>
      </c>
      <c r="K107" s="680" t="s">
        <v>606</v>
      </c>
      <c r="L107" s="602" t="str">
        <f t="shared" si="42"/>
        <v>07</v>
      </c>
      <c r="M107" s="1069">
        <v>10</v>
      </c>
      <c r="N107" s="1049"/>
      <c r="O107" s="1049"/>
      <c r="P107" s="1049">
        <v>24</v>
      </c>
      <c r="Q107" s="1049"/>
      <c r="R107" s="1049"/>
      <c r="S107" s="1049"/>
      <c r="T107" s="1126" t="s">
        <v>693</v>
      </c>
      <c r="U107" s="1126" t="s">
        <v>696</v>
      </c>
      <c r="V107" s="704">
        <v>1</v>
      </c>
      <c r="W107" s="705" t="s">
        <v>121</v>
      </c>
      <c r="X107" s="705"/>
      <c r="Y107" s="705"/>
      <c r="Z107" s="407">
        <v>1</v>
      </c>
      <c r="AA107" s="409" t="s">
        <v>124</v>
      </c>
      <c r="AB107" s="407" t="s">
        <v>148</v>
      </c>
      <c r="AC107" s="406" t="s">
        <v>585</v>
      </c>
      <c r="AD107" s="1126" t="s">
        <v>696</v>
      </c>
      <c r="AE107" s="1123" t="str">
        <f t="shared" si="43"/>
        <v>100% CT Ecrit à distance</v>
      </c>
      <c r="AF107" s="704">
        <v>1</v>
      </c>
      <c r="AG107" s="719" t="s">
        <v>124</v>
      </c>
      <c r="AH107" s="719" t="s">
        <v>148</v>
      </c>
      <c r="AI107" s="719" t="s">
        <v>585</v>
      </c>
      <c r="AJ107" s="407">
        <v>1</v>
      </c>
      <c r="AK107" s="406" t="s">
        <v>124</v>
      </c>
      <c r="AL107" s="406" t="s">
        <v>148</v>
      </c>
      <c r="AM107" s="406" t="s">
        <v>585</v>
      </c>
      <c r="AN107" s="795" t="s">
        <v>624</v>
      </c>
      <c r="AO107" s="494"/>
      <c r="AP107" s="494"/>
      <c r="AQ107" s="494"/>
      <c r="AR107" s="494"/>
      <c r="AS107" s="494"/>
      <c r="AT107" s="494"/>
      <c r="AU107" s="494"/>
      <c r="AV107" s="494"/>
      <c r="AW107" s="494"/>
      <c r="AX107" s="494"/>
      <c r="AY107" s="494"/>
      <c r="AZ107" s="494"/>
      <c r="BA107" s="494"/>
      <c r="BB107" s="494"/>
      <c r="BC107" s="494"/>
      <c r="BD107" s="494"/>
      <c r="BE107" s="494"/>
      <c r="BF107" s="494"/>
      <c r="BG107" s="494"/>
      <c r="BH107" s="494"/>
      <c r="BI107" s="494"/>
      <c r="BJ107" s="494"/>
      <c r="BK107" s="494"/>
      <c r="BL107" s="494"/>
      <c r="BM107" s="494"/>
      <c r="BN107" s="494"/>
      <c r="BO107" s="494"/>
      <c r="BP107" s="494"/>
      <c r="BQ107" s="494"/>
      <c r="BR107" s="494"/>
      <c r="BS107" s="494"/>
      <c r="BT107" s="494"/>
      <c r="BU107" s="494"/>
      <c r="BV107" s="494"/>
      <c r="BW107" s="494"/>
      <c r="BX107" s="494"/>
      <c r="BY107" s="494"/>
      <c r="BZ107" s="494"/>
      <c r="CA107" s="494"/>
      <c r="CB107" s="494"/>
      <c r="CC107" s="494"/>
      <c r="CD107" s="494"/>
      <c r="CE107" s="494"/>
      <c r="CF107" s="494"/>
      <c r="CG107" s="494"/>
      <c r="CH107" s="494"/>
      <c r="CI107" s="494"/>
      <c r="CJ107" s="494"/>
      <c r="CK107" s="494"/>
      <c r="CL107" s="494"/>
      <c r="CM107" s="494"/>
      <c r="CN107" s="494"/>
      <c r="CO107" s="494"/>
      <c r="CP107" s="494"/>
      <c r="CQ107" s="494"/>
      <c r="CR107" s="494"/>
      <c r="CS107" s="494"/>
      <c r="CT107" s="494"/>
      <c r="CU107" s="494"/>
      <c r="CV107" s="494"/>
      <c r="CW107" s="494"/>
      <c r="CX107" s="494"/>
      <c r="CY107" s="494"/>
      <c r="CZ107" s="494"/>
      <c r="DA107" s="494"/>
      <c r="DB107" s="494"/>
      <c r="DC107" s="494"/>
      <c r="DD107" s="494"/>
      <c r="DE107" s="494"/>
      <c r="DF107" s="494"/>
      <c r="DG107" s="494"/>
      <c r="DH107" s="494"/>
      <c r="DI107" s="494"/>
      <c r="DJ107" s="494"/>
      <c r="DK107" s="494"/>
      <c r="DL107" s="494"/>
      <c r="DM107" s="494"/>
      <c r="DN107" s="494"/>
      <c r="DO107" s="494"/>
      <c r="DP107" s="494"/>
      <c r="DQ107" s="494"/>
      <c r="DR107" s="494"/>
      <c r="DS107" s="494"/>
      <c r="DT107" s="494"/>
      <c r="DU107" s="494"/>
      <c r="DV107" s="494"/>
      <c r="DW107" s="494"/>
      <c r="DX107" s="494"/>
      <c r="DY107" s="494"/>
      <c r="DZ107" s="494"/>
      <c r="EA107" s="494"/>
      <c r="EB107" s="494"/>
      <c r="EC107" s="494"/>
      <c r="ED107" s="494"/>
      <c r="EE107" s="494"/>
      <c r="EF107" s="494"/>
      <c r="EG107" s="494"/>
      <c r="EH107" s="494"/>
      <c r="EI107" s="494"/>
      <c r="EJ107" s="494"/>
      <c r="EK107" s="494"/>
      <c r="EL107" s="494"/>
      <c r="EM107" s="494"/>
      <c r="EN107" s="494"/>
      <c r="EO107" s="494"/>
      <c r="EP107" s="494"/>
      <c r="EQ107" s="494"/>
      <c r="ER107" s="494"/>
      <c r="ES107" s="494"/>
      <c r="ET107" s="494"/>
      <c r="EU107" s="494"/>
      <c r="EV107" s="494"/>
      <c r="EW107" s="494"/>
      <c r="EX107" s="494"/>
      <c r="EY107" s="494"/>
      <c r="EZ107" s="494"/>
      <c r="FA107" s="494"/>
      <c r="FB107" s="494"/>
      <c r="FC107" s="494"/>
      <c r="FD107" s="494"/>
      <c r="FE107" s="494"/>
      <c r="FF107" s="494"/>
      <c r="FG107" s="494"/>
      <c r="FH107" s="494"/>
      <c r="FI107" s="494"/>
      <c r="FJ107" s="494"/>
      <c r="FK107" s="494"/>
      <c r="FL107" s="494"/>
      <c r="FM107" s="494"/>
      <c r="FN107" s="494"/>
      <c r="FO107" s="494"/>
      <c r="FP107" s="494"/>
      <c r="FQ107" s="494"/>
      <c r="FR107" s="494"/>
      <c r="FS107" s="494"/>
      <c r="FT107" s="494"/>
      <c r="FU107" s="494"/>
      <c r="FV107" s="494"/>
      <c r="FW107" s="494"/>
      <c r="FX107" s="494"/>
      <c r="FY107" s="494"/>
      <c r="FZ107" s="494"/>
      <c r="GA107" s="494"/>
      <c r="GB107" s="494"/>
      <c r="GC107" s="494"/>
      <c r="GD107" s="494"/>
      <c r="GE107" s="494"/>
      <c r="GF107" s="494"/>
      <c r="GG107" s="494"/>
      <c r="GH107" s="494"/>
      <c r="GI107" s="494"/>
      <c r="GJ107" s="494"/>
      <c r="GK107" s="494"/>
      <c r="GL107" s="494"/>
      <c r="GM107" s="494"/>
      <c r="GN107" s="494"/>
      <c r="GO107" s="494"/>
      <c r="GP107" s="494"/>
      <c r="GQ107" s="494"/>
      <c r="GR107" s="494"/>
      <c r="GS107" s="494"/>
      <c r="GT107" s="494"/>
      <c r="GU107" s="494"/>
      <c r="GV107" s="494"/>
      <c r="GW107" s="494"/>
      <c r="GX107" s="494"/>
      <c r="GY107" s="494"/>
      <c r="GZ107" s="494"/>
      <c r="HA107" s="494"/>
      <c r="HB107" s="494"/>
      <c r="HC107" s="494"/>
      <c r="HD107" s="494"/>
      <c r="HE107" s="494"/>
      <c r="HF107" s="494"/>
      <c r="HG107" s="494"/>
      <c r="HH107" s="494"/>
      <c r="HI107" s="494"/>
      <c r="HJ107" s="494"/>
      <c r="HK107" s="494"/>
      <c r="HL107" s="494"/>
      <c r="HM107" s="494"/>
      <c r="HN107" s="494"/>
      <c r="HO107" s="494"/>
      <c r="HP107" s="494"/>
      <c r="HQ107" s="494"/>
      <c r="HR107" s="494"/>
      <c r="HS107" s="494"/>
    </row>
    <row r="108" spans="1:246" s="495" customFormat="1" ht="15.75" customHeight="1" x14ac:dyDescent="0.25">
      <c r="A108" s="551"/>
      <c r="B108" s="551"/>
      <c r="C108" s="510"/>
      <c r="D108" s="554"/>
      <c r="E108" s="602"/>
      <c r="F108" s="427"/>
      <c r="G108" s="427"/>
      <c r="H108" s="427"/>
      <c r="I108" s="602"/>
      <c r="J108" s="602"/>
      <c r="K108" s="602"/>
      <c r="L108" s="602"/>
      <c r="M108" s="1069"/>
      <c r="N108" s="1049"/>
      <c r="O108" s="1049"/>
      <c r="P108" s="1049"/>
      <c r="Q108" s="1049"/>
      <c r="R108" s="1049"/>
      <c r="S108" s="1049"/>
      <c r="T108" s="1049"/>
      <c r="U108" s="1049"/>
      <c r="V108" s="706"/>
      <c r="W108" s="707"/>
      <c r="X108" s="707"/>
      <c r="Y108" s="707"/>
      <c r="Z108" s="552"/>
      <c r="AA108" s="543"/>
      <c r="AB108" s="552"/>
      <c r="AC108" s="531"/>
      <c r="AD108" s="1049"/>
      <c r="AE108" s="1049"/>
      <c r="AF108" s="706"/>
      <c r="AG108" s="720"/>
      <c r="AH108" s="720"/>
      <c r="AI108" s="720"/>
      <c r="AJ108" s="552"/>
      <c r="AK108" s="531"/>
      <c r="AL108" s="531"/>
      <c r="AM108" s="531"/>
      <c r="AN108" s="657"/>
      <c r="AO108" s="494"/>
      <c r="AP108" s="494"/>
      <c r="AQ108" s="494"/>
      <c r="AR108" s="494"/>
      <c r="AS108" s="494"/>
      <c r="AT108" s="494"/>
      <c r="AU108" s="494"/>
      <c r="AV108" s="494"/>
      <c r="AW108" s="494"/>
      <c r="AX108" s="494"/>
      <c r="AY108" s="494"/>
      <c r="AZ108" s="494"/>
      <c r="BA108" s="494"/>
      <c r="BB108" s="494"/>
      <c r="BC108" s="494"/>
      <c r="BD108" s="494"/>
      <c r="BE108" s="494"/>
      <c r="BF108" s="494"/>
      <c r="BG108" s="494"/>
      <c r="BH108" s="494"/>
      <c r="BI108" s="494"/>
      <c r="BJ108" s="494"/>
      <c r="BK108" s="494"/>
      <c r="BL108" s="494"/>
      <c r="BM108" s="494"/>
      <c r="BN108" s="494"/>
      <c r="BO108" s="494"/>
      <c r="BP108" s="494"/>
      <c r="BQ108" s="494"/>
      <c r="BR108" s="494"/>
      <c r="BS108" s="494"/>
      <c r="BT108" s="494"/>
      <c r="BU108" s="494"/>
      <c r="BV108" s="494"/>
      <c r="BW108" s="494"/>
      <c r="BX108" s="494"/>
      <c r="BY108" s="494"/>
      <c r="BZ108" s="494"/>
      <c r="CA108" s="494"/>
      <c r="CB108" s="494"/>
      <c r="CC108" s="494"/>
      <c r="CD108" s="494"/>
      <c r="CE108" s="494"/>
      <c r="CF108" s="494"/>
      <c r="CG108" s="494"/>
      <c r="CH108" s="494"/>
      <c r="CI108" s="494"/>
      <c r="CJ108" s="494"/>
      <c r="CK108" s="494"/>
      <c r="CL108" s="494"/>
      <c r="CM108" s="494"/>
      <c r="CN108" s="494"/>
      <c r="CO108" s="494"/>
      <c r="CP108" s="494"/>
      <c r="CQ108" s="494"/>
      <c r="CR108" s="494"/>
      <c r="CS108" s="494"/>
      <c r="CT108" s="494"/>
      <c r="CU108" s="494"/>
      <c r="CV108" s="494"/>
      <c r="CW108" s="494"/>
      <c r="CX108" s="494"/>
      <c r="CY108" s="494"/>
      <c r="CZ108" s="494"/>
      <c r="DA108" s="494"/>
      <c r="DB108" s="494"/>
      <c r="DC108" s="494"/>
      <c r="DD108" s="494"/>
      <c r="DE108" s="494"/>
      <c r="DF108" s="494"/>
      <c r="DG108" s="494"/>
      <c r="DH108" s="494"/>
      <c r="DI108" s="494"/>
      <c r="DJ108" s="494"/>
      <c r="DK108" s="494"/>
      <c r="DL108" s="494"/>
      <c r="DM108" s="494"/>
      <c r="DN108" s="494"/>
      <c r="DO108" s="494"/>
      <c r="DP108" s="494"/>
      <c r="DQ108" s="494"/>
      <c r="DR108" s="494"/>
      <c r="DS108" s="494"/>
      <c r="DT108" s="494"/>
      <c r="DU108" s="494"/>
      <c r="DV108" s="494"/>
      <c r="DW108" s="494"/>
      <c r="DX108" s="494"/>
      <c r="DY108" s="494"/>
      <c r="DZ108" s="494"/>
      <c r="EA108" s="494"/>
      <c r="EB108" s="494"/>
      <c r="EC108" s="494"/>
      <c r="ED108" s="494"/>
      <c r="EE108" s="494"/>
      <c r="EF108" s="494"/>
      <c r="EG108" s="494"/>
      <c r="EH108" s="494"/>
      <c r="EI108" s="494"/>
      <c r="EJ108" s="494"/>
      <c r="EK108" s="494"/>
      <c r="EL108" s="494"/>
      <c r="EM108" s="494"/>
      <c r="EN108" s="494"/>
      <c r="EO108" s="494"/>
      <c r="EP108" s="494"/>
      <c r="EQ108" s="494"/>
      <c r="ER108" s="494"/>
      <c r="ES108" s="494"/>
      <c r="ET108" s="494"/>
      <c r="EU108" s="494"/>
      <c r="EV108" s="494"/>
      <c r="EW108" s="494"/>
      <c r="EX108" s="494"/>
      <c r="EY108" s="494"/>
      <c r="EZ108" s="494"/>
      <c r="FA108" s="494"/>
      <c r="FB108" s="494"/>
      <c r="FC108" s="494"/>
      <c r="FD108" s="494"/>
      <c r="FE108" s="494"/>
      <c r="FF108" s="494"/>
      <c r="FG108" s="494"/>
      <c r="FH108" s="494"/>
      <c r="FI108" s="494"/>
      <c r="FJ108" s="494"/>
      <c r="FK108" s="494"/>
      <c r="FL108" s="494"/>
      <c r="FM108" s="494"/>
      <c r="FN108" s="494"/>
      <c r="FO108" s="494"/>
      <c r="FP108" s="494"/>
      <c r="FQ108" s="494"/>
      <c r="FR108" s="494"/>
      <c r="FS108" s="494"/>
      <c r="FT108" s="494"/>
      <c r="FU108" s="494"/>
      <c r="FV108" s="494"/>
      <c r="FW108" s="494"/>
      <c r="FX108" s="494"/>
      <c r="FY108" s="494"/>
      <c r="FZ108" s="494"/>
      <c r="GA108" s="494"/>
      <c r="GB108" s="494"/>
      <c r="GC108" s="494"/>
      <c r="GD108" s="494"/>
      <c r="GE108" s="494"/>
      <c r="GF108" s="494"/>
      <c r="GG108" s="494"/>
      <c r="GH108" s="494"/>
      <c r="GI108" s="494"/>
      <c r="GJ108" s="494"/>
      <c r="GK108" s="494"/>
      <c r="GL108" s="494"/>
      <c r="GM108" s="494"/>
      <c r="GN108" s="494"/>
      <c r="GO108" s="494"/>
      <c r="GP108" s="494"/>
      <c r="GQ108" s="494"/>
      <c r="GR108" s="494"/>
      <c r="GS108" s="494"/>
      <c r="GT108" s="494"/>
      <c r="GU108" s="494"/>
      <c r="GV108" s="494"/>
      <c r="GW108" s="494"/>
      <c r="GX108" s="494"/>
      <c r="GY108" s="494"/>
      <c r="GZ108" s="494"/>
      <c r="HA108" s="494"/>
      <c r="HB108" s="494"/>
      <c r="HC108" s="494"/>
      <c r="HD108" s="494"/>
      <c r="HE108" s="494"/>
      <c r="HF108" s="494"/>
      <c r="HG108" s="494"/>
      <c r="HH108" s="494"/>
      <c r="HI108" s="494"/>
      <c r="HJ108" s="494"/>
      <c r="HK108" s="494"/>
      <c r="HL108" s="494"/>
      <c r="HM108" s="494"/>
      <c r="HN108" s="494"/>
      <c r="HO108" s="494"/>
      <c r="HP108" s="494"/>
      <c r="HQ108" s="494"/>
      <c r="HR108" s="494"/>
      <c r="HS108" s="494"/>
    </row>
    <row r="109" spans="1:246" ht="76.5" x14ac:dyDescent="0.25">
      <c r="A109" s="487"/>
      <c r="B109" s="790" t="s">
        <v>198</v>
      </c>
      <c r="C109" s="793" t="s">
        <v>290</v>
      </c>
      <c r="D109" s="424" t="s">
        <v>259</v>
      </c>
      <c r="E109" s="418" t="s">
        <v>366</v>
      </c>
      <c r="F109" s="346"/>
      <c r="G109" s="375" t="s">
        <v>66</v>
      </c>
      <c r="H109" s="586"/>
      <c r="I109" s="418" t="s">
        <v>48</v>
      </c>
      <c r="J109" s="418" t="s">
        <v>48</v>
      </c>
      <c r="K109" s="680" t="s">
        <v>570</v>
      </c>
      <c r="L109" s="602" t="str">
        <f t="shared" si="42"/>
        <v>07</v>
      </c>
      <c r="M109" s="1038">
        <v>75</v>
      </c>
      <c r="N109" s="1041">
        <v>12</v>
      </c>
      <c r="O109" s="1041"/>
      <c r="P109" s="1041">
        <v>18</v>
      </c>
      <c r="Q109" s="1041"/>
      <c r="R109" s="1041"/>
      <c r="S109" s="1041"/>
      <c r="T109" s="1123"/>
      <c r="U109" s="1123"/>
      <c r="V109" s="796">
        <v>1</v>
      </c>
      <c r="W109" s="705" t="s">
        <v>121</v>
      </c>
      <c r="X109" s="797" t="s">
        <v>199</v>
      </c>
      <c r="Y109" s="705"/>
      <c r="Z109" s="407">
        <v>1</v>
      </c>
      <c r="AA109" s="409" t="s">
        <v>124</v>
      </c>
      <c r="AB109" s="407" t="s">
        <v>127</v>
      </c>
      <c r="AC109" s="406"/>
      <c r="AD109" s="1123"/>
      <c r="AE109" s="1123" t="str">
        <f>IF(AD109="","",AD109)</f>
        <v/>
      </c>
      <c r="AF109" s="704">
        <v>1</v>
      </c>
      <c r="AG109" s="719" t="s">
        <v>124</v>
      </c>
      <c r="AH109" s="719" t="s">
        <v>148</v>
      </c>
      <c r="AI109" s="798" t="s">
        <v>627</v>
      </c>
      <c r="AJ109" s="407">
        <v>1</v>
      </c>
      <c r="AK109" s="406" t="s">
        <v>124</v>
      </c>
      <c r="AL109" s="406" t="s">
        <v>148</v>
      </c>
      <c r="AM109" s="798" t="s">
        <v>627</v>
      </c>
      <c r="AN109" s="657" t="s">
        <v>518</v>
      </c>
    </row>
    <row r="110" spans="1:246" s="643" customFormat="1" ht="36" customHeight="1" x14ac:dyDescent="0.25">
      <c r="A110" s="615" t="s">
        <v>439</v>
      </c>
      <c r="B110" s="615" t="s">
        <v>289</v>
      </c>
      <c r="C110" s="617" t="s">
        <v>288</v>
      </c>
      <c r="D110" s="598"/>
      <c r="E110" s="581" t="s">
        <v>440</v>
      </c>
      <c r="F110" s="577"/>
      <c r="G110" s="599"/>
      <c r="H110" s="601" t="s">
        <v>367</v>
      </c>
      <c r="I110" s="600">
        <v>2</v>
      </c>
      <c r="J110" s="601">
        <v>2</v>
      </c>
      <c r="K110" s="583"/>
      <c r="L110" s="601"/>
      <c r="M110" s="1070"/>
      <c r="N110" s="1072"/>
      <c r="O110" s="1072"/>
      <c r="P110" s="1043"/>
      <c r="Q110" s="1043"/>
      <c r="R110" s="1047"/>
      <c r="S110" s="1047"/>
      <c r="T110" s="1047"/>
      <c r="U110" s="1047"/>
      <c r="V110" s="574"/>
      <c r="W110" s="574"/>
      <c r="X110" s="574"/>
      <c r="Y110" s="575"/>
      <c r="Z110" s="574"/>
      <c r="AA110" s="574"/>
      <c r="AB110" s="574"/>
      <c r="AC110" s="575"/>
      <c r="AD110" s="1047"/>
      <c r="AE110" s="1047"/>
      <c r="AF110" s="574"/>
      <c r="AG110" s="574"/>
      <c r="AH110" s="574"/>
      <c r="AI110" s="575"/>
      <c r="AJ110" s="574"/>
      <c r="AK110" s="574"/>
      <c r="AL110" s="574"/>
      <c r="AM110" s="579"/>
      <c r="AN110" s="667"/>
      <c r="AO110" s="642"/>
      <c r="AP110" s="642"/>
      <c r="AQ110" s="642"/>
      <c r="AR110" s="642"/>
      <c r="AS110" s="642"/>
      <c r="AT110" s="642"/>
      <c r="AU110" s="642"/>
      <c r="AV110" s="642"/>
      <c r="AW110" s="642"/>
      <c r="AX110" s="642"/>
      <c r="AY110" s="642"/>
      <c r="AZ110" s="642"/>
      <c r="BA110" s="642"/>
      <c r="BB110" s="642"/>
      <c r="BC110" s="642"/>
      <c r="BD110" s="642"/>
      <c r="BE110" s="642"/>
      <c r="BF110" s="642"/>
      <c r="BG110" s="642"/>
      <c r="BH110" s="642"/>
      <c r="BI110" s="642"/>
      <c r="BJ110" s="642"/>
      <c r="BK110" s="642"/>
      <c r="BL110" s="642"/>
      <c r="BM110" s="642"/>
      <c r="BN110" s="642"/>
      <c r="BO110" s="642"/>
      <c r="BP110" s="642"/>
      <c r="BQ110" s="642"/>
      <c r="BR110" s="642"/>
      <c r="BS110" s="642"/>
      <c r="BT110" s="642"/>
      <c r="BU110" s="642"/>
      <c r="BV110" s="642"/>
      <c r="BW110" s="642"/>
      <c r="BX110" s="642"/>
      <c r="BY110" s="642"/>
      <c r="BZ110" s="642"/>
      <c r="CA110" s="642"/>
      <c r="CB110" s="642"/>
      <c r="CC110" s="642"/>
      <c r="CD110" s="642"/>
      <c r="CE110" s="642"/>
      <c r="CF110" s="642"/>
      <c r="CG110" s="642"/>
      <c r="CH110" s="642"/>
      <c r="CI110" s="642"/>
      <c r="CJ110" s="642"/>
      <c r="CK110" s="642"/>
      <c r="CL110" s="642"/>
      <c r="CM110" s="642"/>
      <c r="CN110" s="642"/>
      <c r="CO110" s="642"/>
      <c r="CP110" s="642"/>
      <c r="CQ110" s="642"/>
      <c r="CR110" s="642"/>
      <c r="CS110" s="642"/>
      <c r="CT110" s="642"/>
      <c r="CU110" s="642"/>
      <c r="CV110" s="642"/>
      <c r="CW110" s="642"/>
      <c r="CX110" s="642"/>
      <c r="CY110" s="642"/>
      <c r="CZ110" s="642"/>
      <c r="DA110" s="642"/>
      <c r="DB110" s="642"/>
      <c r="DC110" s="642"/>
      <c r="DD110" s="642"/>
      <c r="DE110" s="642"/>
      <c r="DF110" s="642"/>
      <c r="DG110" s="642"/>
      <c r="DH110" s="642"/>
      <c r="DI110" s="642"/>
      <c r="DJ110" s="642"/>
      <c r="DK110" s="642"/>
      <c r="DL110" s="642"/>
      <c r="DM110" s="642"/>
      <c r="DN110" s="642"/>
      <c r="DO110" s="642"/>
      <c r="DP110" s="642"/>
      <c r="DQ110" s="642"/>
      <c r="DR110" s="642"/>
      <c r="DS110" s="642"/>
      <c r="DT110" s="642"/>
      <c r="DU110" s="642"/>
      <c r="DV110" s="642"/>
      <c r="DW110" s="642"/>
      <c r="DX110" s="642"/>
      <c r="DY110" s="642"/>
      <c r="DZ110" s="642"/>
      <c r="EA110" s="642"/>
      <c r="EB110" s="642"/>
      <c r="EC110" s="642"/>
      <c r="ED110" s="642"/>
      <c r="EE110" s="642"/>
      <c r="EF110" s="642"/>
      <c r="EG110" s="642"/>
      <c r="EH110" s="642"/>
      <c r="EI110" s="642"/>
      <c r="EJ110" s="642"/>
      <c r="EK110" s="642"/>
      <c r="EL110" s="642"/>
      <c r="EM110" s="642"/>
      <c r="EN110" s="642"/>
      <c r="EO110" s="642"/>
      <c r="EP110" s="642"/>
      <c r="EQ110" s="642"/>
      <c r="ER110" s="642"/>
      <c r="ES110" s="642"/>
      <c r="ET110" s="642"/>
      <c r="EU110" s="642"/>
      <c r="EV110" s="642"/>
      <c r="EW110" s="642"/>
      <c r="EX110" s="642"/>
      <c r="EY110" s="642"/>
      <c r="EZ110" s="642"/>
      <c r="FA110" s="642"/>
      <c r="FB110" s="642"/>
      <c r="FC110" s="642"/>
      <c r="FD110" s="642"/>
      <c r="FE110" s="642"/>
      <c r="FF110" s="642"/>
      <c r="FG110" s="642"/>
      <c r="FH110" s="642"/>
      <c r="FI110" s="642"/>
      <c r="FJ110" s="642"/>
      <c r="FK110" s="642"/>
      <c r="FL110" s="642"/>
      <c r="FM110" s="642"/>
      <c r="FN110" s="642"/>
      <c r="FO110" s="642"/>
      <c r="FP110" s="642"/>
      <c r="FQ110" s="642"/>
      <c r="FR110" s="642"/>
      <c r="FS110" s="642"/>
      <c r="FT110" s="642"/>
      <c r="FU110" s="642"/>
      <c r="FV110" s="642"/>
      <c r="FW110" s="642"/>
      <c r="FX110" s="642"/>
      <c r="FY110" s="642"/>
      <c r="FZ110" s="642"/>
      <c r="GA110" s="642"/>
      <c r="GB110" s="642"/>
      <c r="GC110" s="642"/>
      <c r="GD110" s="642"/>
      <c r="GE110" s="642"/>
      <c r="GF110" s="642"/>
      <c r="GG110" s="642"/>
      <c r="GH110" s="642"/>
      <c r="GI110" s="642"/>
      <c r="GJ110" s="642"/>
      <c r="GK110" s="642"/>
      <c r="GL110" s="642"/>
      <c r="GM110" s="642"/>
      <c r="GN110" s="642"/>
      <c r="GO110" s="642"/>
      <c r="GP110" s="642"/>
      <c r="GQ110" s="642"/>
      <c r="GR110" s="642"/>
      <c r="GS110" s="642"/>
      <c r="GT110" s="642"/>
      <c r="GU110" s="642"/>
      <c r="GV110" s="642"/>
      <c r="GW110" s="642"/>
      <c r="GX110" s="642"/>
      <c r="GY110" s="642"/>
      <c r="GZ110" s="642"/>
      <c r="HA110" s="642"/>
      <c r="HB110" s="642"/>
      <c r="HC110" s="642"/>
      <c r="HD110" s="642"/>
      <c r="HE110" s="642"/>
      <c r="HF110" s="642"/>
      <c r="HG110" s="642"/>
      <c r="HH110" s="642"/>
      <c r="HI110" s="642"/>
      <c r="HJ110" s="642"/>
      <c r="HK110" s="642"/>
      <c r="HL110" s="642"/>
      <c r="HM110" s="642"/>
      <c r="HN110" s="642"/>
      <c r="HO110" s="642"/>
      <c r="HP110" s="642"/>
      <c r="HQ110" s="642"/>
      <c r="HR110" s="642"/>
      <c r="HS110" s="642"/>
      <c r="HT110" s="642"/>
      <c r="HU110" s="642"/>
      <c r="HV110" s="642"/>
      <c r="HW110" s="642"/>
      <c r="HX110" s="642"/>
      <c r="HY110" s="642"/>
      <c r="HZ110" s="642"/>
      <c r="IA110" s="642"/>
      <c r="IB110" s="642"/>
      <c r="IC110" s="642"/>
      <c r="ID110" s="642"/>
      <c r="IE110" s="642"/>
      <c r="IF110" s="642"/>
      <c r="IG110" s="642"/>
      <c r="IH110" s="642"/>
      <c r="IJ110" s="642"/>
      <c r="IK110" s="642"/>
      <c r="IL110" s="642"/>
    </row>
    <row r="111" spans="1:246" s="643" customFormat="1" ht="101.25" customHeight="1" x14ac:dyDescent="0.2">
      <c r="A111" s="608"/>
      <c r="B111" s="608" t="s">
        <v>157</v>
      </c>
      <c r="C111" s="610" t="s">
        <v>328</v>
      </c>
      <c r="D111" s="607" t="s">
        <v>441</v>
      </c>
      <c r="E111" s="588" t="s">
        <v>440</v>
      </c>
      <c r="F111" s="735" t="s">
        <v>442</v>
      </c>
      <c r="G111" s="588" t="s">
        <v>582</v>
      </c>
      <c r="H111" s="604"/>
      <c r="I111" s="587" t="s">
        <v>52</v>
      </c>
      <c r="J111" s="587" t="s">
        <v>52</v>
      </c>
      <c r="K111" s="611" t="s">
        <v>369</v>
      </c>
      <c r="L111" s="611">
        <v>12</v>
      </c>
      <c r="M111" s="1038">
        <v>4</v>
      </c>
      <c r="N111" s="1041"/>
      <c r="O111" s="1041"/>
      <c r="P111" s="1041">
        <v>18</v>
      </c>
      <c r="Q111" s="1041"/>
      <c r="R111" s="1041"/>
      <c r="S111" s="1041"/>
      <c r="T111" s="1123"/>
      <c r="U111" s="1123"/>
      <c r="V111" s="708">
        <v>1</v>
      </c>
      <c r="W111" s="709" t="s">
        <v>121</v>
      </c>
      <c r="X111" s="709" t="s">
        <v>130</v>
      </c>
      <c r="Y111" s="709" t="s">
        <v>162</v>
      </c>
      <c r="Z111" s="593">
        <v>1</v>
      </c>
      <c r="AA111" s="592" t="s">
        <v>124</v>
      </c>
      <c r="AB111" s="592" t="s">
        <v>173</v>
      </c>
      <c r="AC111" s="592" t="s">
        <v>161</v>
      </c>
      <c r="AD111" s="1123"/>
      <c r="AE111" s="1123" t="str">
        <f t="shared" ref="AE111:AE113" si="44">IF(AD111="","",AD111)</f>
        <v/>
      </c>
      <c r="AF111" s="708">
        <v>1</v>
      </c>
      <c r="AG111" s="709" t="s">
        <v>124</v>
      </c>
      <c r="AH111" s="709" t="s">
        <v>148</v>
      </c>
      <c r="AI111" s="709" t="s">
        <v>163</v>
      </c>
      <c r="AJ111" s="593">
        <v>1</v>
      </c>
      <c r="AK111" s="592" t="s">
        <v>124</v>
      </c>
      <c r="AL111" s="592" t="s">
        <v>148</v>
      </c>
      <c r="AM111" s="609" t="s">
        <v>163</v>
      </c>
      <c r="AN111" s="666" t="s">
        <v>496</v>
      </c>
      <c r="AO111" s="678"/>
      <c r="AP111" s="678"/>
      <c r="AQ111" s="678"/>
      <c r="AR111" s="678"/>
      <c r="AS111" s="678"/>
      <c r="AT111" s="678"/>
      <c r="AU111" s="678"/>
      <c r="AV111" s="678"/>
      <c r="AW111" s="678"/>
      <c r="AX111" s="678"/>
      <c r="AY111" s="678"/>
      <c r="AZ111" s="678"/>
      <c r="BA111" s="678"/>
      <c r="BB111" s="678"/>
      <c r="BC111" s="678"/>
      <c r="BD111" s="678"/>
      <c r="BE111" s="678"/>
      <c r="BF111" s="678"/>
      <c r="BG111" s="678"/>
      <c r="BH111" s="678"/>
      <c r="BI111" s="678"/>
      <c r="BJ111" s="678"/>
      <c r="BK111" s="678"/>
      <c r="BL111" s="678"/>
      <c r="BM111" s="678"/>
      <c r="BN111" s="678"/>
      <c r="BO111" s="678"/>
      <c r="BP111" s="678"/>
      <c r="BQ111" s="678"/>
      <c r="BR111" s="678"/>
      <c r="BS111" s="678"/>
      <c r="BT111" s="678"/>
      <c r="BU111" s="678"/>
      <c r="BV111" s="678"/>
      <c r="BW111" s="678"/>
      <c r="BX111" s="678"/>
      <c r="BY111" s="678"/>
      <c r="BZ111" s="678"/>
      <c r="CA111" s="678"/>
      <c r="CB111" s="678"/>
      <c r="CC111" s="678"/>
      <c r="CD111" s="678"/>
      <c r="CE111" s="678"/>
      <c r="CF111" s="678"/>
      <c r="CG111" s="678"/>
      <c r="CH111" s="678"/>
      <c r="CI111" s="678"/>
      <c r="CJ111" s="678"/>
      <c r="CK111" s="678"/>
      <c r="CL111" s="678"/>
      <c r="CM111" s="678"/>
      <c r="CN111" s="678"/>
      <c r="CO111" s="678"/>
      <c r="CP111" s="678"/>
      <c r="CQ111" s="678"/>
      <c r="CR111" s="678"/>
      <c r="CS111" s="678"/>
      <c r="CT111" s="678"/>
      <c r="CU111" s="678"/>
      <c r="CV111" s="678"/>
      <c r="CW111" s="678"/>
      <c r="CX111" s="678"/>
      <c r="CY111" s="678"/>
      <c r="CZ111" s="678"/>
      <c r="DA111" s="678"/>
      <c r="DB111" s="678"/>
      <c r="DC111" s="678"/>
      <c r="DD111" s="678"/>
      <c r="DE111" s="678"/>
      <c r="DF111" s="678"/>
      <c r="DG111" s="678"/>
      <c r="DH111" s="678"/>
      <c r="DI111" s="678"/>
      <c r="DJ111" s="678"/>
      <c r="DK111" s="678"/>
      <c r="DL111" s="678"/>
      <c r="DM111" s="678"/>
      <c r="DN111" s="678"/>
      <c r="DO111" s="678"/>
      <c r="DP111" s="678"/>
      <c r="DQ111" s="678"/>
      <c r="DR111" s="678"/>
      <c r="DS111" s="678"/>
      <c r="DT111" s="678"/>
      <c r="DU111" s="678"/>
      <c r="DV111" s="678"/>
      <c r="DW111" s="678"/>
      <c r="DX111" s="678"/>
      <c r="DY111" s="678"/>
      <c r="DZ111" s="678"/>
      <c r="EA111" s="678"/>
      <c r="EB111" s="678"/>
      <c r="EC111" s="678"/>
      <c r="ED111" s="678"/>
      <c r="EE111" s="678"/>
      <c r="EF111" s="678"/>
      <c r="EG111" s="678"/>
      <c r="EH111" s="678"/>
      <c r="EI111" s="678"/>
      <c r="EJ111" s="678"/>
      <c r="EK111" s="678"/>
      <c r="EL111" s="678"/>
      <c r="EM111" s="678"/>
      <c r="EN111" s="678"/>
      <c r="EO111" s="678"/>
      <c r="EP111" s="678"/>
      <c r="EQ111" s="678"/>
      <c r="ER111" s="678"/>
      <c r="ES111" s="678"/>
      <c r="ET111" s="678"/>
      <c r="EU111" s="678"/>
      <c r="EV111" s="678"/>
      <c r="EW111" s="678"/>
      <c r="EX111" s="678"/>
      <c r="EY111" s="678"/>
      <c r="EZ111" s="678"/>
      <c r="FA111" s="678"/>
      <c r="FB111" s="678"/>
      <c r="FC111" s="678"/>
      <c r="FD111" s="678"/>
      <c r="FE111" s="678"/>
      <c r="FF111" s="678"/>
      <c r="FG111" s="678"/>
      <c r="FH111" s="678"/>
      <c r="FI111" s="678"/>
      <c r="FJ111" s="678"/>
      <c r="FK111" s="678"/>
      <c r="FL111" s="678"/>
      <c r="FM111" s="678"/>
      <c r="FN111" s="678"/>
      <c r="FO111" s="678"/>
      <c r="FP111" s="678"/>
      <c r="FQ111" s="678"/>
      <c r="FR111" s="678"/>
      <c r="FS111" s="678"/>
      <c r="FT111" s="678"/>
      <c r="FU111" s="678"/>
      <c r="FV111" s="678"/>
      <c r="FW111" s="678"/>
      <c r="FX111" s="678"/>
      <c r="FY111" s="678"/>
      <c r="FZ111" s="678"/>
      <c r="GA111" s="678"/>
      <c r="GB111" s="678"/>
      <c r="GC111" s="678"/>
      <c r="GD111" s="678"/>
      <c r="GE111" s="678"/>
      <c r="GF111" s="678"/>
      <c r="GG111" s="678"/>
      <c r="GH111" s="678"/>
      <c r="GI111" s="678"/>
      <c r="GJ111" s="678"/>
      <c r="GK111" s="678"/>
      <c r="GL111" s="678"/>
      <c r="GM111" s="678"/>
      <c r="GN111" s="678"/>
      <c r="GO111" s="678"/>
      <c r="GP111" s="678"/>
      <c r="GQ111" s="678"/>
      <c r="GR111" s="678"/>
      <c r="GS111" s="678"/>
      <c r="GT111" s="678"/>
      <c r="GU111" s="678"/>
      <c r="GV111" s="678"/>
      <c r="GW111" s="678"/>
      <c r="GX111" s="678"/>
      <c r="GY111" s="678"/>
      <c r="GZ111" s="678"/>
      <c r="HA111" s="678"/>
      <c r="HB111" s="678"/>
      <c r="HC111" s="678"/>
      <c r="HD111" s="678"/>
      <c r="HE111" s="678"/>
      <c r="HF111" s="678"/>
      <c r="HG111" s="678"/>
      <c r="HH111" s="678"/>
      <c r="HI111" s="678"/>
      <c r="HJ111" s="678"/>
      <c r="HK111" s="678"/>
      <c r="HL111" s="678"/>
      <c r="HM111" s="678"/>
      <c r="HN111" s="678"/>
      <c r="HO111" s="678"/>
      <c r="HP111" s="678"/>
      <c r="HQ111" s="678"/>
      <c r="HR111" s="678"/>
      <c r="HS111" s="678"/>
      <c r="HT111" s="678"/>
      <c r="HU111" s="678"/>
      <c r="HV111" s="678"/>
      <c r="HW111" s="678"/>
      <c r="HX111" s="678"/>
      <c r="HY111" s="678"/>
      <c r="HZ111" s="678"/>
      <c r="IA111" s="678"/>
      <c r="IB111" s="678"/>
      <c r="IC111" s="678"/>
      <c r="ID111" s="678"/>
      <c r="IE111" s="678"/>
      <c r="IF111" s="678"/>
      <c r="IG111" s="678"/>
      <c r="IH111" s="678"/>
      <c r="II111" s="678"/>
      <c r="IJ111" s="642"/>
      <c r="IK111" s="642"/>
      <c r="IL111" s="642"/>
    </row>
    <row r="112" spans="1:246" s="643" customFormat="1" ht="101.25" customHeight="1" x14ac:dyDescent="0.2">
      <c r="A112" s="608"/>
      <c r="B112" s="608" t="s">
        <v>155</v>
      </c>
      <c r="C112" s="610" t="s">
        <v>326</v>
      </c>
      <c r="D112" s="607" t="s">
        <v>444</v>
      </c>
      <c r="E112" s="588" t="s">
        <v>440</v>
      </c>
      <c r="F112" s="735" t="s">
        <v>442</v>
      </c>
      <c r="G112" s="588" t="s">
        <v>584</v>
      </c>
      <c r="H112" s="604"/>
      <c r="I112" s="587" t="s">
        <v>52</v>
      </c>
      <c r="J112" s="587" t="s">
        <v>52</v>
      </c>
      <c r="K112" s="611" t="s">
        <v>602</v>
      </c>
      <c r="L112" s="611">
        <v>11</v>
      </c>
      <c r="M112" s="1034">
        <v>52</v>
      </c>
      <c r="N112" s="1041"/>
      <c r="O112" s="1041"/>
      <c r="P112" s="1041">
        <v>18</v>
      </c>
      <c r="Q112" s="1041"/>
      <c r="R112" s="1041"/>
      <c r="S112" s="1041"/>
      <c r="T112" s="1123"/>
      <c r="U112" s="1123"/>
      <c r="V112" s="708">
        <v>1</v>
      </c>
      <c r="W112" s="709" t="s">
        <v>121</v>
      </c>
      <c r="X112" s="709"/>
      <c r="Y112" s="709"/>
      <c r="Z112" s="593">
        <v>1</v>
      </c>
      <c r="AA112" s="592" t="s">
        <v>124</v>
      </c>
      <c r="AB112" s="592" t="s">
        <v>173</v>
      </c>
      <c r="AC112" s="592" t="s">
        <v>161</v>
      </c>
      <c r="AD112" s="1123"/>
      <c r="AE112" s="1123" t="str">
        <f t="shared" si="44"/>
        <v/>
      </c>
      <c r="AF112" s="708">
        <v>1</v>
      </c>
      <c r="AG112" s="709" t="s">
        <v>124</v>
      </c>
      <c r="AH112" s="709" t="s">
        <v>173</v>
      </c>
      <c r="AI112" s="709" t="s">
        <v>161</v>
      </c>
      <c r="AJ112" s="593">
        <v>1</v>
      </c>
      <c r="AK112" s="592" t="s">
        <v>124</v>
      </c>
      <c r="AL112" s="592" t="s">
        <v>173</v>
      </c>
      <c r="AM112" s="609" t="s">
        <v>161</v>
      </c>
      <c r="AN112" s="666" t="s">
        <v>497</v>
      </c>
      <c r="AO112" s="678"/>
      <c r="AP112" s="678"/>
      <c r="AQ112" s="678"/>
      <c r="AR112" s="678"/>
      <c r="AS112" s="678"/>
      <c r="AT112" s="678"/>
      <c r="AU112" s="678"/>
      <c r="AV112" s="678"/>
      <c r="AW112" s="678"/>
      <c r="AX112" s="678"/>
      <c r="AY112" s="678"/>
      <c r="AZ112" s="678"/>
      <c r="BA112" s="678"/>
      <c r="BB112" s="678"/>
      <c r="BC112" s="678"/>
      <c r="BD112" s="678"/>
      <c r="BE112" s="678"/>
      <c r="BF112" s="678"/>
      <c r="BG112" s="678"/>
      <c r="BH112" s="678"/>
      <c r="BI112" s="678"/>
      <c r="BJ112" s="678"/>
      <c r="BK112" s="678"/>
      <c r="BL112" s="678"/>
      <c r="BM112" s="678"/>
      <c r="BN112" s="678"/>
      <c r="BO112" s="678"/>
      <c r="BP112" s="678"/>
      <c r="BQ112" s="678"/>
      <c r="BR112" s="678"/>
      <c r="BS112" s="678"/>
      <c r="BT112" s="678"/>
      <c r="BU112" s="678"/>
      <c r="BV112" s="678"/>
      <c r="BW112" s="678"/>
      <c r="BX112" s="678"/>
      <c r="BY112" s="678"/>
      <c r="BZ112" s="678"/>
      <c r="CA112" s="678"/>
      <c r="CB112" s="678"/>
      <c r="CC112" s="678"/>
      <c r="CD112" s="678"/>
      <c r="CE112" s="678"/>
      <c r="CF112" s="678"/>
      <c r="CG112" s="678"/>
      <c r="CH112" s="678"/>
      <c r="CI112" s="678"/>
      <c r="CJ112" s="678"/>
      <c r="CK112" s="678"/>
      <c r="CL112" s="678"/>
      <c r="CM112" s="678"/>
      <c r="CN112" s="678"/>
      <c r="CO112" s="678"/>
      <c r="CP112" s="678"/>
      <c r="CQ112" s="678"/>
      <c r="CR112" s="678"/>
      <c r="CS112" s="678"/>
      <c r="CT112" s="678"/>
      <c r="CU112" s="678"/>
      <c r="CV112" s="678"/>
      <c r="CW112" s="678"/>
      <c r="CX112" s="678"/>
      <c r="CY112" s="678"/>
      <c r="CZ112" s="678"/>
      <c r="DA112" s="678"/>
      <c r="DB112" s="678"/>
      <c r="DC112" s="678"/>
      <c r="DD112" s="678"/>
      <c r="DE112" s="678"/>
      <c r="DF112" s="678"/>
      <c r="DG112" s="678"/>
      <c r="DH112" s="678"/>
      <c r="DI112" s="678"/>
      <c r="DJ112" s="678"/>
      <c r="DK112" s="678"/>
      <c r="DL112" s="678"/>
      <c r="DM112" s="678"/>
      <c r="DN112" s="678"/>
      <c r="DO112" s="678"/>
      <c r="DP112" s="678"/>
      <c r="DQ112" s="678"/>
      <c r="DR112" s="678"/>
      <c r="DS112" s="678"/>
      <c r="DT112" s="678"/>
      <c r="DU112" s="678"/>
      <c r="DV112" s="678"/>
      <c r="DW112" s="678"/>
      <c r="DX112" s="678"/>
      <c r="DY112" s="678"/>
      <c r="DZ112" s="678"/>
      <c r="EA112" s="678"/>
      <c r="EB112" s="678"/>
      <c r="EC112" s="678"/>
      <c r="ED112" s="678"/>
      <c r="EE112" s="678"/>
      <c r="EF112" s="678"/>
      <c r="EG112" s="678"/>
      <c r="EH112" s="678"/>
      <c r="EI112" s="678"/>
      <c r="EJ112" s="678"/>
      <c r="EK112" s="678"/>
      <c r="EL112" s="678"/>
      <c r="EM112" s="678"/>
      <c r="EN112" s="678"/>
      <c r="EO112" s="678"/>
      <c r="EP112" s="678"/>
      <c r="EQ112" s="678"/>
      <c r="ER112" s="678"/>
      <c r="ES112" s="678"/>
      <c r="ET112" s="678"/>
      <c r="EU112" s="678"/>
      <c r="EV112" s="678"/>
      <c r="EW112" s="678"/>
      <c r="EX112" s="678"/>
      <c r="EY112" s="678"/>
      <c r="EZ112" s="678"/>
      <c r="FA112" s="678"/>
      <c r="FB112" s="678"/>
      <c r="FC112" s="678"/>
      <c r="FD112" s="678"/>
      <c r="FE112" s="678"/>
      <c r="FF112" s="678"/>
      <c r="FG112" s="678"/>
      <c r="FH112" s="678"/>
      <c r="FI112" s="678"/>
      <c r="FJ112" s="678"/>
      <c r="FK112" s="678"/>
      <c r="FL112" s="678"/>
      <c r="FM112" s="678"/>
      <c r="FN112" s="678"/>
      <c r="FO112" s="678"/>
      <c r="FP112" s="678"/>
      <c r="FQ112" s="678"/>
      <c r="FR112" s="678"/>
      <c r="FS112" s="678"/>
      <c r="FT112" s="678"/>
      <c r="FU112" s="678"/>
      <c r="FV112" s="678"/>
      <c r="FW112" s="678"/>
      <c r="FX112" s="678"/>
      <c r="FY112" s="678"/>
      <c r="FZ112" s="678"/>
      <c r="GA112" s="678"/>
      <c r="GB112" s="678"/>
      <c r="GC112" s="678"/>
      <c r="GD112" s="678"/>
      <c r="GE112" s="678"/>
      <c r="GF112" s="678"/>
      <c r="GG112" s="678"/>
      <c r="GH112" s="678"/>
      <c r="GI112" s="678"/>
      <c r="GJ112" s="678"/>
      <c r="GK112" s="678"/>
      <c r="GL112" s="678"/>
      <c r="GM112" s="678"/>
      <c r="GN112" s="678"/>
      <c r="GO112" s="678"/>
      <c r="GP112" s="678"/>
      <c r="GQ112" s="678"/>
      <c r="GR112" s="678"/>
      <c r="GS112" s="678"/>
      <c r="GT112" s="678"/>
      <c r="GU112" s="678"/>
      <c r="GV112" s="678"/>
      <c r="GW112" s="678"/>
      <c r="GX112" s="678"/>
      <c r="GY112" s="678"/>
      <c r="GZ112" s="678"/>
      <c r="HA112" s="678"/>
      <c r="HB112" s="678"/>
      <c r="HC112" s="678"/>
      <c r="HD112" s="678"/>
      <c r="HE112" s="678"/>
      <c r="HF112" s="678"/>
      <c r="HG112" s="678"/>
      <c r="HH112" s="678"/>
      <c r="HI112" s="678"/>
      <c r="HJ112" s="678"/>
      <c r="HK112" s="678"/>
      <c r="HL112" s="678"/>
      <c r="HM112" s="678"/>
      <c r="HN112" s="678"/>
      <c r="HO112" s="678"/>
      <c r="HP112" s="678"/>
      <c r="HQ112" s="678"/>
      <c r="HR112" s="678"/>
      <c r="HS112" s="678"/>
      <c r="HT112" s="678"/>
      <c r="HU112" s="678"/>
      <c r="HV112" s="678"/>
      <c r="HW112" s="678"/>
      <c r="HX112" s="678"/>
      <c r="HY112" s="678"/>
      <c r="HZ112" s="678"/>
      <c r="IA112" s="678"/>
      <c r="IB112" s="678"/>
      <c r="IC112" s="678"/>
      <c r="ID112" s="678"/>
      <c r="IE112" s="678"/>
      <c r="IF112" s="678"/>
      <c r="IG112" s="678"/>
      <c r="IH112" s="678"/>
      <c r="II112" s="678"/>
      <c r="IJ112" s="642"/>
      <c r="IK112" s="642"/>
      <c r="IL112" s="642"/>
    </row>
    <row r="113" spans="1:246" s="643" customFormat="1" ht="101.25" customHeight="1" x14ac:dyDescent="0.2">
      <c r="A113" s="608"/>
      <c r="B113" s="608" t="s">
        <v>156</v>
      </c>
      <c r="C113" s="610" t="s">
        <v>327</v>
      </c>
      <c r="D113" s="607" t="s">
        <v>445</v>
      </c>
      <c r="E113" s="587" t="s">
        <v>440</v>
      </c>
      <c r="F113" s="735" t="s">
        <v>442</v>
      </c>
      <c r="G113" s="588" t="s">
        <v>584</v>
      </c>
      <c r="H113" s="603"/>
      <c r="I113" s="588" t="s">
        <v>52</v>
      </c>
      <c r="J113" s="588" t="s">
        <v>52</v>
      </c>
      <c r="K113" s="611" t="s">
        <v>607</v>
      </c>
      <c r="L113" s="611">
        <v>14</v>
      </c>
      <c r="M113" s="1038">
        <v>20</v>
      </c>
      <c r="N113" s="1041"/>
      <c r="O113" s="1041"/>
      <c r="P113" s="1041">
        <v>18</v>
      </c>
      <c r="Q113" s="1041"/>
      <c r="R113" s="1041"/>
      <c r="S113" s="1041"/>
      <c r="T113" s="1123"/>
      <c r="U113" s="1123"/>
      <c r="V113" s="708">
        <v>1</v>
      </c>
      <c r="W113" s="709" t="s">
        <v>121</v>
      </c>
      <c r="X113" s="709" t="s">
        <v>130</v>
      </c>
      <c r="Y113" s="709" t="s">
        <v>608</v>
      </c>
      <c r="Z113" s="593">
        <v>1</v>
      </c>
      <c r="AA113" s="592" t="s">
        <v>124</v>
      </c>
      <c r="AB113" s="592" t="s">
        <v>173</v>
      </c>
      <c r="AC113" s="592" t="s">
        <v>161</v>
      </c>
      <c r="AD113" s="1123"/>
      <c r="AE113" s="1123" t="str">
        <f t="shared" si="44"/>
        <v/>
      </c>
      <c r="AF113" s="708">
        <v>1</v>
      </c>
      <c r="AG113" s="709" t="s">
        <v>124</v>
      </c>
      <c r="AH113" s="709" t="s">
        <v>173</v>
      </c>
      <c r="AI113" s="709" t="s">
        <v>161</v>
      </c>
      <c r="AJ113" s="593">
        <v>1</v>
      </c>
      <c r="AK113" s="592" t="s">
        <v>124</v>
      </c>
      <c r="AL113" s="592" t="s">
        <v>173</v>
      </c>
      <c r="AM113" s="609" t="s">
        <v>161</v>
      </c>
      <c r="AN113" s="666" t="s">
        <v>497</v>
      </c>
      <c r="AO113" s="678"/>
      <c r="AP113" s="678"/>
      <c r="AQ113" s="678"/>
      <c r="AR113" s="678"/>
      <c r="AS113" s="678"/>
      <c r="AT113" s="678"/>
      <c r="AU113" s="678"/>
      <c r="AV113" s="678"/>
      <c r="AW113" s="678"/>
      <c r="AX113" s="678"/>
      <c r="AY113" s="678"/>
      <c r="AZ113" s="678"/>
      <c r="BA113" s="678"/>
      <c r="BB113" s="678"/>
      <c r="BC113" s="678"/>
      <c r="BD113" s="678"/>
      <c r="BE113" s="678"/>
      <c r="BF113" s="678"/>
      <c r="BG113" s="678"/>
      <c r="BH113" s="678"/>
      <c r="BI113" s="678"/>
      <c r="BJ113" s="678"/>
      <c r="BK113" s="678"/>
      <c r="BL113" s="678"/>
      <c r="BM113" s="678"/>
      <c r="BN113" s="678"/>
      <c r="BO113" s="678"/>
      <c r="BP113" s="678"/>
      <c r="BQ113" s="678"/>
      <c r="BR113" s="678"/>
      <c r="BS113" s="678"/>
      <c r="BT113" s="678"/>
      <c r="BU113" s="678"/>
      <c r="BV113" s="678"/>
      <c r="BW113" s="678"/>
      <c r="BX113" s="678"/>
      <c r="BY113" s="678"/>
      <c r="BZ113" s="678"/>
      <c r="CA113" s="678"/>
      <c r="CB113" s="678"/>
      <c r="CC113" s="678"/>
      <c r="CD113" s="678"/>
      <c r="CE113" s="678"/>
      <c r="CF113" s="678"/>
      <c r="CG113" s="678"/>
      <c r="CH113" s="678"/>
      <c r="CI113" s="678"/>
      <c r="CJ113" s="678"/>
      <c r="CK113" s="678"/>
      <c r="CL113" s="678"/>
      <c r="CM113" s="678"/>
      <c r="CN113" s="678"/>
      <c r="CO113" s="678"/>
      <c r="CP113" s="678"/>
      <c r="CQ113" s="678"/>
      <c r="CR113" s="678"/>
      <c r="CS113" s="678"/>
      <c r="CT113" s="678"/>
      <c r="CU113" s="678"/>
      <c r="CV113" s="678"/>
      <c r="CW113" s="678"/>
      <c r="CX113" s="678"/>
      <c r="CY113" s="678"/>
      <c r="CZ113" s="678"/>
      <c r="DA113" s="678"/>
      <c r="DB113" s="678"/>
      <c r="DC113" s="678"/>
      <c r="DD113" s="678"/>
      <c r="DE113" s="678"/>
      <c r="DF113" s="678"/>
      <c r="DG113" s="678"/>
      <c r="DH113" s="678"/>
      <c r="DI113" s="678"/>
      <c r="DJ113" s="678"/>
      <c r="DK113" s="678"/>
      <c r="DL113" s="678"/>
      <c r="DM113" s="678"/>
      <c r="DN113" s="678"/>
      <c r="DO113" s="678"/>
      <c r="DP113" s="678"/>
      <c r="DQ113" s="678"/>
      <c r="DR113" s="678"/>
      <c r="DS113" s="678"/>
      <c r="DT113" s="678"/>
      <c r="DU113" s="678"/>
      <c r="DV113" s="678"/>
      <c r="DW113" s="678"/>
      <c r="DX113" s="678"/>
      <c r="DY113" s="678"/>
      <c r="DZ113" s="678"/>
      <c r="EA113" s="678"/>
      <c r="EB113" s="678"/>
      <c r="EC113" s="678"/>
      <c r="ED113" s="678"/>
      <c r="EE113" s="678"/>
      <c r="EF113" s="678"/>
      <c r="EG113" s="678"/>
      <c r="EH113" s="678"/>
      <c r="EI113" s="678"/>
      <c r="EJ113" s="678"/>
      <c r="EK113" s="678"/>
      <c r="EL113" s="678"/>
      <c r="EM113" s="678"/>
      <c r="EN113" s="678"/>
      <c r="EO113" s="678"/>
      <c r="EP113" s="678"/>
      <c r="EQ113" s="678"/>
      <c r="ER113" s="678"/>
      <c r="ES113" s="678"/>
      <c r="ET113" s="678"/>
      <c r="EU113" s="678"/>
      <c r="EV113" s="678"/>
      <c r="EW113" s="678"/>
      <c r="EX113" s="678"/>
      <c r="EY113" s="678"/>
      <c r="EZ113" s="678"/>
      <c r="FA113" s="678"/>
      <c r="FB113" s="678"/>
      <c r="FC113" s="678"/>
      <c r="FD113" s="678"/>
      <c r="FE113" s="678"/>
      <c r="FF113" s="678"/>
      <c r="FG113" s="678"/>
      <c r="FH113" s="678"/>
      <c r="FI113" s="678"/>
      <c r="FJ113" s="678"/>
      <c r="FK113" s="678"/>
      <c r="FL113" s="678"/>
      <c r="FM113" s="678"/>
      <c r="FN113" s="678"/>
      <c r="FO113" s="678"/>
      <c r="FP113" s="678"/>
      <c r="FQ113" s="678"/>
      <c r="FR113" s="678"/>
      <c r="FS113" s="678"/>
      <c r="FT113" s="678"/>
      <c r="FU113" s="678"/>
      <c r="FV113" s="678"/>
      <c r="FW113" s="678"/>
      <c r="FX113" s="678"/>
      <c r="FY113" s="678"/>
      <c r="FZ113" s="678"/>
      <c r="GA113" s="678"/>
      <c r="GB113" s="678"/>
      <c r="GC113" s="678"/>
      <c r="GD113" s="678"/>
      <c r="GE113" s="678"/>
      <c r="GF113" s="678"/>
      <c r="GG113" s="678"/>
      <c r="GH113" s="678"/>
      <c r="GI113" s="678"/>
      <c r="GJ113" s="678"/>
      <c r="GK113" s="678"/>
      <c r="GL113" s="678"/>
      <c r="GM113" s="678"/>
      <c r="GN113" s="678"/>
      <c r="GO113" s="678"/>
      <c r="GP113" s="678"/>
      <c r="GQ113" s="678"/>
      <c r="GR113" s="678"/>
      <c r="GS113" s="678"/>
      <c r="GT113" s="678"/>
      <c r="GU113" s="678"/>
      <c r="GV113" s="678"/>
      <c r="GW113" s="678"/>
      <c r="GX113" s="678"/>
      <c r="GY113" s="678"/>
      <c r="GZ113" s="678"/>
      <c r="HA113" s="678"/>
      <c r="HB113" s="678"/>
      <c r="HC113" s="678"/>
      <c r="HD113" s="678"/>
      <c r="HE113" s="678"/>
      <c r="HF113" s="678"/>
      <c r="HG113" s="678"/>
      <c r="HH113" s="678"/>
      <c r="HI113" s="678"/>
      <c r="HJ113" s="678"/>
      <c r="HK113" s="678"/>
      <c r="HL113" s="678"/>
      <c r="HM113" s="678"/>
      <c r="HN113" s="678"/>
      <c r="HO113" s="678"/>
      <c r="HP113" s="678"/>
      <c r="HQ113" s="678"/>
      <c r="HR113" s="678"/>
      <c r="HS113" s="678"/>
      <c r="HT113" s="678"/>
      <c r="HU113" s="678"/>
      <c r="HV113" s="678"/>
      <c r="HW113" s="678"/>
      <c r="HX113" s="678"/>
      <c r="HY113" s="678"/>
      <c r="HZ113" s="678"/>
      <c r="IA113" s="678"/>
      <c r="IB113" s="678"/>
      <c r="IC113" s="678"/>
      <c r="ID113" s="678"/>
      <c r="IE113" s="678"/>
      <c r="IF113" s="678"/>
      <c r="IG113" s="678"/>
      <c r="IH113" s="678"/>
      <c r="II113" s="678"/>
      <c r="IJ113" s="642"/>
      <c r="IK113" s="642"/>
      <c r="IL113" s="642"/>
    </row>
    <row r="114" spans="1:246" ht="30.75" customHeight="1" x14ac:dyDescent="0.25">
      <c r="A114" s="560" t="s">
        <v>432</v>
      </c>
      <c r="B114" s="560" t="s">
        <v>200</v>
      </c>
      <c r="C114" s="456" t="s">
        <v>72</v>
      </c>
      <c r="D114" s="555" t="s">
        <v>315</v>
      </c>
      <c r="E114" s="584" t="s">
        <v>421</v>
      </c>
      <c r="F114" s="584"/>
      <c r="G114" s="559"/>
      <c r="H114" s="584"/>
      <c r="I114" s="564"/>
      <c r="J114" s="565"/>
      <c r="K114" s="565"/>
      <c r="L114" s="565"/>
      <c r="M114" s="1036"/>
      <c r="N114" s="1046"/>
      <c r="O114" s="1046"/>
      <c r="P114" s="1046"/>
      <c r="Q114" s="1046"/>
      <c r="R114" s="1046"/>
      <c r="S114" s="1046"/>
      <c r="T114" s="1046"/>
      <c r="U114" s="1046"/>
      <c r="V114" s="566"/>
      <c r="W114" s="566"/>
      <c r="X114" s="567"/>
      <c r="Y114" s="568"/>
      <c r="Z114" s="567"/>
      <c r="AA114" s="567"/>
      <c r="AB114" s="567"/>
      <c r="AC114" s="567"/>
      <c r="AD114" s="1046"/>
      <c r="AE114" s="1046"/>
      <c r="AF114" s="567"/>
      <c r="AG114" s="567"/>
      <c r="AH114" s="567"/>
      <c r="AI114" s="567"/>
      <c r="AJ114" s="567"/>
      <c r="AK114" s="567"/>
      <c r="AL114" s="567"/>
      <c r="AM114" s="567"/>
      <c r="AN114" s="664"/>
      <c r="HT114" s="630"/>
      <c r="HU114" s="630"/>
      <c r="HV114" s="630"/>
      <c r="HW114" s="630"/>
      <c r="HX114" s="630"/>
      <c r="HY114" s="630"/>
      <c r="HZ114" s="630"/>
      <c r="IA114" s="630"/>
      <c r="IB114" s="630"/>
      <c r="IC114" s="630"/>
      <c r="ID114" s="630"/>
      <c r="IE114" s="630"/>
      <c r="IF114" s="630"/>
      <c r="IG114" s="630"/>
      <c r="IH114" s="630"/>
      <c r="II114" s="630"/>
      <c r="IJ114" s="630"/>
      <c r="IK114" s="630"/>
      <c r="IL114" s="630"/>
    </row>
    <row r="115" spans="1:246" s="643" customFormat="1" ht="36" customHeight="1" x14ac:dyDescent="0.25">
      <c r="A115" s="615" t="s">
        <v>458</v>
      </c>
      <c r="B115" s="615" t="s">
        <v>298</v>
      </c>
      <c r="C115" s="617" t="s">
        <v>299</v>
      </c>
      <c r="D115" s="598"/>
      <c r="E115" s="577" t="s">
        <v>409</v>
      </c>
      <c r="F115" s="577"/>
      <c r="G115" s="599"/>
      <c r="H115" s="523"/>
      <c r="I115" s="540">
        <f>+I116+I117</f>
        <v>6</v>
      </c>
      <c r="J115" s="540">
        <f>+J116+J117</f>
        <v>6</v>
      </c>
      <c r="K115" s="601"/>
      <c r="L115" s="601"/>
      <c r="M115" s="1037"/>
      <c r="N115" s="1047"/>
      <c r="O115" s="1047"/>
      <c r="P115" s="1047"/>
      <c r="Q115" s="1047"/>
      <c r="R115" s="1047"/>
      <c r="S115" s="1047"/>
      <c r="T115" s="1047"/>
      <c r="U115" s="1047"/>
      <c r="V115" s="453"/>
      <c r="W115" s="453"/>
      <c r="X115" s="573"/>
      <c r="Y115" s="454"/>
      <c r="Z115" s="621"/>
      <c r="AA115" s="621"/>
      <c r="AB115" s="621"/>
      <c r="AC115" s="455"/>
      <c r="AD115" s="1047"/>
      <c r="AE115" s="1047"/>
      <c r="AF115" s="621"/>
      <c r="AG115" s="621"/>
      <c r="AH115" s="621"/>
      <c r="AI115" s="455"/>
      <c r="AJ115" s="621"/>
      <c r="AK115" s="621"/>
      <c r="AL115" s="621"/>
      <c r="AM115" s="455"/>
      <c r="AN115" s="662"/>
      <c r="AO115" s="642"/>
      <c r="AP115" s="642"/>
      <c r="AQ115" s="642"/>
      <c r="AR115" s="642"/>
      <c r="AS115" s="642"/>
      <c r="AT115" s="642"/>
      <c r="AU115" s="642"/>
      <c r="AV115" s="642"/>
      <c r="AW115" s="642"/>
      <c r="AX115" s="642"/>
      <c r="AY115" s="642"/>
      <c r="AZ115" s="642"/>
      <c r="BA115" s="642"/>
      <c r="BB115" s="642"/>
      <c r="BC115" s="642"/>
      <c r="BD115" s="642"/>
      <c r="BE115" s="642"/>
      <c r="BF115" s="642"/>
      <c r="BG115" s="642"/>
      <c r="BH115" s="642"/>
      <c r="BI115" s="642"/>
      <c r="BJ115" s="642"/>
      <c r="BK115" s="642"/>
      <c r="BL115" s="642"/>
      <c r="BM115" s="642"/>
      <c r="BN115" s="642"/>
      <c r="BO115" s="642"/>
      <c r="BP115" s="642"/>
      <c r="BQ115" s="642"/>
      <c r="BR115" s="642"/>
      <c r="BS115" s="642"/>
      <c r="BT115" s="642"/>
      <c r="BU115" s="642"/>
      <c r="BV115" s="642"/>
      <c r="BW115" s="642"/>
      <c r="BX115" s="642"/>
      <c r="BY115" s="642"/>
      <c r="BZ115" s="642"/>
      <c r="CA115" s="642"/>
      <c r="CB115" s="642"/>
      <c r="CC115" s="642"/>
      <c r="CD115" s="642"/>
      <c r="CE115" s="642"/>
      <c r="CF115" s="642"/>
      <c r="CG115" s="642"/>
      <c r="CH115" s="642"/>
      <c r="CI115" s="642"/>
      <c r="CJ115" s="642"/>
      <c r="CK115" s="642"/>
      <c r="CL115" s="642"/>
      <c r="CM115" s="642"/>
      <c r="CN115" s="642"/>
      <c r="CO115" s="642"/>
      <c r="CP115" s="642"/>
      <c r="CQ115" s="642"/>
      <c r="CR115" s="642"/>
      <c r="CS115" s="642"/>
      <c r="CT115" s="642"/>
      <c r="CU115" s="642"/>
      <c r="CV115" s="642"/>
      <c r="CW115" s="642"/>
      <c r="CX115" s="642"/>
      <c r="CY115" s="642"/>
      <c r="CZ115" s="642"/>
      <c r="DA115" s="642"/>
      <c r="DB115" s="642"/>
      <c r="DC115" s="642"/>
      <c r="DD115" s="642"/>
      <c r="DE115" s="642"/>
      <c r="DF115" s="642"/>
      <c r="DG115" s="642"/>
      <c r="DH115" s="642"/>
      <c r="DI115" s="642"/>
      <c r="DJ115" s="642"/>
      <c r="DK115" s="642"/>
      <c r="DL115" s="642"/>
      <c r="DM115" s="642"/>
      <c r="DN115" s="642"/>
      <c r="DO115" s="642"/>
      <c r="DP115" s="642"/>
      <c r="DQ115" s="642"/>
      <c r="DR115" s="642"/>
      <c r="DS115" s="642"/>
      <c r="DT115" s="642"/>
      <c r="DU115" s="642"/>
      <c r="DV115" s="642"/>
      <c r="DW115" s="642"/>
      <c r="DX115" s="642"/>
      <c r="DY115" s="642"/>
      <c r="DZ115" s="642"/>
      <c r="EA115" s="642"/>
      <c r="EB115" s="642"/>
      <c r="EC115" s="642"/>
      <c r="ED115" s="642"/>
      <c r="EE115" s="642"/>
      <c r="EF115" s="642"/>
      <c r="EG115" s="642"/>
      <c r="EH115" s="642"/>
      <c r="EI115" s="642"/>
      <c r="EJ115" s="642"/>
      <c r="EK115" s="642"/>
      <c r="EL115" s="642"/>
      <c r="EM115" s="642"/>
      <c r="EN115" s="642"/>
      <c r="EO115" s="642"/>
      <c r="EP115" s="642"/>
      <c r="EQ115" s="642"/>
      <c r="ER115" s="642"/>
      <c r="ES115" s="642"/>
      <c r="ET115" s="642"/>
      <c r="EU115" s="642"/>
      <c r="EV115" s="642"/>
      <c r="EW115" s="642"/>
      <c r="EX115" s="642"/>
      <c r="EY115" s="642"/>
      <c r="EZ115" s="642"/>
      <c r="FA115" s="642"/>
      <c r="FB115" s="642"/>
      <c r="FC115" s="642"/>
      <c r="FD115" s="642"/>
      <c r="FE115" s="642"/>
      <c r="FF115" s="642"/>
      <c r="FG115" s="642"/>
      <c r="FH115" s="642"/>
      <c r="FI115" s="642"/>
      <c r="FJ115" s="642"/>
      <c r="FK115" s="642"/>
      <c r="FL115" s="642"/>
      <c r="FM115" s="642"/>
      <c r="FN115" s="642"/>
      <c r="FO115" s="642"/>
      <c r="FP115" s="642"/>
      <c r="FQ115" s="642"/>
      <c r="FR115" s="642"/>
      <c r="FS115" s="642"/>
      <c r="FT115" s="642"/>
      <c r="FU115" s="642"/>
      <c r="FV115" s="642"/>
      <c r="FW115" s="642"/>
      <c r="FX115" s="642"/>
      <c r="FY115" s="642"/>
      <c r="FZ115" s="642"/>
      <c r="GA115" s="642"/>
      <c r="GB115" s="642"/>
      <c r="GC115" s="642"/>
      <c r="GD115" s="642"/>
      <c r="GE115" s="642"/>
      <c r="GF115" s="642"/>
      <c r="GG115" s="642"/>
      <c r="GH115" s="642"/>
      <c r="GI115" s="642"/>
      <c r="GJ115" s="642"/>
      <c r="GK115" s="642"/>
      <c r="GL115" s="642"/>
      <c r="GM115" s="642"/>
      <c r="GN115" s="642"/>
      <c r="GO115" s="642"/>
      <c r="GP115" s="642"/>
      <c r="GQ115" s="642"/>
      <c r="GR115" s="642"/>
      <c r="GS115" s="642"/>
      <c r="GT115" s="642"/>
      <c r="GU115" s="642"/>
      <c r="GV115" s="642"/>
      <c r="GW115" s="642"/>
      <c r="GX115" s="642"/>
      <c r="GY115" s="642"/>
      <c r="GZ115" s="642"/>
      <c r="HA115" s="642"/>
      <c r="HB115" s="642"/>
      <c r="HC115" s="642"/>
      <c r="HD115" s="642"/>
      <c r="HE115" s="642"/>
      <c r="HF115" s="642"/>
      <c r="HG115" s="642"/>
      <c r="HH115" s="642"/>
      <c r="HI115" s="642"/>
      <c r="HJ115" s="642"/>
      <c r="HK115" s="642"/>
      <c r="HL115" s="642"/>
      <c r="HM115" s="642"/>
      <c r="HN115" s="642"/>
      <c r="HO115" s="642"/>
      <c r="HP115" s="642"/>
      <c r="HQ115" s="642"/>
      <c r="HR115" s="642"/>
      <c r="HS115" s="642"/>
      <c r="HT115" s="642"/>
      <c r="HU115" s="642"/>
      <c r="HV115" s="642"/>
      <c r="HW115" s="642"/>
      <c r="HX115" s="642"/>
      <c r="HY115" s="642"/>
      <c r="HZ115" s="642"/>
      <c r="IA115" s="642"/>
      <c r="IB115" s="642"/>
      <c r="IC115" s="642"/>
      <c r="ID115" s="642"/>
      <c r="IE115" s="642"/>
      <c r="IF115" s="642"/>
      <c r="IG115" s="642"/>
      <c r="IH115" s="642"/>
      <c r="II115" s="642"/>
      <c r="IJ115" s="642"/>
      <c r="IK115" s="642"/>
      <c r="IL115" s="642"/>
    </row>
    <row r="116" spans="1:246" ht="38.25" x14ac:dyDescent="0.25">
      <c r="A116" s="496"/>
      <c r="B116" s="542" t="s">
        <v>201</v>
      </c>
      <c r="C116" s="585" t="s">
        <v>329</v>
      </c>
      <c r="D116" s="435" t="s">
        <v>262</v>
      </c>
      <c r="E116" s="612" t="s">
        <v>203</v>
      </c>
      <c r="F116" s="376" t="s">
        <v>545</v>
      </c>
      <c r="G116" s="375" t="s">
        <v>66</v>
      </c>
      <c r="H116" s="586"/>
      <c r="I116" s="376" t="s">
        <v>51</v>
      </c>
      <c r="J116" s="376" t="s">
        <v>51</v>
      </c>
      <c r="K116" s="733" t="s">
        <v>586</v>
      </c>
      <c r="L116" s="588">
        <v>71</v>
      </c>
      <c r="M116" s="1038">
        <v>6</v>
      </c>
      <c r="N116" s="1041"/>
      <c r="O116" s="1041"/>
      <c r="P116" s="1041">
        <v>24</v>
      </c>
      <c r="Q116" s="1041"/>
      <c r="R116" s="1041"/>
      <c r="S116" s="1041"/>
      <c r="T116" s="1123"/>
      <c r="U116" s="1123"/>
      <c r="V116" s="704">
        <v>1</v>
      </c>
      <c r="W116" s="705" t="s">
        <v>121</v>
      </c>
      <c r="X116" s="705"/>
      <c r="Y116" s="705"/>
      <c r="Z116" s="407">
        <v>1</v>
      </c>
      <c r="AA116" s="409" t="s">
        <v>124</v>
      </c>
      <c r="AB116" s="407" t="s">
        <v>148</v>
      </c>
      <c r="AC116" s="406" t="s">
        <v>585</v>
      </c>
      <c r="AD116" s="1123"/>
      <c r="AE116" s="1123" t="str">
        <f>IF(AD116="","",AD116)</f>
        <v/>
      </c>
      <c r="AF116" s="704">
        <v>1</v>
      </c>
      <c r="AG116" s="719" t="s">
        <v>124</v>
      </c>
      <c r="AH116" s="719" t="s">
        <v>148</v>
      </c>
      <c r="AI116" s="719" t="s">
        <v>585</v>
      </c>
      <c r="AJ116" s="407">
        <v>1</v>
      </c>
      <c r="AK116" s="406" t="s">
        <v>124</v>
      </c>
      <c r="AL116" s="406" t="s">
        <v>148</v>
      </c>
      <c r="AM116" s="406" t="s">
        <v>585</v>
      </c>
      <c r="AN116" s="655" t="s">
        <v>519</v>
      </c>
    </row>
    <row r="117" spans="1:246" s="498" customFormat="1" ht="52.5" customHeight="1" x14ac:dyDescent="0.25">
      <c r="A117" s="760" t="s">
        <v>594</v>
      </c>
      <c r="B117" s="758" t="s">
        <v>306</v>
      </c>
      <c r="C117" s="759" t="s">
        <v>613</v>
      </c>
      <c r="D117" s="741" t="s">
        <v>559</v>
      </c>
      <c r="E117" s="761" t="s">
        <v>590</v>
      </c>
      <c r="F117" s="762" t="s">
        <v>546</v>
      </c>
      <c r="G117" s="763" t="s">
        <v>582</v>
      </c>
      <c r="H117" s="764"/>
      <c r="I117" s="763">
        <v>3</v>
      </c>
      <c r="J117" s="763">
        <v>3</v>
      </c>
      <c r="K117" s="740" t="s">
        <v>599</v>
      </c>
      <c r="L117" s="765">
        <v>71</v>
      </c>
      <c r="M117" s="1071"/>
      <c r="N117" s="1073">
        <v>6</v>
      </c>
      <c r="O117" s="1073"/>
      <c r="P117" s="1073">
        <v>18</v>
      </c>
      <c r="Q117" s="1073"/>
      <c r="R117" s="1073"/>
      <c r="S117" s="1073"/>
      <c r="T117" s="1127"/>
      <c r="U117" s="1127"/>
      <c r="V117" s="766">
        <v>1</v>
      </c>
      <c r="W117" s="767" t="s">
        <v>124</v>
      </c>
      <c r="X117" s="705" t="s">
        <v>591</v>
      </c>
      <c r="Y117" s="705" t="s">
        <v>592</v>
      </c>
      <c r="Z117" s="1173" t="s">
        <v>593</v>
      </c>
      <c r="AA117" s="1174"/>
      <c r="AB117" s="1174"/>
      <c r="AC117" s="1174"/>
      <c r="AD117" s="1175"/>
      <c r="AE117" s="1175"/>
      <c r="AF117" s="1174"/>
      <c r="AG117" s="1174"/>
      <c r="AH117" s="1174"/>
      <c r="AI117" s="1174"/>
      <c r="AJ117" s="1174"/>
      <c r="AK117" s="1174"/>
      <c r="AL117" s="1174"/>
      <c r="AM117" s="1176"/>
      <c r="AN117" s="768" t="s">
        <v>580</v>
      </c>
      <c r="AO117" s="769"/>
      <c r="AP117" s="769"/>
      <c r="AQ117" s="769"/>
      <c r="AR117" s="769"/>
      <c r="AS117" s="769"/>
      <c r="AT117" s="769"/>
      <c r="AU117" s="769"/>
      <c r="AV117" s="769"/>
      <c r="AW117" s="769"/>
      <c r="AX117" s="769"/>
      <c r="AY117" s="769"/>
      <c r="AZ117" s="769"/>
      <c r="BA117" s="769"/>
      <c r="BB117" s="769"/>
      <c r="BC117" s="769"/>
      <c r="BD117" s="769"/>
      <c r="BE117" s="769"/>
      <c r="BF117" s="769"/>
      <c r="BG117" s="769"/>
      <c r="BH117" s="769"/>
      <c r="BI117" s="769"/>
      <c r="BJ117" s="769"/>
      <c r="BK117" s="769"/>
      <c r="BL117" s="769"/>
      <c r="BM117" s="769"/>
      <c r="BN117" s="769"/>
      <c r="BO117" s="769"/>
      <c r="BP117" s="769"/>
      <c r="BQ117" s="769"/>
      <c r="BR117" s="769"/>
      <c r="BS117" s="769"/>
      <c r="BT117" s="769"/>
      <c r="BU117" s="769"/>
      <c r="BV117" s="769"/>
      <c r="BW117" s="769"/>
      <c r="BX117" s="769"/>
      <c r="BY117" s="769"/>
      <c r="BZ117" s="769"/>
      <c r="CA117" s="769"/>
      <c r="CB117" s="769"/>
      <c r="CC117" s="769"/>
      <c r="CD117" s="769"/>
      <c r="CE117" s="769"/>
      <c r="CF117" s="769"/>
      <c r="CG117" s="769"/>
      <c r="CH117" s="769"/>
      <c r="CI117" s="769"/>
      <c r="CJ117" s="769"/>
      <c r="CK117" s="769"/>
      <c r="CL117" s="769"/>
      <c r="CM117" s="769"/>
      <c r="CN117" s="769"/>
      <c r="CO117" s="769"/>
      <c r="CP117" s="769"/>
      <c r="CQ117" s="769"/>
      <c r="CR117" s="769"/>
      <c r="CS117" s="769"/>
      <c r="CT117" s="769"/>
      <c r="CU117" s="769"/>
      <c r="CV117" s="769"/>
      <c r="CW117" s="769"/>
      <c r="CX117" s="769"/>
      <c r="CY117" s="769"/>
      <c r="CZ117" s="769"/>
      <c r="DA117" s="769"/>
      <c r="DB117" s="769"/>
      <c r="DC117" s="769"/>
      <c r="DD117" s="769"/>
      <c r="DE117" s="769"/>
      <c r="DF117" s="769"/>
      <c r="DG117" s="769"/>
      <c r="DH117" s="769"/>
      <c r="DI117" s="769"/>
      <c r="DJ117" s="769"/>
      <c r="DK117" s="769"/>
      <c r="DL117" s="769"/>
      <c r="DM117" s="769"/>
      <c r="DN117" s="769"/>
      <c r="DO117" s="769"/>
      <c r="DP117" s="769"/>
      <c r="DQ117" s="769"/>
      <c r="DR117" s="769"/>
      <c r="DS117" s="769"/>
      <c r="DT117" s="769"/>
      <c r="DU117" s="769"/>
      <c r="DV117" s="769"/>
      <c r="DW117" s="769"/>
      <c r="DX117" s="769"/>
      <c r="DY117" s="769"/>
      <c r="DZ117" s="769"/>
      <c r="EA117" s="769"/>
      <c r="EB117" s="769"/>
      <c r="EC117" s="769"/>
      <c r="ED117" s="769"/>
      <c r="EE117" s="769"/>
      <c r="EF117" s="769"/>
      <c r="EG117" s="769"/>
      <c r="EH117" s="769"/>
      <c r="EI117" s="769"/>
      <c r="EJ117" s="769"/>
      <c r="EK117" s="769"/>
      <c r="EL117" s="769"/>
      <c r="EM117" s="769"/>
      <c r="EN117" s="769"/>
      <c r="EO117" s="769"/>
      <c r="EP117" s="769"/>
      <c r="EQ117" s="769"/>
      <c r="ER117" s="769"/>
      <c r="ES117" s="769"/>
      <c r="ET117" s="769"/>
      <c r="EU117" s="769"/>
      <c r="EV117" s="769"/>
      <c r="EW117" s="769"/>
      <c r="EX117" s="769"/>
      <c r="EY117" s="769"/>
      <c r="EZ117" s="769"/>
      <c r="FA117" s="769"/>
      <c r="FB117" s="769"/>
      <c r="FC117" s="769"/>
      <c r="FD117" s="769"/>
      <c r="FE117" s="769"/>
      <c r="FF117" s="769"/>
      <c r="FG117" s="769"/>
      <c r="FH117" s="769"/>
      <c r="FI117" s="769"/>
      <c r="FJ117" s="769"/>
      <c r="FK117" s="769"/>
      <c r="FL117" s="769"/>
      <c r="FM117" s="769"/>
      <c r="FN117" s="769"/>
      <c r="FO117" s="769"/>
      <c r="FP117" s="769"/>
      <c r="FQ117" s="769"/>
      <c r="FR117" s="769"/>
      <c r="FS117" s="769"/>
      <c r="FT117" s="769"/>
      <c r="FU117" s="769"/>
      <c r="FV117" s="769"/>
      <c r="FW117" s="769"/>
      <c r="FX117" s="769"/>
      <c r="FY117" s="769"/>
      <c r="FZ117" s="769"/>
      <c r="GA117" s="769"/>
      <c r="GB117" s="769"/>
      <c r="GC117" s="769"/>
      <c r="GD117" s="769"/>
      <c r="GE117" s="769"/>
      <c r="GF117" s="769"/>
      <c r="GG117" s="769"/>
      <c r="GH117" s="769"/>
      <c r="GI117" s="769"/>
      <c r="GJ117" s="769"/>
      <c r="GK117" s="769"/>
      <c r="GL117" s="769"/>
      <c r="GM117" s="769"/>
      <c r="GN117" s="769"/>
      <c r="GO117" s="769"/>
      <c r="GP117" s="769"/>
      <c r="GQ117" s="769"/>
      <c r="GR117" s="769"/>
      <c r="GS117" s="769"/>
      <c r="GT117" s="769"/>
      <c r="GU117" s="769"/>
      <c r="GV117" s="769"/>
      <c r="GW117" s="769"/>
      <c r="GX117" s="769"/>
      <c r="GY117" s="769"/>
      <c r="GZ117" s="769"/>
      <c r="HA117" s="769"/>
      <c r="HB117" s="769"/>
      <c r="HC117" s="769"/>
      <c r="HD117" s="769"/>
      <c r="HE117" s="769"/>
      <c r="HF117" s="769"/>
      <c r="HG117" s="769"/>
      <c r="HH117" s="769"/>
      <c r="HI117" s="769"/>
      <c r="HJ117" s="769"/>
      <c r="HK117" s="769"/>
      <c r="HL117" s="769"/>
      <c r="HM117" s="769"/>
      <c r="HN117" s="769"/>
      <c r="HO117" s="769"/>
      <c r="HP117" s="769"/>
      <c r="HQ117" s="769"/>
      <c r="HR117" s="769"/>
      <c r="HS117" s="769"/>
      <c r="HT117" s="769"/>
      <c r="HU117" s="769"/>
      <c r="HV117" s="769"/>
      <c r="HW117" s="769"/>
      <c r="HX117" s="769"/>
      <c r="HY117" s="769"/>
      <c r="HZ117" s="769"/>
      <c r="IA117" s="769"/>
      <c r="IB117" s="769"/>
      <c r="IC117" s="769"/>
      <c r="ID117" s="769"/>
      <c r="IE117" s="769"/>
      <c r="IF117" s="769"/>
      <c r="IG117" s="769"/>
      <c r="IH117" s="769"/>
      <c r="II117" s="769"/>
      <c r="IJ117" s="769"/>
      <c r="IK117" s="769"/>
      <c r="IL117" s="769"/>
    </row>
    <row r="118" spans="1:246" ht="30.75" customHeight="1" x14ac:dyDescent="0.25">
      <c r="A118" s="560" t="s">
        <v>433</v>
      </c>
      <c r="B118" s="560" t="s">
        <v>202</v>
      </c>
      <c r="C118" s="456" t="s">
        <v>73</v>
      </c>
      <c r="D118" s="555"/>
      <c r="E118" s="584" t="s">
        <v>421</v>
      </c>
      <c r="F118" s="584"/>
      <c r="G118" s="559"/>
      <c r="H118" s="584"/>
      <c r="I118" s="564"/>
      <c r="J118" s="565"/>
      <c r="K118" s="565"/>
      <c r="L118" s="565"/>
      <c r="M118" s="1036"/>
      <c r="N118" s="1046"/>
      <c r="O118" s="1046"/>
      <c r="P118" s="1046"/>
      <c r="Q118" s="1046"/>
      <c r="R118" s="1046"/>
      <c r="S118" s="1046"/>
      <c r="T118" s="1046"/>
      <c r="U118" s="1046"/>
      <c r="V118" s="566"/>
      <c r="W118" s="566"/>
      <c r="X118" s="567"/>
      <c r="Y118" s="568"/>
      <c r="Z118" s="567"/>
      <c r="AA118" s="567"/>
      <c r="AB118" s="567"/>
      <c r="AC118" s="567"/>
      <c r="AD118" s="1046"/>
      <c r="AE118" s="1046"/>
      <c r="AF118" s="567"/>
      <c r="AG118" s="567"/>
      <c r="AH118" s="567"/>
      <c r="AI118" s="567"/>
      <c r="AJ118" s="567"/>
      <c r="AK118" s="567"/>
      <c r="AL118" s="567"/>
      <c r="AM118" s="567"/>
      <c r="AN118" s="664"/>
      <c r="HT118" s="630"/>
      <c r="HU118" s="630"/>
      <c r="HV118" s="630"/>
      <c r="HW118" s="630"/>
      <c r="HX118" s="630"/>
      <c r="HY118" s="630"/>
      <c r="HZ118" s="630"/>
      <c r="IA118" s="630"/>
      <c r="IB118" s="630"/>
      <c r="IC118" s="630"/>
      <c r="ID118" s="630"/>
      <c r="IE118" s="630"/>
      <c r="IF118" s="630"/>
      <c r="IG118" s="630"/>
      <c r="IH118" s="630"/>
      <c r="II118" s="630"/>
      <c r="IJ118" s="630"/>
      <c r="IK118" s="630"/>
      <c r="IL118" s="630"/>
    </row>
    <row r="119" spans="1:246" s="643" customFormat="1" ht="36" customHeight="1" x14ac:dyDescent="0.25">
      <c r="A119" s="615" t="s">
        <v>459</v>
      </c>
      <c r="B119" s="615" t="s">
        <v>300</v>
      </c>
      <c r="C119" s="617" t="s">
        <v>301</v>
      </c>
      <c r="D119" s="598"/>
      <c r="E119" s="577" t="s">
        <v>409</v>
      </c>
      <c r="F119" s="577"/>
      <c r="G119" s="599"/>
      <c r="H119" s="523"/>
      <c r="I119" s="577">
        <f>+I120+I121</f>
        <v>6</v>
      </c>
      <c r="J119" s="577">
        <f>+J120+J121</f>
        <v>6</v>
      </c>
      <c r="K119" s="601"/>
      <c r="L119" s="601"/>
      <c r="M119" s="1037"/>
      <c r="N119" s="1047"/>
      <c r="O119" s="1047"/>
      <c r="P119" s="1047"/>
      <c r="Q119" s="1047"/>
      <c r="R119" s="1047"/>
      <c r="S119" s="1047"/>
      <c r="T119" s="1047"/>
      <c r="U119" s="1047"/>
      <c r="V119" s="453"/>
      <c r="W119" s="453"/>
      <c r="X119" s="573"/>
      <c r="Y119" s="454"/>
      <c r="Z119" s="621"/>
      <c r="AA119" s="621"/>
      <c r="AB119" s="621"/>
      <c r="AC119" s="455"/>
      <c r="AD119" s="1047"/>
      <c r="AE119" s="1047"/>
      <c r="AF119" s="621"/>
      <c r="AG119" s="621"/>
      <c r="AH119" s="621"/>
      <c r="AI119" s="455"/>
      <c r="AJ119" s="621"/>
      <c r="AK119" s="621"/>
      <c r="AL119" s="621"/>
      <c r="AM119" s="455"/>
      <c r="AN119" s="662"/>
      <c r="AO119" s="642"/>
      <c r="AP119" s="642"/>
      <c r="AQ119" s="642"/>
      <c r="AR119" s="642"/>
      <c r="AS119" s="642"/>
      <c r="AT119" s="642"/>
      <c r="AU119" s="642"/>
      <c r="AV119" s="642"/>
      <c r="AW119" s="642"/>
      <c r="AX119" s="642"/>
      <c r="AY119" s="642"/>
      <c r="AZ119" s="642"/>
      <c r="BA119" s="642"/>
      <c r="BB119" s="642"/>
      <c r="BC119" s="642"/>
      <c r="BD119" s="642"/>
      <c r="BE119" s="642"/>
      <c r="BF119" s="642"/>
      <c r="BG119" s="642"/>
      <c r="BH119" s="642"/>
      <c r="BI119" s="642"/>
      <c r="BJ119" s="642"/>
      <c r="BK119" s="642"/>
      <c r="BL119" s="642"/>
      <c r="BM119" s="642"/>
      <c r="BN119" s="642"/>
      <c r="BO119" s="642"/>
      <c r="BP119" s="642"/>
      <c r="BQ119" s="642"/>
      <c r="BR119" s="642"/>
      <c r="BS119" s="642"/>
      <c r="BT119" s="642"/>
      <c r="BU119" s="642"/>
      <c r="BV119" s="642"/>
      <c r="BW119" s="642"/>
      <c r="BX119" s="642"/>
      <c r="BY119" s="642"/>
      <c r="BZ119" s="642"/>
      <c r="CA119" s="642"/>
      <c r="CB119" s="642"/>
      <c r="CC119" s="642"/>
      <c r="CD119" s="642"/>
      <c r="CE119" s="642"/>
      <c r="CF119" s="642"/>
      <c r="CG119" s="642"/>
      <c r="CH119" s="642"/>
      <c r="CI119" s="642"/>
      <c r="CJ119" s="642"/>
      <c r="CK119" s="642"/>
      <c r="CL119" s="642"/>
      <c r="CM119" s="642"/>
      <c r="CN119" s="642"/>
      <c r="CO119" s="642"/>
      <c r="CP119" s="642"/>
      <c r="CQ119" s="642"/>
      <c r="CR119" s="642"/>
      <c r="CS119" s="642"/>
      <c r="CT119" s="642"/>
      <c r="CU119" s="642"/>
      <c r="CV119" s="642"/>
      <c r="CW119" s="642"/>
      <c r="CX119" s="642"/>
      <c r="CY119" s="642"/>
      <c r="CZ119" s="642"/>
      <c r="DA119" s="642"/>
      <c r="DB119" s="642"/>
      <c r="DC119" s="642"/>
      <c r="DD119" s="642"/>
      <c r="DE119" s="642"/>
      <c r="DF119" s="642"/>
      <c r="DG119" s="642"/>
      <c r="DH119" s="642"/>
      <c r="DI119" s="642"/>
      <c r="DJ119" s="642"/>
      <c r="DK119" s="642"/>
      <c r="DL119" s="642"/>
      <c r="DM119" s="642"/>
      <c r="DN119" s="642"/>
      <c r="DO119" s="642"/>
      <c r="DP119" s="642"/>
      <c r="DQ119" s="642"/>
      <c r="DR119" s="642"/>
      <c r="DS119" s="642"/>
      <c r="DT119" s="642"/>
      <c r="DU119" s="642"/>
      <c r="DV119" s="642"/>
      <c r="DW119" s="642"/>
      <c r="DX119" s="642"/>
      <c r="DY119" s="642"/>
      <c r="DZ119" s="642"/>
      <c r="EA119" s="642"/>
      <c r="EB119" s="642"/>
      <c r="EC119" s="642"/>
      <c r="ED119" s="642"/>
      <c r="EE119" s="642"/>
      <c r="EF119" s="642"/>
      <c r="EG119" s="642"/>
      <c r="EH119" s="642"/>
      <c r="EI119" s="642"/>
      <c r="EJ119" s="642"/>
      <c r="EK119" s="642"/>
      <c r="EL119" s="642"/>
      <c r="EM119" s="642"/>
      <c r="EN119" s="642"/>
      <c r="EO119" s="642"/>
      <c r="EP119" s="642"/>
      <c r="EQ119" s="642"/>
      <c r="ER119" s="642"/>
      <c r="ES119" s="642"/>
      <c r="ET119" s="642"/>
      <c r="EU119" s="642"/>
      <c r="EV119" s="642"/>
      <c r="EW119" s="642"/>
      <c r="EX119" s="642"/>
      <c r="EY119" s="642"/>
      <c r="EZ119" s="642"/>
      <c r="FA119" s="642"/>
      <c r="FB119" s="642"/>
      <c r="FC119" s="642"/>
      <c r="FD119" s="642"/>
      <c r="FE119" s="642"/>
      <c r="FF119" s="642"/>
      <c r="FG119" s="642"/>
      <c r="FH119" s="642"/>
      <c r="FI119" s="642"/>
      <c r="FJ119" s="642"/>
      <c r="FK119" s="642"/>
      <c r="FL119" s="642"/>
      <c r="FM119" s="642"/>
      <c r="FN119" s="642"/>
      <c r="FO119" s="642"/>
      <c r="FP119" s="642"/>
      <c r="FQ119" s="642"/>
      <c r="FR119" s="642"/>
      <c r="FS119" s="642"/>
      <c r="FT119" s="642"/>
      <c r="FU119" s="642"/>
      <c r="FV119" s="642"/>
      <c r="FW119" s="642"/>
      <c r="FX119" s="642"/>
      <c r="FY119" s="642"/>
      <c r="FZ119" s="642"/>
      <c r="GA119" s="642"/>
      <c r="GB119" s="642"/>
      <c r="GC119" s="642"/>
      <c r="GD119" s="642"/>
      <c r="GE119" s="642"/>
      <c r="GF119" s="642"/>
      <c r="GG119" s="642"/>
      <c r="GH119" s="642"/>
      <c r="GI119" s="642"/>
      <c r="GJ119" s="642"/>
      <c r="GK119" s="642"/>
      <c r="GL119" s="642"/>
      <c r="GM119" s="642"/>
      <c r="GN119" s="642"/>
      <c r="GO119" s="642"/>
      <c r="GP119" s="642"/>
      <c r="GQ119" s="642"/>
      <c r="GR119" s="642"/>
      <c r="GS119" s="642"/>
      <c r="GT119" s="642"/>
      <c r="GU119" s="642"/>
      <c r="GV119" s="642"/>
      <c r="GW119" s="642"/>
      <c r="GX119" s="642"/>
      <c r="GY119" s="642"/>
      <c r="GZ119" s="642"/>
      <c r="HA119" s="642"/>
      <c r="HB119" s="642"/>
      <c r="HC119" s="642"/>
      <c r="HD119" s="642"/>
      <c r="HE119" s="642"/>
      <c r="HF119" s="642"/>
      <c r="HG119" s="642"/>
      <c r="HH119" s="642"/>
      <c r="HI119" s="642"/>
      <c r="HJ119" s="642"/>
      <c r="HK119" s="642"/>
      <c r="HL119" s="642"/>
      <c r="HM119" s="642"/>
      <c r="HN119" s="642"/>
      <c r="HO119" s="642"/>
      <c r="HP119" s="642"/>
      <c r="HQ119" s="642"/>
      <c r="HR119" s="642"/>
      <c r="HS119" s="642"/>
      <c r="HT119" s="642"/>
      <c r="HU119" s="642"/>
      <c r="HV119" s="642"/>
      <c r="HW119" s="642"/>
      <c r="HX119" s="642"/>
      <c r="HY119" s="642"/>
      <c r="HZ119" s="642"/>
      <c r="IA119" s="642"/>
      <c r="IB119" s="642"/>
      <c r="IC119" s="642"/>
      <c r="ID119" s="642"/>
      <c r="IE119" s="642"/>
      <c r="IF119" s="642"/>
      <c r="IG119" s="642"/>
      <c r="IH119" s="642"/>
      <c r="II119" s="642"/>
      <c r="IJ119" s="642"/>
      <c r="IK119" s="642"/>
      <c r="IL119" s="642"/>
    </row>
    <row r="120" spans="1:246" s="498" customFormat="1" ht="38.25" x14ac:dyDescent="0.25">
      <c r="A120" s="493"/>
      <c r="B120" s="431" t="s">
        <v>302</v>
      </c>
      <c r="C120" s="429" t="s">
        <v>81</v>
      </c>
      <c r="D120" s="424"/>
      <c r="E120" s="612" t="s">
        <v>203</v>
      </c>
      <c r="F120" s="423"/>
      <c r="G120" s="376" t="s">
        <v>66</v>
      </c>
      <c r="H120" s="459"/>
      <c r="I120" s="424" t="s">
        <v>51</v>
      </c>
      <c r="J120" s="424" t="s">
        <v>51</v>
      </c>
      <c r="K120" s="594" t="s">
        <v>567</v>
      </c>
      <c r="L120" s="594" t="str">
        <f>"07"</f>
        <v>07</v>
      </c>
      <c r="M120" s="1071">
        <v>15</v>
      </c>
      <c r="N120" s="1073">
        <v>0</v>
      </c>
      <c r="O120" s="1073"/>
      <c r="P120" s="1073">
        <v>30</v>
      </c>
      <c r="Q120" s="1073"/>
      <c r="R120" s="1073"/>
      <c r="S120" s="1073"/>
      <c r="T120" s="1127"/>
      <c r="U120" s="1127"/>
      <c r="V120" s="716">
        <v>1</v>
      </c>
      <c r="W120" s="717" t="s">
        <v>121</v>
      </c>
      <c r="X120" s="721"/>
      <c r="Y120" s="721"/>
      <c r="Z120" s="1170" t="s">
        <v>175</v>
      </c>
      <c r="AA120" s="1171"/>
      <c r="AB120" s="1171"/>
      <c r="AC120" s="1172"/>
      <c r="AD120" s="1127"/>
      <c r="AE120" s="1123" t="str">
        <f>IF(AD120="","",AD120)</f>
        <v/>
      </c>
      <c r="AF120" s="716">
        <v>1</v>
      </c>
      <c r="AG120" s="717" t="s">
        <v>124</v>
      </c>
      <c r="AH120" s="721" t="s">
        <v>125</v>
      </c>
      <c r="AI120" s="715" t="s">
        <v>579</v>
      </c>
      <c r="AJ120" s="1170" t="s">
        <v>175</v>
      </c>
      <c r="AK120" s="1171"/>
      <c r="AL120" s="1171"/>
      <c r="AM120" s="1172"/>
      <c r="AN120" s="654" t="s">
        <v>510</v>
      </c>
      <c r="AO120" s="497"/>
      <c r="AP120" s="497"/>
      <c r="AQ120" s="497"/>
      <c r="AR120" s="497"/>
      <c r="AS120" s="497"/>
      <c r="AT120" s="497"/>
      <c r="AU120" s="497"/>
      <c r="AV120" s="497"/>
      <c r="AW120" s="497"/>
      <c r="AX120" s="497"/>
      <c r="AY120" s="497"/>
      <c r="AZ120" s="497"/>
      <c r="BA120" s="497"/>
      <c r="BB120" s="497"/>
      <c r="BC120" s="497"/>
      <c r="BD120" s="497"/>
      <c r="BE120" s="497"/>
      <c r="BF120" s="497"/>
      <c r="BG120" s="497"/>
      <c r="BH120" s="497"/>
      <c r="BI120" s="497"/>
      <c r="BJ120" s="497"/>
      <c r="BK120" s="497"/>
      <c r="BL120" s="497"/>
      <c r="BM120" s="497"/>
      <c r="BN120" s="497"/>
      <c r="BO120" s="497"/>
      <c r="BP120" s="497"/>
      <c r="BQ120" s="497"/>
      <c r="BR120" s="497"/>
      <c r="BS120" s="497"/>
      <c r="BT120" s="497"/>
      <c r="BU120" s="497"/>
      <c r="BV120" s="497"/>
      <c r="BW120" s="497"/>
      <c r="BX120" s="497"/>
      <c r="BY120" s="497"/>
      <c r="BZ120" s="497"/>
      <c r="CA120" s="497"/>
      <c r="CB120" s="497"/>
      <c r="CC120" s="497"/>
      <c r="CD120" s="497"/>
      <c r="CE120" s="497"/>
      <c r="CF120" s="497"/>
      <c r="CG120" s="497"/>
      <c r="CH120" s="497"/>
      <c r="CI120" s="497"/>
      <c r="CJ120" s="497"/>
      <c r="CK120" s="497"/>
      <c r="CL120" s="497"/>
      <c r="CM120" s="497"/>
      <c r="CN120" s="497"/>
      <c r="CO120" s="497"/>
      <c r="CP120" s="497"/>
      <c r="CQ120" s="497"/>
      <c r="CR120" s="497"/>
      <c r="CS120" s="497"/>
      <c r="CT120" s="497"/>
      <c r="CU120" s="497"/>
      <c r="CV120" s="497"/>
      <c r="CW120" s="497"/>
      <c r="CX120" s="497"/>
      <c r="CY120" s="497"/>
      <c r="CZ120" s="497"/>
      <c r="DA120" s="497"/>
      <c r="DB120" s="497"/>
      <c r="DC120" s="497"/>
      <c r="DD120" s="497"/>
      <c r="DE120" s="497"/>
      <c r="DF120" s="497"/>
      <c r="DG120" s="497"/>
      <c r="DH120" s="497"/>
      <c r="DI120" s="497"/>
      <c r="DJ120" s="497"/>
      <c r="DK120" s="497"/>
      <c r="DL120" s="497"/>
      <c r="DM120" s="497"/>
      <c r="DN120" s="497"/>
      <c r="DO120" s="497"/>
      <c r="DP120" s="497"/>
      <c r="DQ120" s="497"/>
      <c r="DR120" s="497"/>
      <c r="DS120" s="497"/>
      <c r="DT120" s="497"/>
      <c r="DU120" s="497"/>
      <c r="DV120" s="497"/>
      <c r="DW120" s="497"/>
      <c r="DX120" s="497"/>
      <c r="DY120" s="497"/>
      <c r="DZ120" s="497"/>
      <c r="EA120" s="497"/>
      <c r="EB120" s="497"/>
      <c r="EC120" s="497"/>
      <c r="ED120" s="497"/>
      <c r="EE120" s="497"/>
      <c r="EF120" s="497"/>
      <c r="EG120" s="497"/>
      <c r="EH120" s="497"/>
      <c r="EI120" s="497"/>
      <c r="EJ120" s="497"/>
      <c r="EK120" s="497"/>
      <c r="EL120" s="497"/>
      <c r="EM120" s="497"/>
      <c r="EN120" s="497"/>
      <c r="EO120" s="497"/>
      <c r="EP120" s="497"/>
      <c r="EQ120" s="497"/>
      <c r="ER120" s="497"/>
      <c r="ES120" s="497"/>
      <c r="ET120" s="497"/>
      <c r="EU120" s="497"/>
      <c r="EV120" s="497"/>
      <c r="EW120" s="497"/>
      <c r="EX120" s="497"/>
      <c r="EY120" s="497"/>
      <c r="EZ120" s="497"/>
      <c r="FA120" s="497"/>
      <c r="FB120" s="497"/>
      <c r="FC120" s="497"/>
      <c r="FD120" s="497"/>
      <c r="FE120" s="497"/>
      <c r="FF120" s="497"/>
      <c r="FG120" s="497"/>
      <c r="FH120" s="497"/>
      <c r="FI120" s="497"/>
      <c r="FJ120" s="497"/>
      <c r="FK120" s="497"/>
      <c r="FL120" s="497"/>
      <c r="FM120" s="497"/>
      <c r="FN120" s="497"/>
      <c r="FO120" s="497"/>
      <c r="FP120" s="497"/>
      <c r="FQ120" s="497"/>
      <c r="FR120" s="497"/>
      <c r="FS120" s="497"/>
      <c r="FT120" s="497"/>
      <c r="FU120" s="497"/>
      <c r="FV120" s="497"/>
      <c r="FW120" s="497"/>
      <c r="FX120" s="497"/>
      <c r="FY120" s="497"/>
      <c r="FZ120" s="497"/>
      <c r="GA120" s="497"/>
      <c r="GB120" s="497"/>
      <c r="GC120" s="497"/>
      <c r="GD120" s="497"/>
      <c r="GE120" s="497"/>
      <c r="GF120" s="497"/>
      <c r="GG120" s="497"/>
      <c r="GH120" s="497"/>
      <c r="GI120" s="497"/>
      <c r="GJ120" s="497"/>
      <c r="GK120" s="497"/>
      <c r="GL120" s="497"/>
      <c r="GM120" s="497"/>
      <c r="GN120" s="497"/>
      <c r="GO120" s="497"/>
      <c r="GP120" s="497"/>
      <c r="GQ120" s="497"/>
      <c r="GR120" s="497"/>
      <c r="GS120" s="497"/>
      <c r="GT120" s="497"/>
      <c r="GU120" s="497"/>
      <c r="GV120" s="497"/>
      <c r="GW120" s="497"/>
      <c r="GX120" s="497"/>
      <c r="GY120" s="497"/>
      <c r="GZ120" s="497"/>
      <c r="HA120" s="497"/>
      <c r="HB120" s="497"/>
      <c r="HC120" s="497"/>
      <c r="HD120" s="497"/>
      <c r="HE120" s="497"/>
      <c r="HF120" s="497"/>
      <c r="HG120" s="497"/>
      <c r="HH120" s="497"/>
      <c r="HI120" s="497"/>
      <c r="HJ120" s="497"/>
      <c r="HK120" s="497"/>
      <c r="HL120" s="497"/>
      <c r="HM120" s="497"/>
      <c r="HN120" s="497"/>
      <c r="HO120" s="497"/>
      <c r="HP120" s="497"/>
      <c r="HQ120" s="497"/>
      <c r="HR120" s="497"/>
      <c r="HS120" s="497"/>
    </row>
    <row r="121" spans="1:246" s="643" customFormat="1" ht="36" customHeight="1" x14ac:dyDescent="0.25">
      <c r="A121" s="826" t="s">
        <v>631</v>
      </c>
      <c r="B121" s="615" t="s">
        <v>303</v>
      </c>
      <c r="C121" s="617" t="s">
        <v>304</v>
      </c>
      <c r="D121" s="598"/>
      <c r="E121" s="577" t="s">
        <v>395</v>
      </c>
      <c r="F121" s="577"/>
      <c r="G121" s="599"/>
      <c r="H121" s="550" t="s">
        <v>456</v>
      </c>
      <c r="I121" s="577" t="s">
        <v>51</v>
      </c>
      <c r="J121" s="577">
        <v>3</v>
      </c>
      <c r="K121" s="601"/>
      <c r="L121" s="601"/>
      <c r="M121" s="1037"/>
      <c r="N121" s="1047"/>
      <c r="O121" s="1047"/>
      <c r="P121" s="1047"/>
      <c r="Q121" s="1047"/>
      <c r="R121" s="1047"/>
      <c r="S121" s="1047"/>
      <c r="T121" s="1047"/>
      <c r="U121" s="1047"/>
      <c r="V121" s="453"/>
      <c r="W121" s="453"/>
      <c r="X121" s="573"/>
      <c r="Y121" s="454"/>
      <c r="Z121" s="621"/>
      <c r="AA121" s="621"/>
      <c r="AB121" s="621"/>
      <c r="AC121" s="455"/>
      <c r="AD121" s="1047"/>
      <c r="AE121" s="1047"/>
      <c r="AF121" s="621"/>
      <c r="AG121" s="621"/>
      <c r="AH121" s="621"/>
      <c r="AI121" s="455"/>
      <c r="AJ121" s="621"/>
      <c r="AK121" s="621"/>
      <c r="AL121" s="621"/>
      <c r="AM121" s="455"/>
      <c r="AN121" s="662"/>
      <c r="AO121" s="642"/>
      <c r="AP121" s="642"/>
      <c r="AQ121" s="642"/>
      <c r="AR121" s="642"/>
      <c r="AS121" s="642"/>
      <c r="AT121" s="642"/>
      <c r="AU121" s="642"/>
      <c r="AV121" s="642"/>
      <c r="AW121" s="642"/>
      <c r="AX121" s="642"/>
      <c r="AY121" s="642"/>
      <c r="AZ121" s="642"/>
      <c r="BA121" s="642"/>
      <c r="BB121" s="642"/>
      <c r="BC121" s="642"/>
      <c r="BD121" s="642"/>
      <c r="BE121" s="642"/>
      <c r="BF121" s="642"/>
      <c r="BG121" s="642"/>
      <c r="BH121" s="642"/>
      <c r="BI121" s="642"/>
      <c r="BJ121" s="642"/>
      <c r="BK121" s="642"/>
      <c r="BL121" s="642"/>
      <c r="BM121" s="642"/>
      <c r="BN121" s="642"/>
      <c r="BO121" s="642"/>
      <c r="BP121" s="642"/>
      <c r="BQ121" s="642"/>
      <c r="BR121" s="642"/>
      <c r="BS121" s="642"/>
      <c r="BT121" s="642"/>
      <c r="BU121" s="642"/>
      <c r="BV121" s="642"/>
      <c r="BW121" s="642"/>
      <c r="BX121" s="642"/>
      <c r="BY121" s="642"/>
      <c r="BZ121" s="642"/>
      <c r="CA121" s="642"/>
      <c r="CB121" s="642"/>
      <c r="CC121" s="642"/>
      <c r="CD121" s="642"/>
      <c r="CE121" s="642"/>
      <c r="CF121" s="642"/>
      <c r="CG121" s="642"/>
      <c r="CH121" s="642"/>
      <c r="CI121" s="642"/>
      <c r="CJ121" s="642"/>
      <c r="CK121" s="642"/>
      <c r="CL121" s="642"/>
      <c r="CM121" s="642"/>
      <c r="CN121" s="642"/>
      <c r="CO121" s="642"/>
      <c r="CP121" s="642"/>
      <c r="CQ121" s="642"/>
      <c r="CR121" s="642"/>
      <c r="CS121" s="642"/>
      <c r="CT121" s="642"/>
      <c r="CU121" s="642"/>
      <c r="CV121" s="642"/>
      <c r="CW121" s="642"/>
      <c r="CX121" s="642"/>
      <c r="CY121" s="642"/>
      <c r="CZ121" s="642"/>
      <c r="DA121" s="642"/>
      <c r="DB121" s="642"/>
      <c r="DC121" s="642"/>
      <c r="DD121" s="642"/>
      <c r="DE121" s="642"/>
      <c r="DF121" s="642"/>
      <c r="DG121" s="642"/>
      <c r="DH121" s="642"/>
      <c r="DI121" s="642"/>
      <c r="DJ121" s="642"/>
      <c r="DK121" s="642"/>
      <c r="DL121" s="642"/>
      <c r="DM121" s="642"/>
      <c r="DN121" s="642"/>
      <c r="DO121" s="642"/>
      <c r="DP121" s="642"/>
      <c r="DQ121" s="642"/>
      <c r="DR121" s="642"/>
      <c r="DS121" s="642"/>
      <c r="DT121" s="642"/>
      <c r="DU121" s="642"/>
      <c r="DV121" s="642"/>
      <c r="DW121" s="642"/>
      <c r="DX121" s="642"/>
      <c r="DY121" s="642"/>
      <c r="DZ121" s="642"/>
      <c r="EA121" s="642"/>
      <c r="EB121" s="642"/>
      <c r="EC121" s="642"/>
      <c r="ED121" s="642"/>
      <c r="EE121" s="642"/>
      <c r="EF121" s="642"/>
      <c r="EG121" s="642"/>
      <c r="EH121" s="642"/>
      <c r="EI121" s="642"/>
      <c r="EJ121" s="642"/>
      <c r="EK121" s="642"/>
      <c r="EL121" s="642"/>
      <c r="EM121" s="642"/>
      <c r="EN121" s="642"/>
      <c r="EO121" s="642"/>
      <c r="EP121" s="642"/>
      <c r="EQ121" s="642"/>
      <c r="ER121" s="642"/>
      <c r="ES121" s="642"/>
      <c r="ET121" s="642"/>
      <c r="EU121" s="642"/>
      <c r="EV121" s="642"/>
      <c r="EW121" s="642"/>
      <c r="EX121" s="642"/>
      <c r="EY121" s="642"/>
      <c r="EZ121" s="642"/>
      <c r="FA121" s="642"/>
      <c r="FB121" s="642"/>
      <c r="FC121" s="642"/>
      <c r="FD121" s="642"/>
      <c r="FE121" s="642"/>
      <c r="FF121" s="642"/>
      <c r="FG121" s="642"/>
      <c r="FH121" s="642"/>
      <c r="FI121" s="642"/>
      <c r="FJ121" s="642"/>
      <c r="FK121" s="642"/>
      <c r="FL121" s="642"/>
      <c r="FM121" s="642"/>
      <c r="FN121" s="642"/>
      <c r="FO121" s="642"/>
      <c r="FP121" s="642"/>
      <c r="FQ121" s="642"/>
      <c r="FR121" s="642"/>
      <c r="FS121" s="642"/>
      <c r="FT121" s="642"/>
      <c r="FU121" s="642"/>
      <c r="FV121" s="642"/>
      <c r="FW121" s="642"/>
      <c r="FX121" s="642"/>
      <c r="FY121" s="642"/>
      <c r="FZ121" s="642"/>
      <c r="GA121" s="642"/>
      <c r="GB121" s="642"/>
      <c r="GC121" s="642"/>
      <c r="GD121" s="642"/>
      <c r="GE121" s="642"/>
      <c r="GF121" s="642"/>
      <c r="GG121" s="642"/>
      <c r="GH121" s="642"/>
      <c r="GI121" s="642"/>
      <c r="GJ121" s="642"/>
      <c r="GK121" s="642"/>
      <c r="GL121" s="642"/>
      <c r="GM121" s="642"/>
      <c r="GN121" s="642"/>
      <c r="GO121" s="642"/>
      <c r="GP121" s="642"/>
      <c r="GQ121" s="642"/>
      <c r="GR121" s="642"/>
      <c r="GS121" s="642"/>
      <c r="GT121" s="642"/>
      <c r="GU121" s="642"/>
      <c r="GV121" s="642"/>
      <c r="GW121" s="642"/>
      <c r="GX121" s="642"/>
      <c r="GY121" s="642"/>
      <c r="GZ121" s="642"/>
      <c r="HA121" s="642"/>
      <c r="HB121" s="642"/>
      <c r="HC121" s="642"/>
      <c r="HD121" s="642"/>
      <c r="HE121" s="642"/>
      <c r="HF121" s="642"/>
      <c r="HG121" s="642"/>
      <c r="HH121" s="642"/>
      <c r="HI121" s="642"/>
      <c r="HJ121" s="642"/>
      <c r="HK121" s="642"/>
      <c r="HL121" s="642"/>
      <c r="HM121" s="642"/>
      <c r="HN121" s="642"/>
      <c r="HO121" s="642"/>
      <c r="HP121" s="642"/>
      <c r="HQ121" s="642"/>
      <c r="HR121" s="642"/>
      <c r="HS121" s="642"/>
      <c r="HT121" s="642"/>
      <c r="HU121" s="642"/>
      <c r="HV121" s="642"/>
      <c r="HW121" s="642"/>
      <c r="HX121" s="642"/>
      <c r="HY121" s="642"/>
      <c r="HZ121" s="642"/>
      <c r="IA121" s="642"/>
      <c r="IB121" s="642"/>
      <c r="IC121" s="642"/>
      <c r="ID121" s="642"/>
      <c r="IE121" s="642"/>
      <c r="IF121" s="642"/>
      <c r="IG121" s="642"/>
      <c r="IH121" s="642"/>
      <c r="II121" s="642"/>
      <c r="IJ121" s="642"/>
      <c r="IK121" s="642"/>
      <c r="IL121" s="642"/>
    </row>
    <row r="122" spans="1:246" s="747" customFormat="1" ht="46.5" customHeight="1" x14ac:dyDescent="0.25">
      <c r="A122" s="493"/>
      <c r="B122" s="431" t="s">
        <v>292</v>
      </c>
      <c r="C122" s="405" t="s">
        <v>189</v>
      </c>
      <c r="D122" s="420" t="s">
        <v>452</v>
      </c>
      <c r="E122" s="612" t="s">
        <v>203</v>
      </c>
      <c r="F122" s="824" t="s">
        <v>629</v>
      </c>
      <c r="G122" s="376" t="s">
        <v>612</v>
      </c>
      <c r="H122" s="589"/>
      <c r="I122" s="375" t="s">
        <v>51</v>
      </c>
      <c r="J122" s="375" t="s">
        <v>51</v>
      </c>
      <c r="K122" s="594" t="s">
        <v>414</v>
      </c>
      <c r="L122" s="594">
        <v>70</v>
      </c>
      <c r="M122" s="1038">
        <v>15</v>
      </c>
      <c r="N122" s="1041">
        <v>22</v>
      </c>
      <c r="O122" s="1041"/>
      <c r="P122" s="1041"/>
      <c r="Q122" s="1041"/>
      <c r="R122" s="1041"/>
      <c r="S122" s="1041"/>
      <c r="T122" s="1123" t="s">
        <v>736</v>
      </c>
      <c r="U122" s="1123" t="s">
        <v>736</v>
      </c>
      <c r="V122" s="703">
        <v>1</v>
      </c>
      <c r="W122" s="699" t="s">
        <v>124</v>
      </c>
      <c r="X122" s="700" t="s">
        <v>122</v>
      </c>
      <c r="Y122" s="699" t="s">
        <v>274</v>
      </c>
      <c r="Z122" s="430">
        <v>1</v>
      </c>
      <c r="AA122" s="410" t="s">
        <v>124</v>
      </c>
      <c r="AB122" s="411" t="s">
        <v>173</v>
      </c>
      <c r="AC122" s="411" t="s">
        <v>274</v>
      </c>
      <c r="AD122" s="1123" t="s">
        <v>736</v>
      </c>
      <c r="AE122" s="1123" t="str">
        <f t="shared" ref="AE122:AE124" si="45">IF(AD122="","",AD122)</f>
        <v>100% CT DM / dépôt copie sur CELENE / devoir-pdf</v>
      </c>
      <c r="AF122" s="703">
        <v>1</v>
      </c>
      <c r="AG122" s="699" t="s">
        <v>124</v>
      </c>
      <c r="AH122" s="699" t="s">
        <v>125</v>
      </c>
      <c r="AI122" s="700" t="s">
        <v>190</v>
      </c>
      <c r="AJ122" s="430">
        <v>1</v>
      </c>
      <c r="AK122" s="411" t="s">
        <v>124</v>
      </c>
      <c r="AL122" s="411" t="s">
        <v>148</v>
      </c>
      <c r="AM122" s="411" t="s">
        <v>190</v>
      </c>
      <c r="AN122" s="654" t="s">
        <v>604</v>
      </c>
      <c r="AO122" s="746"/>
      <c r="AP122" s="746"/>
      <c r="AQ122" s="746"/>
      <c r="AR122" s="746"/>
      <c r="AS122" s="746"/>
      <c r="AT122" s="746"/>
      <c r="AU122" s="746"/>
      <c r="AV122" s="746"/>
      <c r="AW122" s="746"/>
      <c r="AX122" s="746"/>
      <c r="AY122" s="746"/>
      <c r="AZ122" s="746"/>
      <c r="BA122" s="746"/>
      <c r="BB122" s="746"/>
      <c r="BC122" s="746"/>
      <c r="BD122" s="746"/>
      <c r="BE122" s="746"/>
      <c r="BF122" s="746"/>
      <c r="BG122" s="746"/>
      <c r="BH122" s="746"/>
      <c r="BI122" s="746"/>
      <c r="BJ122" s="746"/>
      <c r="BK122" s="746"/>
      <c r="BL122" s="746"/>
      <c r="BM122" s="746"/>
      <c r="BN122" s="746"/>
      <c r="BO122" s="746"/>
      <c r="BP122" s="746"/>
      <c r="BQ122" s="746"/>
      <c r="BR122" s="746"/>
      <c r="BS122" s="746"/>
      <c r="BT122" s="746"/>
      <c r="BU122" s="746"/>
      <c r="BV122" s="746"/>
      <c r="BW122" s="746"/>
      <c r="BX122" s="746"/>
      <c r="BY122" s="746"/>
      <c r="BZ122" s="746"/>
      <c r="CA122" s="746"/>
      <c r="CB122" s="746"/>
      <c r="CC122" s="746"/>
      <c r="CD122" s="746"/>
      <c r="CE122" s="746"/>
      <c r="CF122" s="746"/>
      <c r="CG122" s="746"/>
      <c r="CH122" s="746"/>
      <c r="CI122" s="746"/>
      <c r="CJ122" s="746"/>
      <c r="CK122" s="746"/>
      <c r="CL122" s="746"/>
      <c r="CM122" s="746"/>
      <c r="CN122" s="746"/>
      <c r="CO122" s="746"/>
      <c r="CP122" s="746"/>
      <c r="CQ122" s="746"/>
      <c r="CR122" s="746"/>
      <c r="CS122" s="746"/>
      <c r="CT122" s="746"/>
      <c r="CU122" s="746"/>
      <c r="CV122" s="746"/>
      <c r="CW122" s="746"/>
      <c r="CX122" s="746"/>
      <c r="CY122" s="746"/>
      <c r="CZ122" s="746"/>
      <c r="DA122" s="746"/>
      <c r="DB122" s="746"/>
      <c r="DC122" s="746"/>
      <c r="DD122" s="746"/>
      <c r="DE122" s="746"/>
      <c r="DF122" s="746"/>
      <c r="DG122" s="746"/>
      <c r="DH122" s="746"/>
      <c r="DI122" s="746"/>
      <c r="DJ122" s="746"/>
      <c r="DK122" s="746"/>
      <c r="DL122" s="746"/>
      <c r="DM122" s="746"/>
      <c r="DN122" s="746"/>
      <c r="DO122" s="746"/>
      <c r="DP122" s="746"/>
      <c r="DQ122" s="746"/>
      <c r="DR122" s="746"/>
      <c r="DS122" s="746"/>
      <c r="DT122" s="746"/>
      <c r="DU122" s="746"/>
      <c r="DV122" s="746"/>
      <c r="DW122" s="746"/>
      <c r="DX122" s="746"/>
      <c r="DY122" s="746"/>
      <c r="DZ122" s="746"/>
      <c r="EA122" s="746"/>
      <c r="EB122" s="746"/>
      <c r="EC122" s="746"/>
      <c r="ED122" s="746"/>
      <c r="EE122" s="746"/>
      <c r="EF122" s="746"/>
      <c r="EG122" s="746"/>
      <c r="EH122" s="746"/>
      <c r="EI122" s="746"/>
      <c r="EJ122" s="746"/>
      <c r="EK122" s="746"/>
      <c r="EL122" s="746"/>
      <c r="EM122" s="746"/>
      <c r="EN122" s="746"/>
      <c r="EO122" s="746"/>
      <c r="EP122" s="746"/>
      <c r="EQ122" s="746"/>
      <c r="ER122" s="746"/>
      <c r="ES122" s="746"/>
      <c r="ET122" s="746"/>
      <c r="EU122" s="746"/>
      <c r="EV122" s="746"/>
      <c r="EW122" s="746"/>
      <c r="EX122" s="746"/>
      <c r="EY122" s="746"/>
      <c r="EZ122" s="746"/>
      <c r="FA122" s="746"/>
      <c r="FB122" s="746"/>
      <c r="FC122" s="746"/>
      <c r="FD122" s="746"/>
      <c r="FE122" s="746"/>
      <c r="FF122" s="746"/>
      <c r="FG122" s="746"/>
      <c r="FH122" s="746"/>
      <c r="FI122" s="746"/>
      <c r="FJ122" s="746"/>
      <c r="FK122" s="746"/>
      <c r="FL122" s="746"/>
      <c r="FM122" s="746"/>
      <c r="FN122" s="746"/>
      <c r="FO122" s="746"/>
      <c r="FP122" s="746"/>
      <c r="FQ122" s="746"/>
      <c r="FR122" s="746"/>
      <c r="FS122" s="746"/>
      <c r="FT122" s="746"/>
      <c r="FU122" s="746"/>
      <c r="FV122" s="746"/>
      <c r="FW122" s="746"/>
      <c r="FX122" s="746"/>
      <c r="FY122" s="746"/>
      <c r="FZ122" s="746"/>
      <c r="GA122" s="746"/>
      <c r="GB122" s="746"/>
      <c r="GC122" s="746"/>
      <c r="GD122" s="746"/>
      <c r="GE122" s="746"/>
      <c r="GF122" s="746"/>
      <c r="GG122" s="746"/>
      <c r="GH122" s="746"/>
      <c r="GI122" s="746"/>
      <c r="GJ122" s="746"/>
      <c r="GK122" s="746"/>
      <c r="GL122" s="746"/>
      <c r="GM122" s="746"/>
      <c r="GN122" s="746"/>
      <c r="GO122" s="746"/>
      <c r="GP122" s="746"/>
      <c r="GQ122" s="746"/>
      <c r="GR122" s="746"/>
      <c r="GS122" s="746"/>
      <c r="GT122" s="746"/>
      <c r="GU122" s="746"/>
      <c r="GV122" s="746"/>
      <c r="GW122" s="746"/>
      <c r="GX122" s="746"/>
      <c r="GY122" s="746"/>
      <c r="GZ122" s="746"/>
      <c r="HA122" s="746"/>
      <c r="HB122" s="746"/>
      <c r="HC122" s="746"/>
      <c r="HD122" s="746"/>
      <c r="HE122" s="746"/>
      <c r="HF122" s="746"/>
      <c r="HG122" s="746"/>
      <c r="HH122" s="746"/>
      <c r="HI122" s="746"/>
      <c r="HJ122" s="746"/>
      <c r="HK122" s="746"/>
      <c r="HL122" s="746"/>
      <c r="HM122" s="746"/>
      <c r="HN122" s="746"/>
      <c r="HO122" s="746"/>
      <c r="HP122" s="746"/>
      <c r="HQ122" s="746"/>
      <c r="HR122" s="746"/>
      <c r="HS122" s="746"/>
    </row>
    <row r="123" spans="1:246" ht="46.5" customHeight="1" x14ac:dyDescent="0.25">
      <c r="A123" s="493"/>
      <c r="B123" s="825" t="s">
        <v>632</v>
      </c>
      <c r="C123" s="405" t="s">
        <v>204</v>
      </c>
      <c r="D123" s="420"/>
      <c r="E123" s="612" t="s">
        <v>203</v>
      </c>
      <c r="F123" s="547" t="s">
        <v>460</v>
      </c>
      <c r="G123" s="376" t="s">
        <v>612</v>
      </c>
      <c r="H123" s="589"/>
      <c r="I123" s="375">
        <v>3</v>
      </c>
      <c r="J123" s="375">
        <v>3</v>
      </c>
      <c r="K123" s="594" t="s">
        <v>453</v>
      </c>
      <c r="L123" s="594">
        <v>70</v>
      </c>
      <c r="M123" s="1038"/>
      <c r="N123" s="1041"/>
      <c r="O123" s="1041"/>
      <c r="P123" s="1041">
        <v>20</v>
      </c>
      <c r="Q123" s="1041"/>
      <c r="R123" s="1041"/>
      <c r="S123" s="1041"/>
      <c r="T123" s="1123"/>
      <c r="U123" s="1123"/>
      <c r="V123" s="703">
        <v>1</v>
      </c>
      <c r="W123" s="699" t="s">
        <v>121</v>
      </c>
      <c r="X123" s="700" t="s">
        <v>451</v>
      </c>
      <c r="Y123" s="699"/>
      <c r="Z123" s="430">
        <v>1</v>
      </c>
      <c r="AA123" s="410" t="s">
        <v>124</v>
      </c>
      <c r="AB123" s="411" t="s">
        <v>173</v>
      </c>
      <c r="AC123" s="411" t="s">
        <v>162</v>
      </c>
      <c r="AD123" s="1123"/>
      <c r="AE123" s="1123" t="str">
        <f t="shared" si="45"/>
        <v/>
      </c>
      <c r="AF123" s="703">
        <v>1</v>
      </c>
      <c r="AG123" s="699" t="s">
        <v>124</v>
      </c>
      <c r="AH123" s="699" t="s">
        <v>125</v>
      </c>
      <c r="AI123" s="700" t="s">
        <v>190</v>
      </c>
      <c r="AJ123" s="430">
        <v>1</v>
      </c>
      <c r="AK123" s="411" t="s">
        <v>124</v>
      </c>
      <c r="AL123" s="411" t="s">
        <v>125</v>
      </c>
      <c r="AM123" s="411" t="s">
        <v>190</v>
      </c>
      <c r="AN123" s="654" t="s">
        <v>522</v>
      </c>
    </row>
    <row r="124" spans="1:246" ht="38.25" x14ac:dyDescent="0.25">
      <c r="A124" s="496" t="str">
        <f>IF(A116="","",A116)</f>
        <v/>
      </c>
      <c r="B124" s="542" t="str">
        <f t="shared" ref="B124:G124" si="46">IF(B116="","",B116)</f>
        <v>LLA5H8A</v>
      </c>
      <c r="C124" s="585" t="str">
        <f t="shared" si="46"/>
        <v>Humanités numériques et  traitement de l'information (salle informatique)</v>
      </c>
      <c r="D124" s="435" t="str">
        <f t="shared" si="46"/>
        <v>LOL5H9D</v>
      </c>
      <c r="E124" s="612" t="str">
        <f t="shared" si="46"/>
        <v>UE de spécialisation</v>
      </c>
      <c r="F124" s="376" t="str">
        <f t="shared" si="46"/>
        <v>L3 SDL sauf parc. MEF-FLM et MEF-FLE, L3 Lettres parc. Métiers des Lettres</v>
      </c>
      <c r="G124" s="375" t="str">
        <f t="shared" si="46"/>
        <v>SDL</v>
      </c>
      <c r="H124" s="586"/>
      <c r="I124" s="376" t="str">
        <f t="shared" ref="I124:K124" si="47">IF(I116="","",I116)</f>
        <v>3</v>
      </c>
      <c r="J124" s="376" t="str">
        <f t="shared" si="47"/>
        <v>3</v>
      </c>
      <c r="K124" s="733" t="str">
        <f t="shared" si="47"/>
        <v>MINARD Anne-Lise</v>
      </c>
      <c r="L124" s="588">
        <f>IF(L116="","",L116)</f>
        <v>71</v>
      </c>
      <c r="M124" s="1038">
        <v>6</v>
      </c>
      <c r="N124" s="1041" t="str">
        <f t="shared" ref="N124:AN124" si="48">IF(N116="","",N116)</f>
        <v/>
      </c>
      <c r="O124" s="1041"/>
      <c r="P124" s="1041">
        <f t="shared" si="48"/>
        <v>24</v>
      </c>
      <c r="Q124" s="1041"/>
      <c r="R124" s="1041" t="str">
        <f t="shared" ref="R124" si="49">IF(R116="","",R116)</f>
        <v/>
      </c>
      <c r="S124" s="1041" t="str">
        <f t="shared" si="48"/>
        <v/>
      </c>
      <c r="T124" s="1123"/>
      <c r="U124" s="1123"/>
      <c r="V124" s="704">
        <f t="shared" si="48"/>
        <v>1</v>
      </c>
      <c r="W124" s="705" t="str">
        <f t="shared" si="48"/>
        <v>CC</v>
      </c>
      <c r="X124" s="705" t="str">
        <f t="shared" si="48"/>
        <v/>
      </c>
      <c r="Y124" s="705" t="str">
        <f t="shared" si="48"/>
        <v/>
      </c>
      <c r="Z124" s="407">
        <f t="shared" si="48"/>
        <v>1</v>
      </c>
      <c r="AA124" s="409" t="str">
        <f t="shared" si="48"/>
        <v>CT</v>
      </c>
      <c r="AB124" s="407" t="str">
        <f t="shared" si="48"/>
        <v>Oral</v>
      </c>
      <c r="AC124" s="406" t="str">
        <f t="shared" si="48"/>
        <v>15-20 min</v>
      </c>
      <c r="AD124" s="1123"/>
      <c r="AE124" s="1123" t="str">
        <f t="shared" si="45"/>
        <v/>
      </c>
      <c r="AF124" s="704">
        <f t="shared" si="48"/>
        <v>1</v>
      </c>
      <c r="AG124" s="719" t="str">
        <f t="shared" si="48"/>
        <v>CT</v>
      </c>
      <c r="AH124" s="719" t="str">
        <f t="shared" si="48"/>
        <v>Oral</v>
      </c>
      <c r="AI124" s="719" t="str">
        <f t="shared" si="48"/>
        <v>15-20 min</v>
      </c>
      <c r="AJ124" s="407">
        <f t="shared" si="48"/>
        <v>1</v>
      </c>
      <c r="AK124" s="406" t="str">
        <f t="shared" si="48"/>
        <v>CT</v>
      </c>
      <c r="AL124" s="406" t="str">
        <f t="shared" si="48"/>
        <v>Oral</v>
      </c>
      <c r="AM124" s="406" t="str">
        <f t="shared" si="48"/>
        <v>15-20 min</v>
      </c>
      <c r="AN124" s="655" t="str">
        <f t="shared" si="48"/>
        <v>Présentation du domaine des Humanités Numériques (définition, enjeux, problématiques, outils) et des différents types de traitement de l'information linguistique à travers l'exploration de corpus de diverses natures (presse, tweets, … oral), des questionnements sur les moyens de rendre explicites les informations recherchées (outils, typologie,...), les enjeux, méthodologies et méthodes d'évaluation de l'annotation de corpus.</v>
      </c>
    </row>
    <row r="125" spans="1:246" s="498" customFormat="1" ht="52.5" customHeight="1" x14ac:dyDescent="0.25">
      <c r="A125" s="760" t="str">
        <f>IF(A117="","",A117)</f>
        <v>ECTS multiples</v>
      </c>
      <c r="B125" s="758" t="str">
        <f t="shared" ref="B125:G125" si="50">IF(B117="","",B117)</f>
        <v>LLA5J6D</v>
      </c>
      <c r="C125" s="759" t="str">
        <f t="shared" si="50"/>
        <v xml:space="preserve">Gestion de projet S5 LEA (CM non présentiel) </v>
      </c>
      <c r="D125" s="741" t="str">
        <f t="shared" si="50"/>
        <v>LOL6J60
LOL6H8B</v>
      </c>
      <c r="E125" s="761" t="str">
        <f t="shared" si="50"/>
        <v>UE TRONC COMMUN</v>
      </c>
      <c r="F125" s="762" t="str">
        <f t="shared" si="50"/>
        <v>L3 SDL parc. COMTIL et LSF, L3 LEA parc. Commerce international</v>
      </c>
      <c r="G125" s="763" t="str">
        <f t="shared" si="50"/>
        <v>LEA</v>
      </c>
      <c r="H125" s="764"/>
      <c r="I125" s="763">
        <f t="shared" ref="I125:L125" si="51">IF(I117="","",I117)</f>
        <v>3</v>
      </c>
      <c r="J125" s="763">
        <f t="shared" si="51"/>
        <v>3</v>
      </c>
      <c r="K125" s="740" t="str">
        <f t="shared" si="51"/>
        <v>TESSON-MARTEAU Sonia</v>
      </c>
      <c r="L125" s="765">
        <f t="shared" si="51"/>
        <v>71</v>
      </c>
      <c r="M125" s="1071"/>
      <c r="N125" s="1073">
        <f t="shared" ref="N125:AN125" si="52">IF(N117="","",N117)</f>
        <v>6</v>
      </c>
      <c r="O125" s="1073"/>
      <c r="P125" s="1073">
        <f t="shared" si="52"/>
        <v>18</v>
      </c>
      <c r="Q125" s="1073"/>
      <c r="R125" s="1073" t="str">
        <f t="shared" ref="R125" si="53">IF(R117="","",R117)</f>
        <v/>
      </c>
      <c r="S125" s="1073" t="str">
        <f t="shared" si="52"/>
        <v/>
      </c>
      <c r="T125" s="1127"/>
      <c r="U125" s="1127"/>
      <c r="V125" s="766">
        <f t="shared" si="52"/>
        <v>1</v>
      </c>
      <c r="W125" s="767" t="str">
        <f t="shared" si="52"/>
        <v>CT</v>
      </c>
      <c r="X125" s="705" t="str">
        <f t="shared" si="52"/>
        <v>projet</v>
      </c>
      <c r="Y125" s="705" t="str">
        <f t="shared" si="52"/>
        <v>projet + soutenance</v>
      </c>
      <c r="Z125" s="1173" t="str">
        <f t="shared" si="52"/>
        <v>Session unique - statut RSE impossible</v>
      </c>
      <c r="AA125" s="1174" t="str">
        <f t="shared" si="52"/>
        <v/>
      </c>
      <c r="AB125" s="1174" t="str">
        <f t="shared" si="52"/>
        <v/>
      </c>
      <c r="AC125" s="1174" t="str">
        <f t="shared" si="52"/>
        <v/>
      </c>
      <c r="AD125" s="1175"/>
      <c r="AE125" s="1175"/>
      <c r="AF125" s="1174" t="str">
        <f t="shared" si="52"/>
        <v/>
      </c>
      <c r="AG125" s="1174" t="str">
        <f t="shared" si="52"/>
        <v/>
      </c>
      <c r="AH125" s="1174" t="str">
        <f t="shared" si="52"/>
        <v/>
      </c>
      <c r="AI125" s="1174" t="str">
        <f t="shared" si="52"/>
        <v/>
      </c>
      <c r="AJ125" s="1174" t="str">
        <f t="shared" si="52"/>
        <v/>
      </c>
      <c r="AK125" s="1174" t="str">
        <f t="shared" si="52"/>
        <v/>
      </c>
      <c r="AL125" s="1174" t="str">
        <f t="shared" si="52"/>
        <v/>
      </c>
      <c r="AM125" s="1176" t="str">
        <f t="shared" si="52"/>
        <v/>
      </c>
      <c r="AN125" s="768" t="str">
        <f t="shared" si="52"/>
        <v>L'étudiant est amené dans ce cours à percevoir et à savoir tenir compte des enjeux propres à la gestion d'un projet de communication. Le cours présente pour cela des aspects théoriques, et demande une application concrète de ces connaissances dans un projet défini au début du semestre.</v>
      </c>
      <c r="AO125" s="769"/>
      <c r="AP125" s="769"/>
      <c r="AQ125" s="769"/>
      <c r="AR125" s="769"/>
      <c r="AS125" s="769"/>
      <c r="AT125" s="769"/>
      <c r="AU125" s="769"/>
      <c r="AV125" s="769"/>
      <c r="AW125" s="769"/>
      <c r="AX125" s="769"/>
      <c r="AY125" s="769"/>
      <c r="AZ125" s="769"/>
      <c r="BA125" s="769"/>
      <c r="BB125" s="769"/>
      <c r="BC125" s="769"/>
      <c r="BD125" s="769"/>
      <c r="BE125" s="769"/>
      <c r="BF125" s="769"/>
      <c r="BG125" s="769"/>
      <c r="BH125" s="769"/>
      <c r="BI125" s="769"/>
      <c r="BJ125" s="769"/>
      <c r="BK125" s="769"/>
      <c r="BL125" s="769"/>
      <c r="BM125" s="769"/>
      <c r="BN125" s="769"/>
      <c r="BO125" s="769"/>
      <c r="BP125" s="769"/>
      <c r="BQ125" s="769"/>
      <c r="BR125" s="769"/>
      <c r="BS125" s="769"/>
      <c r="BT125" s="769"/>
      <c r="BU125" s="769"/>
      <c r="BV125" s="769"/>
      <c r="BW125" s="769"/>
      <c r="BX125" s="769"/>
      <c r="BY125" s="769"/>
      <c r="BZ125" s="769"/>
      <c r="CA125" s="769"/>
      <c r="CB125" s="769"/>
      <c r="CC125" s="769"/>
      <c r="CD125" s="769"/>
      <c r="CE125" s="769"/>
      <c r="CF125" s="769"/>
      <c r="CG125" s="769"/>
      <c r="CH125" s="769"/>
      <c r="CI125" s="769"/>
      <c r="CJ125" s="769"/>
      <c r="CK125" s="769"/>
      <c r="CL125" s="769"/>
      <c r="CM125" s="769"/>
      <c r="CN125" s="769"/>
      <c r="CO125" s="769"/>
      <c r="CP125" s="769"/>
      <c r="CQ125" s="769"/>
      <c r="CR125" s="769"/>
      <c r="CS125" s="769"/>
      <c r="CT125" s="769"/>
      <c r="CU125" s="769"/>
      <c r="CV125" s="769"/>
      <c r="CW125" s="769"/>
      <c r="CX125" s="769"/>
      <c r="CY125" s="769"/>
      <c r="CZ125" s="769"/>
      <c r="DA125" s="769"/>
      <c r="DB125" s="769"/>
      <c r="DC125" s="769"/>
      <c r="DD125" s="769"/>
      <c r="DE125" s="769"/>
      <c r="DF125" s="769"/>
      <c r="DG125" s="769"/>
      <c r="DH125" s="769"/>
      <c r="DI125" s="769"/>
      <c r="DJ125" s="769"/>
      <c r="DK125" s="769"/>
      <c r="DL125" s="769"/>
      <c r="DM125" s="769"/>
      <c r="DN125" s="769"/>
      <c r="DO125" s="769"/>
      <c r="DP125" s="769"/>
      <c r="DQ125" s="769"/>
      <c r="DR125" s="769"/>
      <c r="DS125" s="769"/>
      <c r="DT125" s="769"/>
      <c r="DU125" s="769"/>
      <c r="DV125" s="769"/>
      <c r="DW125" s="769"/>
      <c r="DX125" s="769"/>
      <c r="DY125" s="769"/>
      <c r="DZ125" s="769"/>
      <c r="EA125" s="769"/>
      <c r="EB125" s="769"/>
      <c r="EC125" s="769"/>
      <c r="ED125" s="769"/>
      <c r="EE125" s="769"/>
      <c r="EF125" s="769"/>
      <c r="EG125" s="769"/>
      <c r="EH125" s="769"/>
      <c r="EI125" s="769"/>
      <c r="EJ125" s="769"/>
      <c r="EK125" s="769"/>
      <c r="EL125" s="769"/>
      <c r="EM125" s="769"/>
      <c r="EN125" s="769"/>
      <c r="EO125" s="769"/>
      <c r="EP125" s="769"/>
      <c r="EQ125" s="769"/>
      <c r="ER125" s="769"/>
      <c r="ES125" s="769"/>
      <c r="ET125" s="769"/>
      <c r="EU125" s="769"/>
      <c r="EV125" s="769"/>
      <c r="EW125" s="769"/>
      <c r="EX125" s="769"/>
      <c r="EY125" s="769"/>
      <c r="EZ125" s="769"/>
      <c r="FA125" s="769"/>
      <c r="FB125" s="769"/>
      <c r="FC125" s="769"/>
      <c r="FD125" s="769"/>
      <c r="FE125" s="769"/>
      <c r="FF125" s="769"/>
      <c r="FG125" s="769"/>
      <c r="FH125" s="769"/>
      <c r="FI125" s="769"/>
      <c r="FJ125" s="769"/>
      <c r="FK125" s="769"/>
      <c r="FL125" s="769"/>
      <c r="FM125" s="769"/>
      <c r="FN125" s="769"/>
      <c r="FO125" s="769"/>
      <c r="FP125" s="769"/>
      <c r="FQ125" s="769"/>
      <c r="FR125" s="769"/>
      <c r="FS125" s="769"/>
      <c r="FT125" s="769"/>
      <c r="FU125" s="769"/>
      <c r="FV125" s="769"/>
      <c r="FW125" s="769"/>
      <c r="FX125" s="769"/>
      <c r="FY125" s="769"/>
      <c r="FZ125" s="769"/>
      <c r="GA125" s="769"/>
      <c r="GB125" s="769"/>
      <c r="GC125" s="769"/>
      <c r="GD125" s="769"/>
      <c r="GE125" s="769"/>
      <c r="GF125" s="769"/>
      <c r="GG125" s="769"/>
      <c r="GH125" s="769"/>
      <c r="GI125" s="769"/>
      <c r="GJ125" s="769"/>
      <c r="GK125" s="769"/>
      <c r="GL125" s="769"/>
      <c r="GM125" s="769"/>
      <c r="GN125" s="769"/>
      <c r="GO125" s="769"/>
      <c r="GP125" s="769"/>
      <c r="GQ125" s="769"/>
      <c r="GR125" s="769"/>
      <c r="GS125" s="769"/>
      <c r="GT125" s="769"/>
      <c r="GU125" s="769"/>
      <c r="GV125" s="769"/>
      <c r="GW125" s="769"/>
      <c r="GX125" s="769"/>
      <c r="GY125" s="769"/>
      <c r="GZ125" s="769"/>
      <c r="HA125" s="769"/>
      <c r="HB125" s="769"/>
      <c r="HC125" s="769"/>
      <c r="HD125" s="769"/>
      <c r="HE125" s="769"/>
      <c r="HF125" s="769"/>
      <c r="HG125" s="769"/>
      <c r="HH125" s="769"/>
      <c r="HI125" s="769"/>
      <c r="HJ125" s="769"/>
      <c r="HK125" s="769"/>
      <c r="HL125" s="769"/>
      <c r="HM125" s="769"/>
      <c r="HN125" s="769"/>
      <c r="HO125" s="769"/>
      <c r="HP125" s="769"/>
      <c r="HQ125" s="769"/>
      <c r="HR125" s="769"/>
      <c r="HS125" s="769"/>
      <c r="HT125" s="769"/>
      <c r="HU125" s="769"/>
      <c r="HV125" s="769"/>
      <c r="HW125" s="769"/>
      <c r="HX125" s="769"/>
      <c r="HY125" s="769"/>
      <c r="HZ125" s="769"/>
      <c r="IA125" s="769"/>
      <c r="IB125" s="769"/>
      <c r="IC125" s="769"/>
      <c r="ID125" s="769"/>
      <c r="IE125" s="769"/>
      <c r="IF125" s="769"/>
      <c r="IG125" s="769"/>
      <c r="IH125" s="769"/>
      <c r="II125" s="769"/>
      <c r="IJ125" s="769"/>
      <c r="IK125" s="769"/>
      <c r="IL125" s="769"/>
    </row>
    <row r="126" spans="1:246" ht="30.75" customHeight="1" x14ac:dyDescent="0.25">
      <c r="A126" s="560" t="s">
        <v>431</v>
      </c>
      <c r="B126" s="560" t="s">
        <v>207</v>
      </c>
      <c r="C126" s="456" t="s">
        <v>216</v>
      </c>
      <c r="D126" s="555" t="s">
        <v>316</v>
      </c>
      <c r="E126" s="584" t="s">
        <v>421</v>
      </c>
      <c r="F126" s="584"/>
      <c r="G126" s="559"/>
      <c r="H126" s="545"/>
      <c r="I126" s="564"/>
      <c r="J126" s="565"/>
      <c r="K126" s="565"/>
      <c r="L126" s="565"/>
      <c r="M126" s="1036"/>
      <c r="N126" s="1046"/>
      <c r="O126" s="1046"/>
      <c r="P126" s="1046"/>
      <c r="Q126" s="1046"/>
      <c r="R126" s="1046"/>
      <c r="S126" s="1046"/>
      <c r="T126" s="1046"/>
      <c r="U126" s="1046"/>
      <c r="V126" s="566"/>
      <c r="W126" s="566"/>
      <c r="X126" s="567"/>
      <c r="Y126" s="568"/>
      <c r="Z126" s="567"/>
      <c r="AA126" s="567"/>
      <c r="AB126" s="567"/>
      <c r="AC126" s="567"/>
      <c r="AD126" s="1046"/>
      <c r="AE126" s="1046"/>
      <c r="AF126" s="567"/>
      <c r="AG126" s="567"/>
      <c r="AH126" s="567"/>
      <c r="AI126" s="567"/>
      <c r="AJ126" s="567"/>
      <c r="AK126" s="567"/>
      <c r="AL126" s="567"/>
      <c r="AM126" s="567"/>
      <c r="AN126" s="664"/>
      <c r="HT126" s="630"/>
      <c r="HU126" s="630"/>
      <c r="HV126" s="630"/>
      <c r="HW126" s="630"/>
      <c r="HX126" s="630"/>
      <c r="HY126" s="630"/>
      <c r="HZ126" s="630"/>
      <c r="IA126" s="630"/>
      <c r="IB126" s="630"/>
      <c r="IC126" s="630"/>
      <c r="ID126" s="630"/>
      <c r="IE126" s="630"/>
      <c r="IF126" s="630"/>
      <c r="IG126" s="630"/>
      <c r="IH126" s="630"/>
      <c r="II126" s="630"/>
      <c r="IJ126" s="630"/>
      <c r="IK126" s="630"/>
      <c r="IL126" s="630"/>
    </row>
    <row r="127" spans="1:246" s="643" customFormat="1" ht="36" customHeight="1" x14ac:dyDescent="0.25">
      <c r="A127" s="615" t="s">
        <v>454</v>
      </c>
      <c r="B127" s="615" t="s">
        <v>208</v>
      </c>
      <c r="C127" s="617" t="s">
        <v>332</v>
      </c>
      <c r="D127" s="598"/>
      <c r="E127" s="577" t="s">
        <v>409</v>
      </c>
      <c r="F127" s="577"/>
      <c r="G127" s="548"/>
      <c r="H127" s="550"/>
      <c r="I127" s="577">
        <f>+I129+I128</f>
        <v>6</v>
      </c>
      <c r="J127" s="577">
        <f>+J129+J128</f>
        <v>6</v>
      </c>
      <c r="K127" s="601"/>
      <c r="L127" s="601"/>
      <c r="M127" s="1037"/>
      <c r="N127" s="1047"/>
      <c r="O127" s="1047"/>
      <c r="P127" s="1047"/>
      <c r="Q127" s="1047"/>
      <c r="R127" s="1047"/>
      <c r="S127" s="1047"/>
      <c r="T127" s="1047"/>
      <c r="U127" s="1047"/>
      <c r="V127" s="453"/>
      <c r="W127" s="453"/>
      <c r="X127" s="573"/>
      <c r="Y127" s="454"/>
      <c r="Z127" s="621"/>
      <c r="AA127" s="621"/>
      <c r="AB127" s="621"/>
      <c r="AC127" s="455"/>
      <c r="AD127" s="1047"/>
      <c r="AE127" s="1047"/>
      <c r="AF127" s="621"/>
      <c r="AG127" s="621"/>
      <c r="AH127" s="621"/>
      <c r="AI127" s="455"/>
      <c r="AJ127" s="621"/>
      <c r="AK127" s="621"/>
      <c r="AL127" s="621"/>
      <c r="AM127" s="455"/>
      <c r="AN127" s="662"/>
      <c r="AO127" s="642"/>
      <c r="AP127" s="642"/>
      <c r="AQ127" s="642"/>
      <c r="AR127" s="642"/>
      <c r="AS127" s="642"/>
      <c r="AT127" s="642"/>
      <c r="AU127" s="642"/>
      <c r="AV127" s="642"/>
      <c r="AW127" s="642"/>
      <c r="AX127" s="642"/>
      <c r="AY127" s="642"/>
      <c r="AZ127" s="642"/>
      <c r="BA127" s="642"/>
      <c r="BB127" s="642"/>
      <c r="BC127" s="642"/>
      <c r="BD127" s="642"/>
      <c r="BE127" s="642"/>
      <c r="BF127" s="642"/>
      <c r="BG127" s="642"/>
      <c r="BH127" s="642"/>
      <c r="BI127" s="642"/>
      <c r="BJ127" s="642"/>
      <c r="BK127" s="642"/>
      <c r="BL127" s="642"/>
      <c r="BM127" s="642"/>
      <c r="BN127" s="642"/>
      <c r="BO127" s="642"/>
      <c r="BP127" s="642"/>
      <c r="BQ127" s="642"/>
      <c r="BR127" s="642"/>
      <c r="BS127" s="642"/>
      <c r="BT127" s="642"/>
      <c r="BU127" s="642"/>
      <c r="BV127" s="642"/>
      <c r="BW127" s="642"/>
      <c r="BX127" s="642"/>
      <c r="BY127" s="642"/>
      <c r="BZ127" s="642"/>
      <c r="CA127" s="642"/>
      <c r="CB127" s="642"/>
      <c r="CC127" s="642"/>
      <c r="CD127" s="642"/>
      <c r="CE127" s="642"/>
      <c r="CF127" s="642"/>
      <c r="CG127" s="642"/>
      <c r="CH127" s="642"/>
      <c r="CI127" s="642"/>
      <c r="CJ127" s="642"/>
      <c r="CK127" s="642"/>
      <c r="CL127" s="642"/>
      <c r="CM127" s="642"/>
      <c r="CN127" s="642"/>
      <c r="CO127" s="642"/>
      <c r="CP127" s="642"/>
      <c r="CQ127" s="642"/>
      <c r="CR127" s="642"/>
      <c r="CS127" s="642"/>
      <c r="CT127" s="642"/>
      <c r="CU127" s="642"/>
      <c r="CV127" s="642"/>
      <c r="CW127" s="642"/>
      <c r="CX127" s="642"/>
      <c r="CY127" s="642"/>
      <c r="CZ127" s="642"/>
      <c r="DA127" s="642"/>
      <c r="DB127" s="642"/>
      <c r="DC127" s="642"/>
      <c r="DD127" s="642"/>
      <c r="DE127" s="642"/>
      <c r="DF127" s="642"/>
      <c r="DG127" s="642"/>
      <c r="DH127" s="642"/>
      <c r="DI127" s="642"/>
      <c r="DJ127" s="642"/>
      <c r="DK127" s="642"/>
      <c r="DL127" s="642"/>
      <c r="DM127" s="642"/>
      <c r="DN127" s="642"/>
      <c r="DO127" s="642"/>
      <c r="DP127" s="642"/>
      <c r="DQ127" s="642"/>
      <c r="DR127" s="642"/>
      <c r="DS127" s="642"/>
      <c r="DT127" s="642"/>
      <c r="DU127" s="642"/>
      <c r="DV127" s="642"/>
      <c r="DW127" s="642"/>
      <c r="DX127" s="642"/>
      <c r="DY127" s="642"/>
      <c r="DZ127" s="642"/>
      <c r="EA127" s="642"/>
      <c r="EB127" s="642"/>
      <c r="EC127" s="642"/>
      <c r="ED127" s="642"/>
      <c r="EE127" s="642"/>
      <c r="EF127" s="642"/>
      <c r="EG127" s="642"/>
      <c r="EH127" s="642"/>
      <c r="EI127" s="642"/>
      <c r="EJ127" s="642"/>
      <c r="EK127" s="642"/>
      <c r="EL127" s="642"/>
      <c r="EM127" s="642"/>
      <c r="EN127" s="642"/>
      <c r="EO127" s="642"/>
      <c r="EP127" s="642"/>
      <c r="EQ127" s="642"/>
      <c r="ER127" s="642"/>
      <c r="ES127" s="642"/>
      <c r="ET127" s="642"/>
      <c r="EU127" s="642"/>
      <c r="EV127" s="642"/>
      <c r="EW127" s="642"/>
      <c r="EX127" s="642"/>
      <c r="EY127" s="642"/>
      <c r="EZ127" s="642"/>
      <c r="FA127" s="642"/>
      <c r="FB127" s="642"/>
      <c r="FC127" s="642"/>
      <c r="FD127" s="642"/>
      <c r="FE127" s="642"/>
      <c r="FF127" s="642"/>
      <c r="FG127" s="642"/>
      <c r="FH127" s="642"/>
      <c r="FI127" s="642"/>
      <c r="FJ127" s="642"/>
      <c r="FK127" s="642"/>
      <c r="FL127" s="642"/>
      <c r="FM127" s="642"/>
      <c r="FN127" s="642"/>
      <c r="FO127" s="642"/>
      <c r="FP127" s="642"/>
      <c r="FQ127" s="642"/>
      <c r="FR127" s="642"/>
      <c r="FS127" s="642"/>
      <c r="FT127" s="642"/>
      <c r="FU127" s="642"/>
      <c r="FV127" s="642"/>
      <c r="FW127" s="642"/>
      <c r="FX127" s="642"/>
      <c r="FY127" s="642"/>
      <c r="FZ127" s="642"/>
      <c r="GA127" s="642"/>
      <c r="GB127" s="642"/>
      <c r="GC127" s="642"/>
      <c r="GD127" s="642"/>
      <c r="GE127" s="642"/>
      <c r="GF127" s="642"/>
      <c r="GG127" s="642"/>
      <c r="GH127" s="642"/>
      <c r="GI127" s="642"/>
      <c r="GJ127" s="642"/>
      <c r="GK127" s="642"/>
      <c r="GL127" s="642"/>
      <c r="GM127" s="642"/>
      <c r="GN127" s="642"/>
      <c r="GO127" s="642"/>
      <c r="GP127" s="642"/>
      <c r="GQ127" s="642"/>
      <c r="GR127" s="642"/>
      <c r="GS127" s="642"/>
      <c r="GT127" s="642"/>
      <c r="GU127" s="642"/>
      <c r="GV127" s="642"/>
      <c r="GW127" s="642"/>
      <c r="GX127" s="642"/>
      <c r="GY127" s="642"/>
      <c r="GZ127" s="642"/>
      <c r="HA127" s="642"/>
      <c r="HB127" s="642"/>
      <c r="HC127" s="642"/>
      <c r="HD127" s="642"/>
      <c r="HE127" s="642"/>
      <c r="HF127" s="642"/>
      <c r="HG127" s="642"/>
      <c r="HH127" s="642"/>
      <c r="HI127" s="642"/>
      <c r="HJ127" s="642"/>
      <c r="HK127" s="642"/>
      <c r="HL127" s="642"/>
      <c r="HM127" s="642"/>
      <c r="HN127" s="642"/>
      <c r="HO127" s="642"/>
      <c r="HP127" s="642"/>
      <c r="HQ127" s="642"/>
      <c r="HR127" s="642"/>
      <c r="HS127" s="642"/>
      <c r="HT127" s="642"/>
      <c r="HU127" s="642"/>
      <c r="HV127" s="642"/>
      <c r="HW127" s="642"/>
      <c r="HX127" s="642"/>
      <c r="HY127" s="642"/>
      <c r="HZ127" s="642"/>
      <c r="IA127" s="642"/>
      <c r="IB127" s="642"/>
      <c r="IC127" s="642"/>
      <c r="ID127" s="642"/>
      <c r="IE127" s="642"/>
      <c r="IF127" s="642"/>
      <c r="IG127" s="642"/>
      <c r="IH127" s="642"/>
      <c r="II127" s="642"/>
      <c r="IJ127" s="642"/>
      <c r="IK127" s="642"/>
      <c r="IL127" s="642"/>
    </row>
    <row r="128" spans="1:246" ht="51" x14ac:dyDescent="0.25">
      <c r="A128" s="493"/>
      <c r="B128" s="431" t="s">
        <v>206</v>
      </c>
      <c r="C128" s="391" t="s">
        <v>330</v>
      </c>
      <c r="D128" s="424" t="s">
        <v>558</v>
      </c>
      <c r="E128" s="612" t="s">
        <v>203</v>
      </c>
      <c r="F128" s="674" t="s">
        <v>544</v>
      </c>
      <c r="G128" s="376" t="s">
        <v>66</v>
      </c>
      <c r="H128" s="586"/>
      <c r="I128" s="375" t="s">
        <v>51</v>
      </c>
      <c r="J128" s="375" t="s">
        <v>51</v>
      </c>
      <c r="K128" s="680" t="s">
        <v>568</v>
      </c>
      <c r="L128" s="587" t="str">
        <f>"07"</f>
        <v>07</v>
      </c>
      <c r="M128" s="1038">
        <v>16</v>
      </c>
      <c r="N128" s="1041"/>
      <c r="O128" s="1041"/>
      <c r="P128" s="1041">
        <v>24</v>
      </c>
      <c r="Q128" s="1041"/>
      <c r="R128" s="1041"/>
      <c r="S128" s="1041"/>
      <c r="T128" s="1123"/>
      <c r="U128" s="1123"/>
      <c r="V128" s="703">
        <v>1</v>
      </c>
      <c r="W128" s="705" t="s">
        <v>121</v>
      </c>
      <c r="X128" s="705"/>
      <c r="Y128" s="705"/>
      <c r="Z128" s="407">
        <v>1</v>
      </c>
      <c r="AA128" s="409" t="s">
        <v>124</v>
      </c>
      <c r="AB128" s="407" t="s">
        <v>148</v>
      </c>
      <c r="AC128" s="406" t="s">
        <v>585</v>
      </c>
      <c r="AD128" s="1123"/>
      <c r="AE128" s="1123" t="str">
        <f>IF(AD128="","",AD128)</f>
        <v/>
      </c>
      <c r="AF128" s="704">
        <v>1</v>
      </c>
      <c r="AG128" s="719" t="s">
        <v>124</v>
      </c>
      <c r="AH128" s="719" t="s">
        <v>148</v>
      </c>
      <c r="AI128" s="719" t="s">
        <v>585</v>
      </c>
      <c r="AJ128" s="407">
        <v>1</v>
      </c>
      <c r="AK128" s="406" t="s">
        <v>124</v>
      </c>
      <c r="AL128" s="406" t="s">
        <v>148</v>
      </c>
      <c r="AM128" s="406" t="s">
        <v>585</v>
      </c>
      <c r="AN128" s="654" t="s">
        <v>520</v>
      </c>
    </row>
    <row r="129" spans="1:246" s="643" customFormat="1" ht="36" customHeight="1" x14ac:dyDescent="0.25">
      <c r="A129" s="615" t="s">
        <v>457</v>
      </c>
      <c r="B129" s="615" t="s">
        <v>205</v>
      </c>
      <c r="C129" s="617" t="s">
        <v>455</v>
      </c>
      <c r="D129" s="598"/>
      <c r="E129" s="577" t="s">
        <v>395</v>
      </c>
      <c r="F129" s="577"/>
      <c r="G129" s="548"/>
      <c r="H129" s="550" t="s">
        <v>456</v>
      </c>
      <c r="I129" s="577" t="s">
        <v>51</v>
      </c>
      <c r="J129" s="601" t="s">
        <v>51</v>
      </c>
      <c r="K129" s="601"/>
      <c r="L129" s="601"/>
      <c r="M129" s="1037"/>
      <c r="N129" s="1047"/>
      <c r="O129" s="1047"/>
      <c r="P129" s="1047"/>
      <c r="Q129" s="1047"/>
      <c r="R129" s="1047"/>
      <c r="S129" s="1047"/>
      <c r="T129" s="1047"/>
      <c r="U129" s="1047"/>
      <c r="V129" s="453"/>
      <c r="W129" s="453"/>
      <c r="X129" s="573"/>
      <c r="Y129" s="454"/>
      <c r="Z129" s="621"/>
      <c r="AA129" s="621"/>
      <c r="AB129" s="621"/>
      <c r="AC129" s="455"/>
      <c r="AD129" s="1047"/>
      <c r="AE129" s="1047"/>
      <c r="AF129" s="621"/>
      <c r="AG129" s="621"/>
      <c r="AH129" s="621"/>
      <c r="AI129" s="455"/>
      <c r="AJ129" s="621"/>
      <c r="AK129" s="621"/>
      <c r="AL129" s="621"/>
      <c r="AM129" s="455"/>
      <c r="AN129" s="662"/>
      <c r="AO129" s="642"/>
      <c r="AP129" s="642"/>
      <c r="AQ129" s="642"/>
      <c r="AR129" s="642"/>
      <c r="AS129" s="642"/>
      <c r="AT129" s="642"/>
      <c r="AU129" s="642"/>
      <c r="AV129" s="642"/>
      <c r="AW129" s="642"/>
      <c r="AX129" s="642"/>
      <c r="AY129" s="642"/>
      <c r="AZ129" s="642"/>
      <c r="BA129" s="642"/>
      <c r="BB129" s="642"/>
      <c r="BC129" s="642"/>
      <c r="BD129" s="642"/>
      <c r="BE129" s="642"/>
      <c r="BF129" s="642"/>
      <c r="BG129" s="642"/>
      <c r="BH129" s="642"/>
      <c r="BI129" s="642"/>
      <c r="BJ129" s="642"/>
      <c r="BK129" s="642"/>
      <c r="BL129" s="642"/>
      <c r="BM129" s="642"/>
      <c r="BN129" s="642"/>
      <c r="BO129" s="642"/>
      <c r="BP129" s="642"/>
      <c r="BQ129" s="642"/>
      <c r="BR129" s="642"/>
      <c r="BS129" s="642"/>
      <c r="BT129" s="642"/>
      <c r="BU129" s="642"/>
      <c r="BV129" s="642"/>
      <c r="BW129" s="642"/>
      <c r="BX129" s="642"/>
      <c r="BY129" s="642"/>
      <c r="BZ129" s="642"/>
      <c r="CA129" s="642"/>
      <c r="CB129" s="642"/>
      <c r="CC129" s="642"/>
      <c r="CD129" s="642"/>
      <c r="CE129" s="642"/>
      <c r="CF129" s="642"/>
      <c r="CG129" s="642"/>
      <c r="CH129" s="642"/>
      <c r="CI129" s="642"/>
      <c r="CJ129" s="642"/>
      <c r="CK129" s="642"/>
      <c r="CL129" s="642"/>
      <c r="CM129" s="642"/>
      <c r="CN129" s="642"/>
      <c r="CO129" s="642"/>
      <c r="CP129" s="642"/>
      <c r="CQ129" s="642"/>
      <c r="CR129" s="642"/>
      <c r="CS129" s="642"/>
      <c r="CT129" s="642"/>
      <c r="CU129" s="642"/>
      <c r="CV129" s="642"/>
      <c r="CW129" s="642"/>
      <c r="CX129" s="642"/>
      <c r="CY129" s="642"/>
      <c r="CZ129" s="642"/>
      <c r="DA129" s="642"/>
      <c r="DB129" s="642"/>
      <c r="DC129" s="642"/>
      <c r="DD129" s="642"/>
      <c r="DE129" s="642"/>
      <c r="DF129" s="642"/>
      <c r="DG129" s="642"/>
      <c r="DH129" s="642"/>
      <c r="DI129" s="642"/>
      <c r="DJ129" s="642"/>
      <c r="DK129" s="642"/>
      <c r="DL129" s="642"/>
      <c r="DM129" s="642"/>
      <c r="DN129" s="642"/>
      <c r="DO129" s="642"/>
      <c r="DP129" s="642"/>
      <c r="DQ129" s="642"/>
      <c r="DR129" s="642"/>
      <c r="DS129" s="642"/>
      <c r="DT129" s="642"/>
      <c r="DU129" s="642"/>
      <c r="DV129" s="642"/>
      <c r="DW129" s="642"/>
      <c r="DX129" s="642"/>
      <c r="DY129" s="642"/>
      <c r="DZ129" s="642"/>
      <c r="EA129" s="642"/>
      <c r="EB129" s="642"/>
      <c r="EC129" s="642"/>
      <c r="ED129" s="642"/>
      <c r="EE129" s="642"/>
      <c r="EF129" s="642"/>
      <c r="EG129" s="642"/>
      <c r="EH129" s="642"/>
      <c r="EI129" s="642"/>
      <c r="EJ129" s="642"/>
      <c r="EK129" s="642"/>
      <c r="EL129" s="642"/>
      <c r="EM129" s="642"/>
      <c r="EN129" s="642"/>
      <c r="EO129" s="642"/>
      <c r="EP129" s="642"/>
      <c r="EQ129" s="642"/>
      <c r="ER129" s="642"/>
      <c r="ES129" s="642"/>
      <c r="ET129" s="642"/>
      <c r="EU129" s="642"/>
      <c r="EV129" s="642"/>
      <c r="EW129" s="642"/>
      <c r="EX129" s="642"/>
      <c r="EY129" s="642"/>
      <c r="EZ129" s="642"/>
      <c r="FA129" s="642"/>
      <c r="FB129" s="642"/>
      <c r="FC129" s="642"/>
      <c r="FD129" s="642"/>
      <c r="FE129" s="642"/>
      <c r="FF129" s="642"/>
      <c r="FG129" s="642"/>
      <c r="FH129" s="642"/>
      <c r="FI129" s="642"/>
      <c r="FJ129" s="642"/>
      <c r="FK129" s="642"/>
      <c r="FL129" s="642"/>
      <c r="FM129" s="642"/>
      <c r="FN129" s="642"/>
      <c r="FO129" s="642"/>
      <c r="FP129" s="642"/>
      <c r="FQ129" s="642"/>
      <c r="FR129" s="642"/>
      <c r="FS129" s="642"/>
      <c r="FT129" s="642"/>
      <c r="FU129" s="642"/>
      <c r="FV129" s="642"/>
      <c r="FW129" s="642"/>
      <c r="FX129" s="642"/>
      <c r="FY129" s="642"/>
      <c r="FZ129" s="642"/>
      <c r="GA129" s="642"/>
      <c r="GB129" s="642"/>
      <c r="GC129" s="642"/>
      <c r="GD129" s="642"/>
      <c r="GE129" s="642"/>
      <c r="GF129" s="642"/>
      <c r="GG129" s="642"/>
      <c r="GH129" s="642"/>
      <c r="GI129" s="642"/>
      <c r="GJ129" s="642"/>
      <c r="GK129" s="642"/>
      <c r="GL129" s="642"/>
      <c r="GM129" s="642"/>
      <c r="GN129" s="642"/>
      <c r="GO129" s="642"/>
      <c r="GP129" s="642"/>
      <c r="GQ129" s="642"/>
      <c r="GR129" s="642"/>
      <c r="GS129" s="642"/>
      <c r="GT129" s="642"/>
      <c r="GU129" s="642"/>
      <c r="GV129" s="642"/>
      <c r="GW129" s="642"/>
      <c r="GX129" s="642"/>
      <c r="GY129" s="642"/>
      <c r="GZ129" s="642"/>
      <c r="HA129" s="642"/>
      <c r="HB129" s="642"/>
      <c r="HC129" s="642"/>
      <c r="HD129" s="642"/>
      <c r="HE129" s="642"/>
      <c r="HF129" s="642"/>
      <c r="HG129" s="642"/>
      <c r="HH129" s="642"/>
      <c r="HI129" s="642"/>
      <c r="HJ129" s="642"/>
      <c r="HK129" s="642"/>
      <c r="HL129" s="642"/>
      <c r="HM129" s="642"/>
      <c r="HN129" s="642"/>
      <c r="HO129" s="642"/>
      <c r="HP129" s="642"/>
      <c r="HQ129" s="642"/>
      <c r="HR129" s="642"/>
      <c r="HS129" s="642"/>
      <c r="HT129" s="642"/>
      <c r="HU129" s="642"/>
      <c r="HV129" s="642"/>
      <c r="HW129" s="642"/>
      <c r="HX129" s="642"/>
      <c r="HY129" s="642"/>
      <c r="HZ129" s="642"/>
      <c r="IA129" s="642"/>
      <c r="IB129" s="642"/>
      <c r="IC129" s="642"/>
      <c r="ID129" s="642"/>
      <c r="IE129" s="642"/>
      <c r="IF129" s="642"/>
      <c r="IG129" s="642"/>
      <c r="IH129" s="642"/>
      <c r="II129" s="642"/>
      <c r="IJ129" s="642"/>
      <c r="IK129" s="642"/>
      <c r="IL129" s="642"/>
    </row>
    <row r="130" spans="1:246" ht="51" x14ac:dyDescent="0.25">
      <c r="A130" s="431"/>
      <c r="B130" s="431" t="s">
        <v>294</v>
      </c>
      <c r="C130" s="539" t="s">
        <v>296</v>
      </c>
      <c r="D130" s="424" t="s">
        <v>556</v>
      </c>
      <c r="E130" s="612" t="s">
        <v>203</v>
      </c>
      <c r="F130" s="674" t="s">
        <v>544</v>
      </c>
      <c r="G130" s="376" t="s">
        <v>66</v>
      </c>
      <c r="H130" s="532"/>
      <c r="I130" s="418" t="s">
        <v>51</v>
      </c>
      <c r="J130" s="418" t="s">
        <v>51</v>
      </c>
      <c r="K130" s="680" t="s">
        <v>571</v>
      </c>
      <c r="L130" s="602">
        <v>13</v>
      </c>
      <c r="M130" s="1069"/>
      <c r="N130" s="1049"/>
      <c r="O130" s="1049"/>
      <c r="P130" s="1049">
        <v>24</v>
      </c>
      <c r="Q130" s="1049"/>
      <c r="R130" s="1041"/>
      <c r="S130" s="1041"/>
      <c r="T130" s="1123"/>
      <c r="U130" s="1123"/>
      <c r="V130" s="703">
        <v>1</v>
      </c>
      <c r="W130" s="705" t="s">
        <v>121</v>
      </c>
      <c r="X130" s="705"/>
      <c r="Y130" s="705"/>
      <c r="Z130" s="407">
        <v>1</v>
      </c>
      <c r="AA130" s="409" t="s">
        <v>124</v>
      </c>
      <c r="AB130" s="407" t="s">
        <v>148</v>
      </c>
      <c r="AC130" s="406" t="s">
        <v>585</v>
      </c>
      <c r="AD130" s="1123"/>
      <c r="AE130" s="1123" t="str">
        <f t="shared" ref="AE130:AE131" si="54">IF(AD130="","",AD130)</f>
        <v/>
      </c>
      <c r="AF130" s="704">
        <v>1</v>
      </c>
      <c r="AG130" s="719" t="s">
        <v>124</v>
      </c>
      <c r="AH130" s="719" t="s">
        <v>148</v>
      </c>
      <c r="AI130" s="719" t="s">
        <v>585</v>
      </c>
      <c r="AJ130" s="407">
        <v>1</v>
      </c>
      <c r="AK130" s="406" t="s">
        <v>124</v>
      </c>
      <c r="AL130" s="406" t="s">
        <v>148</v>
      </c>
      <c r="AM130" s="406" t="s">
        <v>585</v>
      </c>
      <c r="AN130" s="657" t="s">
        <v>521</v>
      </c>
    </row>
    <row r="131" spans="1:246" ht="51" x14ac:dyDescent="0.25">
      <c r="A131" s="431"/>
      <c r="B131" s="431" t="s">
        <v>295</v>
      </c>
      <c r="C131" s="539" t="s">
        <v>297</v>
      </c>
      <c r="D131" s="424" t="s">
        <v>557</v>
      </c>
      <c r="E131" s="612" t="s">
        <v>203</v>
      </c>
      <c r="F131" s="674" t="s">
        <v>544</v>
      </c>
      <c r="G131" s="376" t="s">
        <v>66</v>
      </c>
      <c r="H131" s="586"/>
      <c r="I131" s="418" t="s">
        <v>51</v>
      </c>
      <c r="J131" s="418" t="s">
        <v>51</v>
      </c>
      <c r="K131" s="680" t="s">
        <v>572</v>
      </c>
      <c r="L131" s="602">
        <v>13</v>
      </c>
      <c r="M131" s="1069"/>
      <c r="N131" s="1049"/>
      <c r="O131" s="1049"/>
      <c r="P131" s="1049">
        <v>24</v>
      </c>
      <c r="Q131" s="1049"/>
      <c r="R131" s="1041"/>
      <c r="S131" s="1041"/>
      <c r="T131" s="1123"/>
      <c r="U131" s="1123"/>
      <c r="V131" s="703">
        <v>1</v>
      </c>
      <c r="W131" s="705" t="s">
        <v>121</v>
      </c>
      <c r="X131" s="705"/>
      <c r="Y131" s="705"/>
      <c r="Z131" s="407">
        <v>1</v>
      </c>
      <c r="AA131" s="409" t="s">
        <v>124</v>
      </c>
      <c r="AB131" s="407" t="s">
        <v>148</v>
      </c>
      <c r="AC131" s="406" t="s">
        <v>585</v>
      </c>
      <c r="AD131" s="1123"/>
      <c r="AE131" s="1123" t="str">
        <f t="shared" si="54"/>
        <v/>
      </c>
      <c r="AF131" s="704">
        <v>1</v>
      </c>
      <c r="AG131" s="719" t="s">
        <v>124</v>
      </c>
      <c r="AH131" s="719" t="s">
        <v>148</v>
      </c>
      <c r="AI131" s="719" t="s">
        <v>585</v>
      </c>
      <c r="AJ131" s="407">
        <v>1</v>
      </c>
      <c r="AK131" s="406" t="s">
        <v>124</v>
      </c>
      <c r="AL131" s="406" t="s">
        <v>148</v>
      </c>
      <c r="AM131" s="406" t="s">
        <v>585</v>
      </c>
      <c r="AN131" s="657" t="s">
        <v>521</v>
      </c>
    </row>
    <row r="132" spans="1:246" ht="30.75" customHeight="1" x14ac:dyDescent="0.25">
      <c r="A132" s="560" t="s">
        <v>430</v>
      </c>
      <c r="B132" s="560" t="s">
        <v>209</v>
      </c>
      <c r="C132" s="456" t="s">
        <v>217</v>
      </c>
      <c r="D132" s="555" t="s">
        <v>317</v>
      </c>
      <c r="E132" s="584" t="s">
        <v>421</v>
      </c>
      <c r="F132" s="584"/>
      <c r="G132" s="559"/>
      <c r="H132" s="584"/>
      <c r="I132" s="605">
        <f>+I133+I136</f>
        <v>6</v>
      </c>
      <c r="J132" s="605">
        <f>+J133+J136</f>
        <v>6</v>
      </c>
      <c r="K132" s="565"/>
      <c r="L132" s="565"/>
      <c r="M132" s="1036"/>
      <c r="N132" s="1046"/>
      <c r="O132" s="1046"/>
      <c r="P132" s="1046"/>
      <c r="Q132" s="1046"/>
      <c r="R132" s="1046"/>
      <c r="S132" s="1046"/>
      <c r="T132" s="1046"/>
      <c r="U132" s="1046"/>
      <c r="V132" s="566"/>
      <c r="W132" s="566"/>
      <c r="X132" s="567"/>
      <c r="Y132" s="568"/>
      <c r="Z132" s="567"/>
      <c r="AA132" s="567"/>
      <c r="AB132" s="567"/>
      <c r="AC132" s="567"/>
      <c r="AD132" s="1046"/>
      <c r="AE132" s="1046"/>
      <c r="AF132" s="567"/>
      <c r="AG132" s="567"/>
      <c r="AH132" s="567"/>
      <c r="AI132" s="567"/>
      <c r="AJ132" s="567"/>
      <c r="AK132" s="567"/>
      <c r="AL132" s="567"/>
      <c r="AM132" s="567"/>
      <c r="AN132" s="664"/>
      <c r="HT132" s="630"/>
      <c r="HU132" s="630"/>
      <c r="HV132" s="630"/>
      <c r="HW132" s="630"/>
      <c r="HX132" s="630"/>
      <c r="HY132" s="630"/>
      <c r="HZ132" s="630"/>
      <c r="IA132" s="630"/>
      <c r="IB132" s="630"/>
      <c r="IC132" s="630"/>
      <c r="ID132" s="630"/>
      <c r="IE132" s="630"/>
      <c r="IF132" s="630"/>
      <c r="IG132" s="630"/>
      <c r="IH132" s="630"/>
      <c r="II132" s="630"/>
      <c r="IJ132" s="630"/>
      <c r="IK132" s="630"/>
      <c r="IL132" s="630"/>
    </row>
    <row r="133" spans="1:246" s="643" customFormat="1" ht="36" customHeight="1" x14ac:dyDescent="0.25">
      <c r="A133" s="826" t="s">
        <v>633</v>
      </c>
      <c r="B133" s="615" t="s">
        <v>210</v>
      </c>
      <c r="C133" s="617" t="s">
        <v>291</v>
      </c>
      <c r="D133" s="598"/>
      <c r="E133" s="577" t="s">
        <v>237</v>
      </c>
      <c r="F133" s="577"/>
      <c r="G133" s="599"/>
      <c r="H133" s="523" t="s">
        <v>456</v>
      </c>
      <c r="I133" s="577">
        <v>3</v>
      </c>
      <c r="J133" s="601">
        <v>3</v>
      </c>
      <c r="K133" s="601"/>
      <c r="L133" s="601"/>
      <c r="M133" s="1037"/>
      <c r="N133" s="1047"/>
      <c r="O133" s="1047"/>
      <c r="P133" s="1047"/>
      <c r="Q133" s="1047"/>
      <c r="R133" s="1047"/>
      <c r="S133" s="1047"/>
      <c r="T133" s="1047"/>
      <c r="U133" s="1047"/>
      <c r="V133" s="453"/>
      <c r="W133" s="453"/>
      <c r="X133" s="573"/>
      <c r="Y133" s="454"/>
      <c r="Z133" s="621"/>
      <c r="AA133" s="621"/>
      <c r="AB133" s="621"/>
      <c r="AC133" s="455"/>
      <c r="AD133" s="1047"/>
      <c r="AE133" s="1047"/>
      <c r="AF133" s="621"/>
      <c r="AG133" s="621"/>
      <c r="AH133" s="621"/>
      <c r="AI133" s="455"/>
      <c r="AJ133" s="621"/>
      <c r="AK133" s="621"/>
      <c r="AL133" s="621"/>
      <c r="AM133" s="455"/>
      <c r="AN133" s="662"/>
      <c r="AO133" s="642"/>
      <c r="AP133" s="642"/>
      <c r="AQ133" s="642"/>
      <c r="AR133" s="642"/>
      <c r="AS133" s="642"/>
      <c r="AT133" s="642"/>
      <c r="AU133" s="642"/>
      <c r="AV133" s="642"/>
      <c r="AW133" s="642"/>
      <c r="AX133" s="642"/>
      <c r="AY133" s="642"/>
      <c r="AZ133" s="642"/>
      <c r="BA133" s="642"/>
      <c r="BB133" s="642"/>
      <c r="BC133" s="642"/>
      <c r="BD133" s="642"/>
      <c r="BE133" s="642"/>
      <c r="BF133" s="642"/>
      <c r="BG133" s="642"/>
      <c r="BH133" s="642"/>
      <c r="BI133" s="642"/>
      <c r="BJ133" s="642"/>
      <c r="BK133" s="642"/>
      <c r="BL133" s="642"/>
      <c r="BM133" s="642"/>
      <c r="BN133" s="642"/>
      <c r="BO133" s="642"/>
      <c r="BP133" s="642"/>
      <c r="BQ133" s="642"/>
      <c r="BR133" s="642"/>
      <c r="BS133" s="642"/>
      <c r="BT133" s="642"/>
      <c r="BU133" s="642"/>
      <c r="BV133" s="642"/>
      <c r="BW133" s="642"/>
      <c r="BX133" s="642"/>
      <c r="BY133" s="642"/>
      <c r="BZ133" s="642"/>
      <c r="CA133" s="642"/>
      <c r="CB133" s="642"/>
      <c r="CC133" s="642"/>
      <c r="CD133" s="642"/>
      <c r="CE133" s="642"/>
      <c r="CF133" s="642"/>
      <c r="CG133" s="642"/>
      <c r="CH133" s="642"/>
      <c r="CI133" s="642"/>
      <c r="CJ133" s="642"/>
      <c r="CK133" s="642"/>
      <c r="CL133" s="642"/>
      <c r="CM133" s="642"/>
      <c r="CN133" s="642"/>
      <c r="CO133" s="642"/>
      <c r="CP133" s="642"/>
      <c r="CQ133" s="642"/>
      <c r="CR133" s="642"/>
      <c r="CS133" s="642"/>
      <c r="CT133" s="642"/>
      <c r="CU133" s="642"/>
      <c r="CV133" s="642"/>
      <c r="CW133" s="642"/>
      <c r="CX133" s="642"/>
      <c r="CY133" s="642"/>
      <c r="CZ133" s="642"/>
      <c r="DA133" s="642"/>
      <c r="DB133" s="642"/>
      <c r="DC133" s="642"/>
      <c r="DD133" s="642"/>
      <c r="DE133" s="642"/>
      <c r="DF133" s="642"/>
      <c r="DG133" s="642"/>
      <c r="DH133" s="642"/>
      <c r="DI133" s="642"/>
      <c r="DJ133" s="642"/>
      <c r="DK133" s="642"/>
      <c r="DL133" s="642"/>
      <c r="DM133" s="642"/>
      <c r="DN133" s="642"/>
      <c r="DO133" s="642"/>
      <c r="DP133" s="642"/>
      <c r="DQ133" s="642"/>
      <c r="DR133" s="642"/>
      <c r="DS133" s="642"/>
      <c r="DT133" s="642"/>
      <c r="DU133" s="642"/>
      <c r="DV133" s="642"/>
      <c r="DW133" s="642"/>
      <c r="DX133" s="642"/>
      <c r="DY133" s="642"/>
      <c r="DZ133" s="642"/>
      <c r="EA133" s="642"/>
      <c r="EB133" s="642"/>
      <c r="EC133" s="642"/>
      <c r="ED133" s="642"/>
      <c r="EE133" s="642"/>
      <c r="EF133" s="642"/>
      <c r="EG133" s="642"/>
      <c r="EH133" s="642"/>
      <c r="EI133" s="642"/>
      <c r="EJ133" s="642"/>
      <c r="EK133" s="642"/>
      <c r="EL133" s="642"/>
      <c r="EM133" s="642"/>
      <c r="EN133" s="642"/>
      <c r="EO133" s="642"/>
      <c r="EP133" s="642"/>
      <c r="EQ133" s="642"/>
      <c r="ER133" s="642"/>
      <c r="ES133" s="642"/>
      <c r="ET133" s="642"/>
      <c r="EU133" s="642"/>
      <c r="EV133" s="642"/>
      <c r="EW133" s="642"/>
      <c r="EX133" s="642"/>
      <c r="EY133" s="642"/>
      <c r="EZ133" s="642"/>
      <c r="FA133" s="642"/>
      <c r="FB133" s="642"/>
      <c r="FC133" s="642"/>
      <c r="FD133" s="642"/>
      <c r="FE133" s="642"/>
      <c r="FF133" s="642"/>
      <c r="FG133" s="642"/>
      <c r="FH133" s="642"/>
      <c r="FI133" s="642"/>
      <c r="FJ133" s="642"/>
      <c r="FK133" s="642"/>
      <c r="FL133" s="642"/>
      <c r="FM133" s="642"/>
      <c r="FN133" s="642"/>
      <c r="FO133" s="642"/>
      <c r="FP133" s="642"/>
      <c r="FQ133" s="642"/>
      <c r="FR133" s="642"/>
      <c r="FS133" s="642"/>
      <c r="FT133" s="642"/>
      <c r="FU133" s="642"/>
      <c r="FV133" s="642"/>
      <c r="FW133" s="642"/>
      <c r="FX133" s="642"/>
      <c r="FY133" s="642"/>
      <c r="FZ133" s="642"/>
      <c r="GA133" s="642"/>
      <c r="GB133" s="642"/>
      <c r="GC133" s="642"/>
      <c r="GD133" s="642"/>
      <c r="GE133" s="642"/>
      <c r="GF133" s="642"/>
      <c r="GG133" s="642"/>
      <c r="GH133" s="642"/>
      <c r="GI133" s="642"/>
      <c r="GJ133" s="642"/>
      <c r="GK133" s="642"/>
      <c r="GL133" s="642"/>
      <c r="GM133" s="642"/>
      <c r="GN133" s="642"/>
      <c r="GO133" s="642"/>
      <c r="GP133" s="642"/>
      <c r="GQ133" s="642"/>
      <c r="GR133" s="642"/>
      <c r="GS133" s="642"/>
      <c r="GT133" s="642"/>
      <c r="GU133" s="642"/>
      <c r="GV133" s="642"/>
      <c r="GW133" s="642"/>
      <c r="GX133" s="642"/>
      <c r="GY133" s="642"/>
      <c r="GZ133" s="642"/>
      <c r="HA133" s="642"/>
      <c r="HB133" s="642"/>
      <c r="HC133" s="642"/>
      <c r="HD133" s="642"/>
      <c r="HE133" s="642"/>
      <c r="HF133" s="642"/>
      <c r="HG133" s="642"/>
      <c r="HH133" s="642"/>
      <c r="HI133" s="642"/>
      <c r="HJ133" s="642"/>
      <c r="HK133" s="642"/>
      <c r="HL133" s="642"/>
      <c r="HM133" s="642"/>
      <c r="HN133" s="642"/>
      <c r="HO133" s="642"/>
      <c r="HP133" s="642"/>
      <c r="HQ133" s="642"/>
      <c r="HR133" s="642"/>
      <c r="HS133" s="642"/>
      <c r="HT133" s="642"/>
      <c r="HU133" s="642"/>
      <c r="HV133" s="642"/>
      <c r="HW133" s="642"/>
      <c r="HX133" s="642"/>
      <c r="HY133" s="642"/>
      <c r="HZ133" s="642"/>
      <c r="IA133" s="642"/>
      <c r="IB133" s="642"/>
      <c r="IC133" s="642"/>
      <c r="ID133" s="642"/>
      <c r="IE133" s="642"/>
      <c r="IF133" s="642"/>
      <c r="IG133" s="642"/>
      <c r="IH133" s="642"/>
      <c r="II133" s="642"/>
      <c r="IJ133" s="642"/>
      <c r="IK133" s="642"/>
      <c r="IL133" s="642"/>
    </row>
    <row r="134" spans="1:246" s="747" customFormat="1" ht="63.75" x14ac:dyDescent="0.25">
      <c r="A134" s="431" t="str">
        <f>IF(A122="","",A122)</f>
        <v/>
      </c>
      <c r="B134" s="431" t="str">
        <f t="shared" ref="B134:G134" si="55">IF(B122="","",B122)</f>
        <v>LLA5MF1</v>
      </c>
      <c r="C134" s="539" t="str">
        <f t="shared" si="55"/>
        <v>Psychologie et sociologie pour l’enseignement</v>
      </c>
      <c r="D134" s="424" t="str">
        <f t="shared" si="55"/>
        <v>LOL5D7B
LOL5E6C
LOL5H7E
LOL6G7G
LOL6H6E</v>
      </c>
      <c r="E134" s="612" t="str">
        <f t="shared" si="55"/>
        <v>UE de spécialisation</v>
      </c>
      <c r="F134" s="674" t="str">
        <f t="shared" si="55"/>
        <v>ESPE- L3 LEA parc. MEEF 1, L3 Lettres parc. MEEF 1, L3 Histoire parc. MEEF, L3 Géo parc. MEEF, L3 SDL parc. MEF-FLM et LSF</v>
      </c>
      <c r="G134" s="376" t="str">
        <f t="shared" si="55"/>
        <v>INSPE</v>
      </c>
      <c r="H134" s="532"/>
      <c r="I134" s="418" t="str">
        <f t="shared" ref="I134:L134" si="56">IF(I122="","",I122)</f>
        <v>3</v>
      </c>
      <c r="J134" s="418" t="str">
        <f t="shared" si="56"/>
        <v>3</v>
      </c>
      <c r="K134" s="680" t="str">
        <f t="shared" si="56"/>
        <v>DOYEN Anne-Lise</v>
      </c>
      <c r="L134" s="602">
        <f t="shared" si="56"/>
        <v>70</v>
      </c>
      <c r="M134" s="1069">
        <v>15</v>
      </c>
      <c r="N134" s="1049">
        <f t="shared" ref="N134:AN134" si="57">IF(N122="","",N122)</f>
        <v>22</v>
      </c>
      <c r="O134" s="1049"/>
      <c r="P134" s="1049" t="str">
        <f t="shared" si="57"/>
        <v/>
      </c>
      <c r="Q134" s="1049"/>
      <c r="R134" s="1041" t="str">
        <f t="shared" ref="R134" si="58">IF(R122="","",R122)</f>
        <v/>
      </c>
      <c r="S134" s="1041" t="str">
        <f t="shared" si="57"/>
        <v/>
      </c>
      <c r="T134" s="1123" t="s">
        <v>736</v>
      </c>
      <c r="U134" s="1123" t="s">
        <v>736</v>
      </c>
      <c r="V134" s="703">
        <f t="shared" si="57"/>
        <v>1</v>
      </c>
      <c r="W134" s="705" t="str">
        <f t="shared" si="57"/>
        <v>CT</v>
      </c>
      <c r="X134" s="705" t="str">
        <f t="shared" si="57"/>
        <v>écrit</v>
      </c>
      <c r="Y134" s="705" t="str">
        <f t="shared" si="57"/>
        <v>1h00</v>
      </c>
      <c r="Z134" s="407">
        <f t="shared" si="57"/>
        <v>1</v>
      </c>
      <c r="AA134" s="409" t="str">
        <f t="shared" si="57"/>
        <v>CT</v>
      </c>
      <c r="AB134" s="407" t="str">
        <f t="shared" si="57"/>
        <v>Ecrit</v>
      </c>
      <c r="AC134" s="406" t="str">
        <f t="shared" si="57"/>
        <v>1h00</v>
      </c>
      <c r="AD134" s="1123" t="s">
        <v>736</v>
      </c>
      <c r="AE134" s="1123" t="str">
        <f t="shared" ref="AE134:AE135" si="59">IF(AD134="","",AD134)</f>
        <v>100% CT DM / dépôt copie sur CELENE / devoir-pdf</v>
      </c>
      <c r="AF134" s="704">
        <f t="shared" si="57"/>
        <v>1</v>
      </c>
      <c r="AG134" s="719" t="str">
        <f t="shared" si="57"/>
        <v>CT</v>
      </c>
      <c r="AH134" s="719" t="str">
        <f t="shared" si="57"/>
        <v>oral</v>
      </c>
      <c r="AI134" s="719" t="str">
        <f t="shared" si="57"/>
        <v>20 min</v>
      </c>
      <c r="AJ134" s="407">
        <f t="shared" si="57"/>
        <v>1</v>
      </c>
      <c r="AK134" s="406" t="str">
        <f t="shared" si="57"/>
        <v>CT</v>
      </c>
      <c r="AL134" s="406" t="str">
        <f t="shared" si="57"/>
        <v>Oral</v>
      </c>
      <c r="AM134" s="406" t="str">
        <f t="shared" si="57"/>
        <v>20 min</v>
      </c>
      <c r="AN134" s="657" t="str">
        <f t="shared" si="57"/>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c r="AO134" s="746"/>
      <c r="AP134" s="746"/>
      <c r="AQ134" s="746"/>
      <c r="AR134" s="746"/>
      <c r="AS134" s="746"/>
      <c r="AT134" s="746"/>
      <c r="AU134" s="746"/>
      <c r="AV134" s="746"/>
      <c r="AW134" s="746"/>
      <c r="AX134" s="746"/>
      <c r="AY134" s="746"/>
      <c r="AZ134" s="746"/>
      <c r="BA134" s="746"/>
      <c r="BB134" s="746"/>
      <c r="BC134" s="746"/>
      <c r="BD134" s="746"/>
      <c r="BE134" s="746"/>
      <c r="BF134" s="746"/>
      <c r="BG134" s="746"/>
      <c r="BH134" s="746"/>
      <c r="BI134" s="746"/>
      <c r="BJ134" s="746"/>
      <c r="BK134" s="746"/>
      <c r="BL134" s="746"/>
      <c r="BM134" s="746"/>
      <c r="BN134" s="746"/>
      <c r="BO134" s="746"/>
      <c r="BP134" s="746"/>
      <c r="BQ134" s="746"/>
      <c r="BR134" s="746"/>
      <c r="BS134" s="746"/>
      <c r="BT134" s="746"/>
      <c r="BU134" s="746"/>
      <c r="BV134" s="746"/>
      <c r="BW134" s="746"/>
      <c r="BX134" s="746"/>
      <c r="BY134" s="746"/>
      <c r="BZ134" s="746"/>
      <c r="CA134" s="746"/>
      <c r="CB134" s="746"/>
      <c r="CC134" s="746"/>
      <c r="CD134" s="746"/>
      <c r="CE134" s="746"/>
      <c r="CF134" s="746"/>
      <c r="CG134" s="746"/>
      <c r="CH134" s="746"/>
      <c r="CI134" s="746"/>
      <c r="CJ134" s="746"/>
      <c r="CK134" s="746"/>
      <c r="CL134" s="746"/>
      <c r="CM134" s="746"/>
      <c r="CN134" s="746"/>
      <c r="CO134" s="746"/>
      <c r="CP134" s="746"/>
      <c r="CQ134" s="746"/>
      <c r="CR134" s="746"/>
      <c r="CS134" s="746"/>
      <c r="CT134" s="746"/>
      <c r="CU134" s="746"/>
      <c r="CV134" s="746"/>
      <c r="CW134" s="746"/>
      <c r="CX134" s="746"/>
      <c r="CY134" s="746"/>
      <c r="CZ134" s="746"/>
      <c r="DA134" s="746"/>
      <c r="DB134" s="746"/>
      <c r="DC134" s="746"/>
      <c r="DD134" s="746"/>
      <c r="DE134" s="746"/>
      <c r="DF134" s="746"/>
      <c r="DG134" s="746"/>
      <c r="DH134" s="746"/>
      <c r="DI134" s="746"/>
      <c r="DJ134" s="746"/>
      <c r="DK134" s="746"/>
      <c r="DL134" s="746"/>
      <c r="DM134" s="746"/>
      <c r="DN134" s="746"/>
      <c r="DO134" s="746"/>
      <c r="DP134" s="746"/>
      <c r="DQ134" s="746"/>
      <c r="DR134" s="746"/>
      <c r="DS134" s="746"/>
      <c r="DT134" s="746"/>
      <c r="DU134" s="746"/>
      <c r="DV134" s="746"/>
      <c r="DW134" s="746"/>
      <c r="DX134" s="746"/>
      <c r="DY134" s="746"/>
      <c r="DZ134" s="746"/>
      <c r="EA134" s="746"/>
      <c r="EB134" s="746"/>
      <c r="EC134" s="746"/>
      <c r="ED134" s="746"/>
      <c r="EE134" s="746"/>
      <c r="EF134" s="746"/>
      <c r="EG134" s="746"/>
      <c r="EH134" s="746"/>
      <c r="EI134" s="746"/>
      <c r="EJ134" s="746"/>
      <c r="EK134" s="746"/>
      <c r="EL134" s="746"/>
      <c r="EM134" s="746"/>
      <c r="EN134" s="746"/>
      <c r="EO134" s="746"/>
      <c r="EP134" s="746"/>
      <c r="EQ134" s="746"/>
      <c r="ER134" s="746"/>
      <c r="ES134" s="746"/>
      <c r="ET134" s="746"/>
      <c r="EU134" s="746"/>
      <c r="EV134" s="746"/>
      <c r="EW134" s="746"/>
      <c r="EX134" s="746"/>
      <c r="EY134" s="746"/>
      <c r="EZ134" s="746"/>
      <c r="FA134" s="746"/>
      <c r="FB134" s="746"/>
      <c r="FC134" s="746"/>
      <c r="FD134" s="746"/>
      <c r="FE134" s="746"/>
      <c r="FF134" s="746"/>
      <c r="FG134" s="746"/>
      <c r="FH134" s="746"/>
      <c r="FI134" s="746"/>
      <c r="FJ134" s="746"/>
      <c r="FK134" s="746"/>
      <c r="FL134" s="746"/>
      <c r="FM134" s="746"/>
      <c r="FN134" s="746"/>
      <c r="FO134" s="746"/>
      <c r="FP134" s="746"/>
      <c r="FQ134" s="746"/>
      <c r="FR134" s="746"/>
      <c r="FS134" s="746"/>
      <c r="FT134" s="746"/>
      <c r="FU134" s="746"/>
      <c r="FV134" s="746"/>
      <c r="FW134" s="746"/>
      <c r="FX134" s="746"/>
      <c r="FY134" s="746"/>
      <c r="FZ134" s="746"/>
      <c r="GA134" s="746"/>
      <c r="GB134" s="746"/>
      <c r="GC134" s="746"/>
      <c r="GD134" s="746"/>
      <c r="GE134" s="746"/>
      <c r="GF134" s="746"/>
      <c r="GG134" s="746"/>
      <c r="GH134" s="746"/>
      <c r="GI134" s="746"/>
      <c r="GJ134" s="746"/>
      <c r="GK134" s="746"/>
      <c r="GL134" s="746"/>
      <c r="GM134" s="746"/>
      <c r="GN134" s="746"/>
      <c r="GO134" s="746"/>
      <c r="GP134" s="746"/>
      <c r="GQ134" s="746"/>
      <c r="GR134" s="746"/>
      <c r="GS134" s="746"/>
      <c r="GT134" s="746"/>
      <c r="GU134" s="746"/>
      <c r="GV134" s="746"/>
      <c r="GW134" s="746"/>
      <c r="GX134" s="746"/>
      <c r="GY134" s="746"/>
      <c r="GZ134" s="746"/>
      <c r="HA134" s="746"/>
      <c r="HB134" s="746"/>
      <c r="HC134" s="746"/>
      <c r="HD134" s="746"/>
      <c r="HE134" s="746"/>
      <c r="HF134" s="746"/>
      <c r="HG134" s="746"/>
      <c r="HH134" s="746"/>
      <c r="HI134" s="746"/>
      <c r="HJ134" s="746"/>
      <c r="HK134" s="746"/>
      <c r="HL134" s="746"/>
      <c r="HM134" s="746"/>
      <c r="HN134" s="746"/>
      <c r="HO134" s="746"/>
      <c r="HP134" s="746"/>
      <c r="HQ134" s="746"/>
      <c r="HR134" s="746"/>
      <c r="HS134" s="746"/>
    </row>
    <row r="135" spans="1:246" s="747" customFormat="1" ht="46.5" customHeight="1" x14ac:dyDescent="0.25">
      <c r="A135" s="493" t="str">
        <f>IF(A123="","",A123)</f>
        <v/>
      </c>
      <c r="B135" s="825" t="str">
        <f t="shared" ref="B135:G135" si="60">IF(B123="","",B123)</f>
        <v>LLA5MF2A</v>
      </c>
      <c r="C135" s="405" t="str">
        <f t="shared" si="60"/>
        <v>Enseigner l'histoire-géographie à l'école primaire</v>
      </c>
      <c r="D135" s="420" t="str">
        <f t="shared" si="60"/>
        <v/>
      </c>
      <c r="E135" s="612" t="str">
        <f t="shared" si="60"/>
        <v>UE de spécialisation</v>
      </c>
      <c r="F135" s="547" t="str">
        <f t="shared" si="60"/>
        <v>ESPE-COST-PLURI  - L3 LEA parc. MEEF 1, L3 Lettres parc. MEEF 1, L3 SDL parc. MEF-FLM</v>
      </c>
      <c r="G135" s="375" t="str">
        <f t="shared" si="60"/>
        <v>INSPE</v>
      </c>
      <c r="H135" s="589"/>
      <c r="I135" s="375">
        <f t="shared" ref="I135:L135" si="61">IF(I123="","",I123)</f>
        <v>3</v>
      </c>
      <c r="J135" s="375">
        <f t="shared" si="61"/>
        <v>3</v>
      </c>
      <c r="K135" s="594" t="str">
        <f t="shared" si="61"/>
        <v>BADIER Walter</v>
      </c>
      <c r="L135" s="594">
        <f t="shared" si="61"/>
        <v>70</v>
      </c>
      <c r="M135" s="1038"/>
      <c r="N135" s="1041" t="str">
        <f t="shared" ref="N135:AN135" si="62">IF(N123="","",N123)</f>
        <v/>
      </c>
      <c r="O135" s="1041"/>
      <c r="P135" s="1041">
        <f t="shared" si="62"/>
        <v>20</v>
      </c>
      <c r="Q135" s="1041"/>
      <c r="R135" s="1041" t="str">
        <f t="shared" ref="R135" si="63">IF(R123="","",R123)</f>
        <v/>
      </c>
      <c r="S135" s="1041" t="str">
        <f t="shared" si="62"/>
        <v/>
      </c>
      <c r="T135" s="1123"/>
      <c r="U135" s="1123"/>
      <c r="V135" s="703">
        <f t="shared" si="62"/>
        <v>1</v>
      </c>
      <c r="W135" s="699" t="str">
        <f t="shared" si="62"/>
        <v>CC</v>
      </c>
      <c r="X135" s="700" t="str">
        <f t="shared" si="62"/>
        <v>oral et Ecrit</v>
      </c>
      <c r="Y135" s="699" t="str">
        <f t="shared" si="62"/>
        <v/>
      </c>
      <c r="Z135" s="430">
        <f t="shared" si="62"/>
        <v>1</v>
      </c>
      <c r="AA135" s="410" t="str">
        <f t="shared" si="62"/>
        <v>CT</v>
      </c>
      <c r="AB135" s="411" t="str">
        <f t="shared" si="62"/>
        <v>Ecrit</v>
      </c>
      <c r="AC135" s="411" t="str">
        <f t="shared" si="62"/>
        <v>1h30</v>
      </c>
      <c r="AD135" s="1123"/>
      <c r="AE135" s="1123" t="str">
        <f t="shared" si="59"/>
        <v/>
      </c>
      <c r="AF135" s="703">
        <f t="shared" si="62"/>
        <v>1</v>
      </c>
      <c r="AG135" s="699" t="str">
        <f t="shared" si="62"/>
        <v>CT</v>
      </c>
      <c r="AH135" s="699" t="str">
        <f t="shared" si="62"/>
        <v>oral</v>
      </c>
      <c r="AI135" s="700" t="str">
        <f t="shared" si="62"/>
        <v>20 min</v>
      </c>
      <c r="AJ135" s="430">
        <f t="shared" si="62"/>
        <v>1</v>
      </c>
      <c r="AK135" s="411" t="str">
        <f t="shared" si="62"/>
        <v>CT</v>
      </c>
      <c r="AL135" s="411" t="str">
        <f t="shared" si="62"/>
        <v>oral</v>
      </c>
      <c r="AM135" s="411" t="str">
        <f t="shared" si="62"/>
        <v>20 min</v>
      </c>
      <c r="AN135" s="654" t="str">
        <f t="shared" si="62"/>
        <v>Connaître le programme de cycle 3 en histoire-géographie et en maîtriser les grandes notions.
Connaître les démarches et outils pour enseigner l'histoire et la géographie.</v>
      </c>
      <c r="AO135" s="746"/>
      <c r="AP135" s="746"/>
      <c r="AQ135" s="746"/>
      <c r="AR135" s="746"/>
      <c r="AS135" s="746"/>
      <c r="AT135" s="746"/>
      <c r="AU135" s="746"/>
      <c r="AV135" s="746"/>
      <c r="AW135" s="746"/>
      <c r="AX135" s="746"/>
      <c r="AY135" s="746"/>
      <c r="AZ135" s="746"/>
      <c r="BA135" s="746"/>
      <c r="BB135" s="746"/>
      <c r="BC135" s="746"/>
      <c r="BD135" s="746"/>
      <c r="BE135" s="746"/>
      <c r="BF135" s="746"/>
      <c r="BG135" s="746"/>
      <c r="BH135" s="746"/>
      <c r="BI135" s="746"/>
      <c r="BJ135" s="746"/>
      <c r="BK135" s="746"/>
      <c r="BL135" s="746"/>
      <c r="BM135" s="746"/>
      <c r="BN135" s="746"/>
      <c r="BO135" s="746"/>
      <c r="BP135" s="746"/>
      <c r="BQ135" s="746"/>
      <c r="BR135" s="746"/>
      <c r="BS135" s="746"/>
      <c r="BT135" s="746"/>
      <c r="BU135" s="746"/>
      <c r="BV135" s="746"/>
      <c r="BW135" s="746"/>
      <c r="BX135" s="746"/>
      <c r="BY135" s="746"/>
      <c r="BZ135" s="746"/>
      <c r="CA135" s="746"/>
      <c r="CB135" s="746"/>
      <c r="CC135" s="746"/>
      <c r="CD135" s="746"/>
      <c r="CE135" s="746"/>
      <c r="CF135" s="746"/>
      <c r="CG135" s="746"/>
      <c r="CH135" s="746"/>
      <c r="CI135" s="746"/>
      <c r="CJ135" s="746"/>
      <c r="CK135" s="746"/>
      <c r="CL135" s="746"/>
      <c r="CM135" s="746"/>
      <c r="CN135" s="746"/>
      <c r="CO135" s="746"/>
      <c r="CP135" s="746"/>
      <c r="CQ135" s="746"/>
      <c r="CR135" s="746"/>
      <c r="CS135" s="746"/>
      <c r="CT135" s="746"/>
      <c r="CU135" s="746"/>
      <c r="CV135" s="746"/>
      <c r="CW135" s="746"/>
      <c r="CX135" s="746"/>
      <c r="CY135" s="746"/>
      <c r="CZ135" s="746"/>
      <c r="DA135" s="746"/>
      <c r="DB135" s="746"/>
      <c r="DC135" s="746"/>
      <c r="DD135" s="746"/>
      <c r="DE135" s="746"/>
      <c r="DF135" s="746"/>
      <c r="DG135" s="746"/>
      <c r="DH135" s="746"/>
      <c r="DI135" s="746"/>
      <c r="DJ135" s="746"/>
      <c r="DK135" s="746"/>
      <c r="DL135" s="746"/>
      <c r="DM135" s="746"/>
      <c r="DN135" s="746"/>
      <c r="DO135" s="746"/>
      <c r="DP135" s="746"/>
      <c r="DQ135" s="746"/>
      <c r="DR135" s="746"/>
      <c r="DS135" s="746"/>
      <c r="DT135" s="746"/>
      <c r="DU135" s="746"/>
      <c r="DV135" s="746"/>
      <c r="DW135" s="746"/>
      <c r="DX135" s="746"/>
      <c r="DY135" s="746"/>
      <c r="DZ135" s="746"/>
      <c r="EA135" s="746"/>
      <c r="EB135" s="746"/>
      <c r="EC135" s="746"/>
      <c r="ED135" s="746"/>
      <c r="EE135" s="746"/>
      <c r="EF135" s="746"/>
      <c r="EG135" s="746"/>
      <c r="EH135" s="746"/>
      <c r="EI135" s="746"/>
      <c r="EJ135" s="746"/>
      <c r="EK135" s="746"/>
      <c r="EL135" s="746"/>
      <c r="EM135" s="746"/>
      <c r="EN135" s="746"/>
      <c r="EO135" s="746"/>
      <c r="EP135" s="746"/>
      <c r="EQ135" s="746"/>
      <c r="ER135" s="746"/>
      <c r="ES135" s="746"/>
      <c r="ET135" s="746"/>
      <c r="EU135" s="746"/>
      <c r="EV135" s="746"/>
      <c r="EW135" s="746"/>
      <c r="EX135" s="746"/>
      <c r="EY135" s="746"/>
      <c r="EZ135" s="746"/>
      <c r="FA135" s="746"/>
      <c r="FB135" s="746"/>
      <c r="FC135" s="746"/>
      <c r="FD135" s="746"/>
      <c r="FE135" s="746"/>
      <c r="FF135" s="746"/>
      <c r="FG135" s="746"/>
      <c r="FH135" s="746"/>
      <c r="FI135" s="746"/>
      <c r="FJ135" s="746"/>
      <c r="FK135" s="746"/>
      <c r="FL135" s="746"/>
      <c r="FM135" s="746"/>
      <c r="FN135" s="746"/>
      <c r="FO135" s="746"/>
      <c r="FP135" s="746"/>
      <c r="FQ135" s="746"/>
      <c r="FR135" s="746"/>
      <c r="FS135" s="746"/>
      <c r="FT135" s="746"/>
      <c r="FU135" s="746"/>
      <c r="FV135" s="746"/>
      <c r="FW135" s="746"/>
      <c r="FX135" s="746"/>
      <c r="FY135" s="746"/>
      <c r="FZ135" s="746"/>
      <c r="GA135" s="746"/>
      <c r="GB135" s="746"/>
      <c r="GC135" s="746"/>
      <c r="GD135" s="746"/>
      <c r="GE135" s="746"/>
      <c r="GF135" s="746"/>
      <c r="GG135" s="746"/>
      <c r="GH135" s="746"/>
      <c r="GI135" s="746"/>
      <c r="GJ135" s="746"/>
      <c r="GK135" s="746"/>
      <c r="GL135" s="746"/>
      <c r="GM135" s="746"/>
      <c r="GN135" s="746"/>
      <c r="GO135" s="746"/>
      <c r="GP135" s="746"/>
      <c r="GQ135" s="746"/>
      <c r="GR135" s="746"/>
      <c r="GS135" s="746"/>
      <c r="GT135" s="746"/>
      <c r="GU135" s="746"/>
      <c r="GV135" s="746"/>
      <c r="GW135" s="746"/>
      <c r="GX135" s="746"/>
      <c r="GY135" s="746"/>
      <c r="GZ135" s="746"/>
      <c r="HA135" s="746"/>
      <c r="HB135" s="746"/>
      <c r="HC135" s="746"/>
      <c r="HD135" s="746"/>
      <c r="HE135" s="746"/>
      <c r="HF135" s="746"/>
      <c r="HG135" s="746"/>
      <c r="HH135" s="746"/>
      <c r="HI135" s="746"/>
      <c r="HJ135" s="746"/>
      <c r="HK135" s="746"/>
      <c r="HL135" s="746"/>
      <c r="HM135" s="746"/>
      <c r="HN135" s="746"/>
      <c r="HO135" s="746"/>
      <c r="HP135" s="746"/>
      <c r="HQ135" s="746"/>
      <c r="HR135" s="746"/>
      <c r="HS135" s="746"/>
    </row>
    <row r="136" spans="1:246" s="643" customFormat="1" ht="36" customHeight="1" x14ac:dyDescent="0.25">
      <c r="A136" s="826" t="s">
        <v>634</v>
      </c>
      <c r="B136" s="615" t="s">
        <v>211</v>
      </c>
      <c r="C136" s="617" t="s">
        <v>293</v>
      </c>
      <c r="D136" s="598"/>
      <c r="E136" s="577" t="s">
        <v>237</v>
      </c>
      <c r="F136" s="577"/>
      <c r="G136" s="599"/>
      <c r="H136" s="745" t="s">
        <v>456</v>
      </c>
      <c r="I136" s="577">
        <v>3</v>
      </c>
      <c r="J136" s="601">
        <v>3</v>
      </c>
      <c r="K136" s="601"/>
      <c r="L136" s="601"/>
      <c r="M136" s="1037"/>
      <c r="N136" s="1047"/>
      <c r="O136" s="1047"/>
      <c r="P136" s="1047"/>
      <c r="Q136" s="1047"/>
      <c r="R136" s="1047"/>
      <c r="S136" s="1047"/>
      <c r="T136" s="1047"/>
      <c r="U136" s="1047"/>
      <c r="V136" s="453"/>
      <c r="W136" s="453"/>
      <c r="X136" s="573"/>
      <c r="Y136" s="454"/>
      <c r="Z136" s="621"/>
      <c r="AA136" s="621"/>
      <c r="AB136" s="621"/>
      <c r="AC136" s="455"/>
      <c r="AD136" s="1047"/>
      <c r="AE136" s="1047"/>
      <c r="AF136" s="621"/>
      <c r="AG136" s="621"/>
      <c r="AH136" s="621"/>
      <c r="AI136" s="455"/>
      <c r="AJ136" s="621"/>
      <c r="AK136" s="621"/>
      <c r="AL136" s="621"/>
      <c r="AM136" s="455"/>
      <c r="AN136" s="662"/>
      <c r="AO136" s="642"/>
      <c r="AP136" s="642"/>
      <c r="AQ136" s="642"/>
      <c r="AR136" s="642"/>
      <c r="AS136" s="642"/>
      <c r="AT136" s="642"/>
      <c r="AU136" s="642"/>
      <c r="AV136" s="642"/>
      <c r="AW136" s="642"/>
      <c r="AX136" s="642"/>
      <c r="AY136" s="642"/>
      <c r="AZ136" s="642"/>
      <c r="BA136" s="642"/>
      <c r="BB136" s="642"/>
      <c r="BC136" s="642"/>
      <c r="BD136" s="642"/>
      <c r="BE136" s="642"/>
      <c r="BF136" s="642"/>
      <c r="BG136" s="642"/>
      <c r="BH136" s="642"/>
      <c r="BI136" s="642"/>
      <c r="BJ136" s="642"/>
      <c r="BK136" s="642"/>
      <c r="BL136" s="642"/>
      <c r="BM136" s="642"/>
      <c r="BN136" s="642"/>
      <c r="BO136" s="642"/>
      <c r="BP136" s="642"/>
      <c r="BQ136" s="642"/>
      <c r="BR136" s="642"/>
      <c r="BS136" s="642"/>
      <c r="BT136" s="642"/>
      <c r="BU136" s="642"/>
      <c r="BV136" s="642"/>
      <c r="BW136" s="642"/>
      <c r="BX136" s="642"/>
      <c r="BY136" s="642"/>
      <c r="BZ136" s="642"/>
      <c r="CA136" s="642"/>
      <c r="CB136" s="642"/>
      <c r="CC136" s="642"/>
      <c r="CD136" s="642"/>
      <c r="CE136" s="642"/>
      <c r="CF136" s="642"/>
      <c r="CG136" s="642"/>
      <c r="CH136" s="642"/>
      <c r="CI136" s="642"/>
      <c r="CJ136" s="642"/>
      <c r="CK136" s="642"/>
      <c r="CL136" s="642"/>
      <c r="CM136" s="642"/>
      <c r="CN136" s="642"/>
      <c r="CO136" s="642"/>
      <c r="CP136" s="642"/>
      <c r="CQ136" s="642"/>
      <c r="CR136" s="642"/>
      <c r="CS136" s="642"/>
      <c r="CT136" s="642"/>
      <c r="CU136" s="642"/>
      <c r="CV136" s="642"/>
      <c r="CW136" s="642"/>
      <c r="CX136" s="642"/>
      <c r="CY136" s="642"/>
      <c r="CZ136" s="642"/>
      <c r="DA136" s="642"/>
      <c r="DB136" s="642"/>
      <c r="DC136" s="642"/>
      <c r="DD136" s="642"/>
      <c r="DE136" s="642"/>
      <c r="DF136" s="642"/>
      <c r="DG136" s="642"/>
      <c r="DH136" s="642"/>
      <c r="DI136" s="642"/>
      <c r="DJ136" s="642"/>
      <c r="DK136" s="642"/>
      <c r="DL136" s="642"/>
      <c r="DM136" s="642"/>
      <c r="DN136" s="642"/>
      <c r="DO136" s="642"/>
      <c r="DP136" s="642"/>
      <c r="DQ136" s="642"/>
      <c r="DR136" s="642"/>
      <c r="DS136" s="642"/>
      <c r="DT136" s="642"/>
      <c r="DU136" s="642"/>
      <c r="DV136" s="642"/>
      <c r="DW136" s="642"/>
      <c r="DX136" s="642"/>
      <c r="DY136" s="642"/>
      <c r="DZ136" s="642"/>
      <c r="EA136" s="642"/>
      <c r="EB136" s="642"/>
      <c r="EC136" s="642"/>
      <c r="ED136" s="642"/>
      <c r="EE136" s="642"/>
      <c r="EF136" s="642"/>
      <c r="EG136" s="642"/>
      <c r="EH136" s="642"/>
      <c r="EI136" s="642"/>
      <c r="EJ136" s="642"/>
      <c r="EK136" s="642"/>
      <c r="EL136" s="642"/>
      <c r="EM136" s="642"/>
      <c r="EN136" s="642"/>
      <c r="EO136" s="642"/>
      <c r="EP136" s="642"/>
      <c r="EQ136" s="642"/>
      <c r="ER136" s="642"/>
      <c r="ES136" s="642"/>
      <c r="ET136" s="642"/>
      <c r="EU136" s="642"/>
      <c r="EV136" s="642"/>
      <c r="EW136" s="642"/>
      <c r="EX136" s="642"/>
      <c r="EY136" s="642"/>
      <c r="EZ136" s="642"/>
      <c r="FA136" s="642"/>
      <c r="FB136" s="642"/>
      <c r="FC136" s="642"/>
      <c r="FD136" s="642"/>
      <c r="FE136" s="642"/>
      <c r="FF136" s="642"/>
      <c r="FG136" s="642"/>
      <c r="FH136" s="642"/>
      <c r="FI136" s="642"/>
      <c r="FJ136" s="642"/>
      <c r="FK136" s="642"/>
      <c r="FL136" s="642"/>
      <c r="FM136" s="642"/>
      <c r="FN136" s="642"/>
      <c r="FO136" s="642"/>
      <c r="FP136" s="642"/>
      <c r="FQ136" s="642"/>
      <c r="FR136" s="642"/>
      <c r="FS136" s="642"/>
      <c r="FT136" s="642"/>
      <c r="FU136" s="642"/>
      <c r="FV136" s="642"/>
      <c r="FW136" s="642"/>
      <c r="FX136" s="642"/>
      <c r="FY136" s="642"/>
      <c r="FZ136" s="642"/>
      <c r="GA136" s="642"/>
      <c r="GB136" s="642"/>
      <c r="GC136" s="642"/>
      <c r="GD136" s="642"/>
      <c r="GE136" s="642"/>
      <c r="GF136" s="642"/>
      <c r="GG136" s="642"/>
      <c r="GH136" s="642"/>
      <c r="GI136" s="642"/>
      <c r="GJ136" s="642"/>
      <c r="GK136" s="642"/>
      <c r="GL136" s="642"/>
      <c r="GM136" s="642"/>
      <c r="GN136" s="642"/>
      <c r="GO136" s="642"/>
      <c r="GP136" s="642"/>
      <c r="GQ136" s="642"/>
      <c r="GR136" s="642"/>
      <c r="GS136" s="642"/>
      <c r="GT136" s="642"/>
      <c r="GU136" s="642"/>
      <c r="GV136" s="642"/>
      <c r="GW136" s="642"/>
      <c r="GX136" s="642"/>
      <c r="GY136" s="642"/>
      <c r="GZ136" s="642"/>
      <c r="HA136" s="642"/>
      <c r="HB136" s="642"/>
      <c r="HC136" s="642"/>
      <c r="HD136" s="642"/>
      <c r="HE136" s="642"/>
      <c r="HF136" s="642"/>
      <c r="HG136" s="642"/>
      <c r="HH136" s="642"/>
      <c r="HI136" s="642"/>
      <c r="HJ136" s="642"/>
      <c r="HK136" s="642"/>
      <c r="HL136" s="642"/>
      <c r="HM136" s="642"/>
      <c r="HN136" s="642"/>
      <c r="HO136" s="642"/>
      <c r="HP136" s="642"/>
      <c r="HQ136" s="642"/>
      <c r="HR136" s="642"/>
      <c r="HS136" s="642"/>
      <c r="HT136" s="642"/>
      <c r="HU136" s="642"/>
      <c r="HV136" s="642"/>
      <c r="HW136" s="642"/>
      <c r="HX136" s="642"/>
      <c r="HY136" s="642"/>
      <c r="HZ136" s="642"/>
      <c r="IA136" s="642"/>
      <c r="IB136" s="642"/>
      <c r="IC136" s="642"/>
      <c r="ID136" s="642"/>
      <c r="IE136" s="642"/>
      <c r="IF136" s="642"/>
      <c r="IG136" s="642"/>
      <c r="IH136" s="642"/>
      <c r="II136" s="642"/>
      <c r="IJ136" s="642"/>
      <c r="IK136" s="642"/>
      <c r="IL136" s="642"/>
    </row>
    <row r="137" spans="1:246" ht="76.5" x14ac:dyDescent="0.25">
      <c r="A137" s="506"/>
      <c r="B137" s="440" t="s">
        <v>307</v>
      </c>
      <c r="C137" s="437" t="s">
        <v>343</v>
      </c>
      <c r="D137" s="607" t="s">
        <v>446</v>
      </c>
      <c r="E137" s="530" t="s">
        <v>203</v>
      </c>
      <c r="F137" s="608" t="s">
        <v>447</v>
      </c>
      <c r="G137" s="376" t="s">
        <v>66</v>
      </c>
      <c r="H137" s="553"/>
      <c r="I137" s="534" t="s">
        <v>51</v>
      </c>
      <c r="J137" s="534" t="s">
        <v>51</v>
      </c>
      <c r="K137" s="736" t="s">
        <v>448</v>
      </c>
      <c r="L137" s="587">
        <v>27</v>
      </c>
      <c r="M137" s="1038">
        <v>10</v>
      </c>
      <c r="N137" s="1041"/>
      <c r="O137" s="1041"/>
      <c r="P137" s="1041">
        <v>24</v>
      </c>
      <c r="Q137" s="1041"/>
      <c r="R137" s="1041"/>
      <c r="S137" s="1041"/>
      <c r="T137" s="1123" t="s">
        <v>739</v>
      </c>
      <c r="U137" s="1123" t="s">
        <v>740</v>
      </c>
      <c r="V137" s="722">
        <v>1</v>
      </c>
      <c r="W137" s="723" t="s">
        <v>121</v>
      </c>
      <c r="X137" s="723"/>
      <c r="Y137" s="723"/>
      <c r="Z137" s="413">
        <v>1</v>
      </c>
      <c r="AA137" s="412" t="s">
        <v>124</v>
      </c>
      <c r="AB137" s="412" t="s">
        <v>173</v>
      </c>
      <c r="AC137" s="412" t="s">
        <v>161</v>
      </c>
      <c r="AD137" s="1123" t="s">
        <v>740</v>
      </c>
      <c r="AE137" s="1123" t="str">
        <f t="shared" ref="AE137:AE138" si="64">IF(AD137="","",AD137)</f>
        <v>100 % CT - devoir écrit 2h00
- si hybridation : présentiel
- si distanciel : via CELENE</v>
      </c>
      <c r="AF137" s="722">
        <v>1</v>
      </c>
      <c r="AG137" s="723" t="s">
        <v>124</v>
      </c>
      <c r="AH137" s="723" t="s">
        <v>173</v>
      </c>
      <c r="AI137" s="723" t="s">
        <v>161</v>
      </c>
      <c r="AJ137" s="413">
        <v>1</v>
      </c>
      <c r="AK137" s="412" t="s">
        <v>124</v>
      </c>
      <c r="AL137" s="412" t="s">
        <v>173</v>
      </c>
      <c r="AM137" s="412" t="s">
        <v>161</v>
      </c>
      <c r="AN137" s="654" t="s">
        <v>523</v>
      </c>
    </row>
    <row r="138" spans="1:246" s="747" customFormat="1" ht="46.5" customHeight="1" x14ac:dyDescent="0.25">
      <c r="A138" s="493" t="str">
        <f>IF(A123="","",A123)</f>
        <v/>
      </c>
      <c r="B138" s="825" t="str">
        <f>IF(B123="","",B123)</f>
        <v>LLA5MF2A</v>
      </c>
      <c r="C138" s="405" t="s">
        <v>218</v>
      </c>
      <c r="D138" s="420" t="str">
        <f t="shared" ref="D138:G138" si="65">IF(D123="","",D123)</f>
        <v/>
      </c>
      <c r="E138" s="612" t="str">
        <f t="shared" si="65"/>
        <v>UE de spécialisation</v>
      </c>
      <c r="F138" s="547" t="str">
        <f t="shared" si="65"/>
        <v>ESPE-COST-PLURI  - L3 LEA parc. MEEF 1, L3 Lettres parc. MEEF 1, L3 SDL parc. MEF-FLM</v>
      </c>
      <c r="G138" s="375" t="str">
        <f t="shared" si="65"/>
        <v>INSPE</v>
      </c>
      <c r="H138" s="589"/>
      <c r="I138" s="375">
        <f t="shared" ref="I138:L138" si="66">IF(I123="","",I123)</f>
        <v>3</v>
      </c>
      <c r="J138" s="375">
        <f t="shared" si="66"/>
        <v>3</v>
      </c>
      <c r="K138" s="594" t="str">
        <f t="shared" si="66"/>
        <v>BADIER Walter</v>
      </c>
      <c r="L138" s="594">
        <f t="shared" si="66"/>
        <v>70</v>
      </c>
      <c r="M138" s="1038"/>
      <c r="N138" s="1041" t="str">
        <f t="shared" ref="N138:AN138" si="67">IF(N123="","",N123)</f>
        <v/>
      </c>
      <c r="O138" s="1041"/>
      <c r="P138" s="1041">
        <f t="shared" si="67"/>
        <v>20</v>
      </c>
      <c r="Q138" s="1041"/>
      <c r="R138" s="1041" t="str">
        <f t="shared" ref="R138" si="68">IF(R123="","",R123)</f>
        <v/>
      </c>
      <c r="S138" s="1041" t="str">
        <f t="shared" si="67"/>
        <v/>
      </c>
      <c r="T138" s="1123"/>
      <c r="U138" s="1123"/>
      <c r="V138" s="703">
        <f t="shared" si="67"/>
        <v>1</v>
      </c>
      <c r="W138" s="699" t="str">
        <f t="shared" si="67"/>
        <v>CC</v>
      </c>
      <c r="X138" s="700" t="str">
        <f t="shared" si="67"/>
        <v>oral et Ecrit</v>
      </c>
      <c r="Y138" s="699" t="str">
        <f t="shared" si="67"/>
        <v/>
      </c>
      <c r="Z138" s="430">
        <f t="shared" si="67"/>
        <v>1</v>
      </c>
      <c r="AA138" s="410" t="str">
        <f t="shared" si="67"/>
        <v>CT</v>
      </c>
      <c r="AB138" s="411" t="str">
        <f t="shared" si="67"/>
        <v>Ecrit</v>
      </c>
      <c r="AC138" s="411" t="str">
        <f t="shared" si="67"/>
        <v>1h30</v>
      </c>
      <c r="AD138" s="1123"/>
      <c r="AE138" s="1123" t="str">
        <f t="shared" si="64"/>
        <v/>
      </c>
      <c r="AF138" s="703">
        <f t="shared" si="67"/>
        <v>1</v>
      </c>
      <c r="AG138" s="699" t="str">
        <f t="shared" si="67"/>
        <v>CT</v>
      </c>
      <c r="AH138" s="699" t="str">
        <f t="shared" si="67"/>
        <v>oral</v>
      </c>
      <c r="AI138" s="700" t="str">
        <f t="shared" si="67"/>
        <v>20 min</v>
      </c>
      <c r="AJ138" s="430">
        <f t="shared" si="67"/>
        <v>1</v>
      </c>
      <c r="AK138" s="411" t="str">
        <f t="shared" si="67"/>
        <v>CT</v>
      </c>
      <c r="AL138" s="411" t="str">
        <f t="shared" si="67"/>
        <v>oral</v>
      </c>
      <c r="AM138" s="411" t="str">
        <f t="shared" si="67"/>
        <v>20 min</v>
      </c>
      <c r="AN138" s="654" t="str">
        <f t="shared" si="67"/>
        <v>Connaître le programme de cycle 3 en histoire-géographie et en maîtriser les grandes notions.
Connaître les démarches et outils pour enseigner l'histoire et la géographie.</v>
      </c>
      <c r="AO138" s="746"/>
      <c r="AP138" s="746"/>
      <c r="AQ138" s="746"/>
      <c r="AR138" s="746"/>
      <c r="AS138" s="746"/>
      <c r="AT138" s="746"/>
      <c r="AU138" s="746"/>
      <c r="AV138" s="746"/>
      <c r="AW138" s="746"/>
      <c r="AX138" s="746"/>
      <c r="AY138" s="746"/>
      <c r="AZ138" s="746"/>
      <c r="BA138" s="746"/>
      <c r="BB138" s="746"/>
      <c r="BC138" s="746"/>
      <c r="BD138" s="746"/>
      <c r="BE138" s="746"/>
      <c r="BF138" s="746"/>
      <c r="BG138" s="746"/>
      <c r="BH138" s="746"/>
      <c r="BI138" s="746"/>
      <c r="BJ138" s="746"/>
      <c r="BK138" s="746"/>
      <c r="BL138" s="746"/>
      <c r="BM138" s="746"/>
      <c r="BN138" s="746"/>
      <c r="BO138" s="746"/>
      <c r="BP138" s="746"/>
      <c r="BQ138" s="746"/>
      <c r="BR138" s="746"/>
      <c r="BS138" s="746"/>
      <c r="BT138" s="746"/>
      <c r="BU138" s="746"/>
      <c r="BV138" s="746"/>
      <c r="BW138" s="746"/>
      <c r="BX138" s="746"/>
      <c r="BY138" s="746"/>
      <c r="BZ138" s="746"/>
      <c r="CA138" s="746"/>
      <c r="CB138" s="746"/>
      <c r="CC138" s="746"/>
      <c r="CD138" s="746"/>
      <c r="CE138" s="746"/>
      <c r="CF138" s="746"/>
      <c r="CG138" s="746"/>
      <c r="CH138" s="746"/>
      <c r="CI138" s="746"/>
      <c r="CJ138" s="746"/>
      <c r="CK138" s="746"/>
      <c r="CL138" s="746"/>
      <c r="CM138" s="746"/>
      <c r="CN138" s="746"/>
      <c r="CO138" s="746"/>
      <c r="CP138" s="746"/>
      <c r="CQ138" s="746"/>
      <c r="CR138" s="746"/>
      <c r="CS138" s="746"/>
      <c r="CT138" s="746"/>
      <c r="CU138" s="746"/>
      <c r="CV138" s="746"/>
      <c r="CW138" s="746"/>
      <c r="CX138" s="746"/>
      <c r="CY138" s="746"/>
      <c r="CZ138" s="746"/>
      <c r="DA138" s="746"/>
      <c r="DB138" s="746"/>
      <c r="DC138" s="746"/>
      <c r="DD138" s="746"/>
      <c r="DE138" s="746"/>
      <c r="DF138" s="746"/>
      <c r="DG138" s="746"/>
      <c r="DH138" s="746"/>
      <c r="DI138" s="746"/>
      <c r="DJ138" s="746"/>
      <c r="DK138" s="746"/>
      <c r="DL138" s="746"/>
      <c r="DM138" s="746"/>
      <c r="DN138" s="746"/>
      <c r="DO138" s="746"/>
      <c r="DP138" s="746"/>
      <c r="DQ138" s="746"/>
      <c r="DR138" s="746"/>
      <c r="DS138" s="746"/>
      <c r="DT138" s="746"/>
      <c r="DU138" s="746"/>
      <c r="DV138" s="746"/>
      <c r="DW138" s="746"/>
      <c r="DX138" s="746"/>
      <c r="DY138" s="746"/>
      <c r="DZ138" s="746"/>
      <c r="EA138" s="746"/>
      <c r="EB138" s="746"/>
      <c r="EC138" s="746"/>
      <c r="ED138" s="746"/>
      <c r="EE138" s="746"/>
      <c r="EF138" s="746"/>
      <c r="EG138" s="746"/>
      <c r="EH138" s="746"/>
      <c r="EI138" s="746"/>
      <c r="EJ138" s="746"/>
      <c r="EK138" s="746"/>
      <c r="EL138" s="746"/>
      <c r="EM138" s="746"/>
      <c r="EN138" s="746"/>
      <c r="EO138" s="746"/>
      <c r="EP138" s="746"/>
      <c r="EQ138" s="746"/>
      <c r="ER138" s="746"/>
      <c r="ES138" s="746"/>
      <c r="ET138" s="746"/>
      <c r="EU138" s="746"/>
      <c r="EV138" s="746"/>
      <c r="EW138" s="746"/>
      <c r="EX138" s="746"/>
      <c r="EY138" s="746"/>
      <c r="EZ138" s="746"/>
      <c r="FA138" s="746"/>
      <c r="FB138" s="746"/>
      <c r="FC138" s="746"/>
      <c r="FD138" s="746"/>
      <c r="FE138" s="746"/>
      <c r="FF138" s="746"/>
      <c r="FG138" s="746"/>
      <c r="FH138" s="746"/>
      <c r="FI138" s="746"/>
      <c r="FJ138" s="746"/>
      <c r="FK138" s="746"/>
      <c r="FL138" s="746"/>
      <c r="FM138" s="746"/>
      <c r="FN138" s="746"/>
      <c r="FO138" s="746"/>
      <c r="FP138" s="746"/>
      <c r="FQ138" s="746"/>
      <c r="FR138" s="746"/>
      <c r="FS138" s="746"/>
      <c r="FT138" s="746"/>
      <c r="FU138" s="746"/>
      <c r="FV138" s="746"/>
      <c r="FW138" s="746"/>
      <c r="FX138" s="746"/>
      <c r="FY138" s="746"/>
      <c r="FZ138" s="746"/>
      <c r="GA138" s="746"/>
      <c r="GB138" s="746"/>
      <c r="GC138" s="746"/>
      <c r="GD138" s="746"/>
      <c r="GE138" s="746"/>
      <c r="GF138" s="746"/>
      <c r="GG138" s="746"/>
      <c r="GH138" s="746"/>
      <c r="GI138" s="746"/>
      <c r="GJ138" s="746"/>
      <c r="GK138" s="746"/>
      <c r="GL138" s="746"/>
      <c r="GM138" s="746"/>
      <c r="GN138" s="746"/>
      <c r="GO138" s="746"/>
      <c r="GP138" s="746"/>
      <c r="GQ138" s="746"/>
      <c r="GR138" s="746"/>
      <c r="GS138" s="746"/>
      <c r="GT138" s="746"/>
      <c r="GU138" s="746"/>
      <c r="GV138" s="746"/>
      <c r="GW138" s="746"/>
      <c r="GX138" s="746"/>
      <c r="GY138" s="746"/>
      <c r="GZ138" s="746"/>
      <c r="HA138" s="746"/>
      <c r="HB138" s="746"/>
      <c r="HC138" s="746"/>
      <c r="HD138" s="746"/>
      <c r="HE138" s="746"/>
      <c r="HF138" s="746"/>
      <c r="HG138" s="746"/>
      <c r="HH138" s="746"/>
      <c r="HI138" s="746"/>
      <c r="HJ138" s="746"/>
      <c r="HK138" s="746"/>
      <c r="HL138" s="746"/>
      <c r="HM138" s="746"/>
      <c r="HN138" s="746"/>
      <c r="HO138" s="746"/>
      <c r="HP138" s="746"/>
      <c r="HQ138" s="746"/>
      <c r="HR138" s="746"/>
      <c r="HS138" s="746"/>
    </row>
    <row r="139" spans="1:246" ht="23.25" customHeight="1" x14ac:dyDescent="0.25">
      <c r="A139" s="388"/>
      <c r="B139" s="388"/>
      <c r="C139" s="389"/>
      <c r="D139" s="388"/>
      <c r="E139" s="388"/>
      <c r="F139" s="388"/>
      <c r="G139" s="388"/>
      <c r="H139" s="388"/>
      <c r="I139" s="388"/>
      <c r="J139" s="388"/>
      <c r="K139" s="388"/>
      <c r="L139" s="388"/>
      <c r="M139" s="845"/>
      <c r="N139" s="1064"/>
      <c r="O139" s="1064"/>
      <c r="P139" s="1064"/>
      <c r="Q139" s="1064"/>
      <c r="R139" s="1064"/>
      <c r="S139" s="1064"/>
      <c r="T139" s="1116"/>
      <c r="U139" s="1116"/>
      <c r="V139" s="491"/>
      <c r="W139" s="491"/>
      <c r="X139" s="491"/>
      <c r="Y139" s="491"/>
      <c r="Z139" s="491"/>
      <c r="AA139" s="491"/>
      <c r="AB139" s="491"/>
      <c r="AC139" s="491"/>
      <c r="AD139" s="1116"/>
      <c r="AE139" s="1116"/>
      <c r="AF139" s="491"/>
      <c r="AG139" s="491"/>
      <c r="AH139" s="491"/>
      <c r="AI139" s="491"/>
      <c r="AJ139" s="491"/>
      <c r="AK139" s="491"/>
      <c r="AL139" s="491"/>
      <c r="AM139" s="492"/>
      <c r="AN139" s="665"/>
    </row>
    <row r="140" spans="1:246" ht="23.25" customHeight="1" x14ac:dyDescent="0.25">
      <c r="A140" s="563" t="s">
        <v>428</v>
      </c>
      <c r="B140" s="563" t="s">
        <v>427</v>
      </c>
      <c r="C140" s="443" t="s">
        <v>35</v>
      </c>
      <c r="D140" s="597"/>
      <c r="E140" s="597" t="s">
        <v>237</v>
      </c>
      <c r="F140" s="597"/>
      <c r="G140" s="444"/>
      <c r="H140" s="597"/>
      <c r="I140" s="444"/>
      <c r="J140" s="597"/>
      <c r="K140" s="597"/>
      <c r="L140" s="597"/>
      <c r="M140" s="1051"/>
      <c r="N140" s="1066"/>
      <c r="O140" s="1066"/>
      <c r="P140" s="1066"/>
      <c r="Q140" s="1066"/>
      <c r="R140" s="1066"/>
      <c r="S140" s="1066"/>
      <c r="T140" s="446"/>
      <c r="U140" s="446"/>
      <c r="V140" s="447"/>
      <c r="W140" s="444"/>
      <c r="X140" s="448"/>
      <c r="Y140" s="449"/>
      <c r="Z140" s="448"/>
      <c r="AA140" s="448"/>
      <c r="AB140" s="448"/>
      <c r="AC140" s="448"/>
      <c r="AD140" s="446"/>
      <c r="AE140" s="446"/>
      <c r="AF140" s="448"/>
      <c r="AG140" s="448"/>
      <c r="AH140" s="448"/>
      <c r="AI140" s="448"/>
      <c r="AJ140" s="448"/>
      <c r="AK140" s="448"/>
      <c r="AL140" s="448"/>
      <c r="AM140" s="448"/>
      <c r="AN140" s="659"/>
      <c r="AO140" s="450"/>
      <c r="AP140" s="450"/>
      <c r="AQ140" s="450"/>
      <c r="AR140" s="450"/>
      <c r="AS140" s="450"/>
      <c r="AT140" s="450"/>
      <c r="AU140" s="450"/>
      <c r="AV140" s="450"/>
      <c r="AW140" s="450"/>
      <c r="AX140" s="450"/>
      <c r="AY140" s="450"/>
      <c r="AZ140" s="450"/>
      <c r="BA140" s="450"/>
      <c r="BB140" s="450"/>
      <c r="BC140" s="450"/>
      <c r="BD140" s="450"/>
      <c r="BE140" s="450"/>
      <c r="BF140" s="450"/>
      <c r="BG140" s="450"/>
      <c r="BH140" s="450"/>
      <c r="BI140" s="450"/>
      <c r="BJ140" s="450"/>
      <c r="BK140" s="450"/>
      <c r="BL140" s="450"/>
      <c r="BM140" s="450"/>
      <c r="BN140" s="450"/>
      <c r="BO140" s="450"/>
      <c r="BP140" s="450"/>
      <c r="BQ140" s="450"/>
      <c r="BR140" s="450"/>
      <c r="BS140" s="450"/>
      <c r="BT140" s="450"/>
      <c r="BU140" s="450"/>
      <c r="BV140" s="450"/>
      <c r="BW140" s="450"/>
      <c r="BX140" s="450"/>
      <c r="BY140" s="450"/>
      <c r="BZ140" s="450"/>
      <c r="CA140" s="450"/>
      <c r="CB140" s="450"/>
      <c r="CC140" s="450"/>
      <c r="CD140" s="450"/>
      <c r="CE140" s="450"/>
      <c r="CF140" s="450"/>
      <c r="CG140" s="450"/>
      <c r="CH140" s="450"/>
      <c r="CI140" s="450"/>
      <c r="CJ140" s="450"/>
      <c r="CK140" s="450"/>
      <c r="CL140" s="450"/>
      <c r="CM140" s="450"/>
      <c r="CN140" s="450"/>
      <c r="CO140" s="450"/>
      <c r="CP140" s="450"/>
      <c r="CQ140" s="450"/>
      <c r="CR140" s="450"/>
      <c r="CS140" s="450"/>
      <c r="CT140" s="450"/>
      <c r="CU140" s="450"/>
      <c r="CV140" s="450"/>
      <c r="CW140" s="450"/>
      <c r="CX140" s="450"/>
      <c r="CY140" s="450"/>
      <c r="CZ140" s="450"/>
      <c r="DA140" s="450"/>
      <c r="DB140" s="450"/>
      <c r="DC140" s="450"/>
      <c r="DD140" s="450"/>
      <c r="DE140" s="450"/>
      <c r="DF140" s="450"/>
      <c r="DG140" s="450"/>
      <c r="DH140" s="450"/>
      <c r="DI140" s="450"/>
      <c r="DJ140" s="450"/>
      <c r="DK140" s="450"/>
      <c r="DL140" s="450"/>
      <c r="DM140" s="450"/>
      <c r="DN140" s="450"/>
      <c r="DO140" s="450"/>
      <c r="DP140" s="450"/>
      <c r="DQ140" s="450"/>
      <c r="DR140" s="450"/>
      <c r="DS140" s="450"/>
      <c r="DT140" s="450"/>
      <c r="DU140" s="450"/>
      <c r="DV140" s="450"/>
      <c r="DW140" s="450"/>
      <c r="DX140" s="450"/>
      <c r="DY140" s="450"/>
      <c r="DZ140" s="450"/>
      <c r="EA140" s="450"/>
      <c r="EB140" s="450"/>
      <c r="EC140" s="450"/>
      <c r="ED140" s="450"/>
      <c r="EE140" s="450"/>
      <c r="EF140" s="450"/>
      <c r="EG140" s="450"/>
      <c r="EH140" s="450"/>
      <c r="EI140" s="450"/>
      <c r="EJ140" s="450"/>
      <c r="EK140" s="450"/>
      <c r="EL140" s="450"/>
      <c r="EM140" s="450"/>
      <c r="EN140" s="450"/>
      <c r="EO140" s="450"/>
      <c r="EP140" s="450"/>
      <c r="EQ140" s="450"/>
      <c r="ER140" s="450"/>
      <c r="ES140" s="450"/>
      <c r="ET140" s="450"/>
      <c r="EU140" s="450"/>
      <c r="EV140" s="450"/>
      <c r="EW140" s="450"/>
      <c r="EX140" s="450"/>
      <c r="EY140" s="450"/>
      <c r="EZ140" s="450"/>
      <c r="FA140" s="450"/>
      <c r="FB140" s="450"/>
      <c r="FC140" s="450"/>
      <c r="FD140" s="450"/>
      <c r="FE140" s="450"/>
      <c r="FF140" s="450"/>
      <c r="FG140" s="450"/>
      <c r="FH140" s="450"/>
      <c r="FI140" s="450"/>
      <c r="FJ140" s="450"/>
      <c r="FK140" s="450"/>
      <c r="FL140" s="450"/>
      <c r="FM140" s="450"/>
      <c r="FN140" s="450"/>
      <c r="FO140" s="450"/>
      <c r="FP140" s="450"/>
      <c r="FQ140" s="450"/>
      <c r="FR140" s="450"/>
      <c r="FS140" s="450"/>
      <c r="FT140" s="450"/>
      <c r="FU140" s="450"/>
      <c r="FV140" s="450"/>
      <c r="FW140" s="450"/>
      <c r="FX140" s="450"/>
      <c r="FY140" s="450"/>
      <c r="FZ140" s="450"/>
      <c r="GA140" s="450"/>
      <c r="GB140" s="450"/>
      <c r="GC140" s="450"/>
      <c r="GD140" s="450"/>
      <c r="GE140" s="450"/>
      <c r="GF140" s="450"/>
      <c r="GG140" s="450"/>
      <c r="GH140" s="450"/>
      <c r="GI140" s="450"/>
      <c r="GJ140" s="450"/>
      <c r="GK140" s="450"/>
      <c r="GL140" s="450"/>
      <c r="GM140" s="450"/>
      <c r="GN140" s="450"/>
      <c r="GO140" s="450"/>
      <c r="GP140" s="450"/>
      <c r="GQ140" s="450"/>
      <c r="GR140" s="450"/>
      <c r="GS140" s="450"/>
      <c r="GT140" s="450"/>
      <c r="GU140" s="450"/>
      <c r="GV140" s="450"/>
      <c r="GW140" s="450"/>
      <c r="GX140" s="450"/>
      <c r="GY140" s="450"/>
      <c r="GZ140" s="450"/>
      <c r="HA140" s="450"/>
      <c r="HB140" s="450"/>
      <c r="HC140" s="450"/>
      <c r="HD140" s="450"/>
      <c r="HE140" s="450"/>
      <c r="HF140" s="450"/>
      <c r="HG140" s="450"/>
      <c r="HH140" s="450"/>
      <c r="HI140" s="450"/>
      <c r="HJ140" s="450"/>
      <c r="HK140" s="450"/>
      <c r="HL140" s="450"/>
      <c r="HM140" s="450"/>
      <c r="HN140" s="450"/>
      <c r="HO140" s="450"/>
      <c r="HP140" s="450"/>
      <c r="HQ140" s="450"/>
      <c r="HR140" s="450"/>
      <c r="HS140" s="450"/>
      <c r="HT140" s="450"/>
      <c r="HU140" s="450"/>
      <c r="HV140" s="450"/>
      <c r="HW140" s="450"/>
      <c r="HX140" s="450"/>
      <c r="HY140" s="450"/>
      <c r="HZ140" s="450"/>
      <c r="IA140" s="450"/>
      <c r="IB140" s="450"/>
      <c r="IC140" s="450"/>
      <c r="ID140" s="450"/>
      <c r="IE140" s="450"/>
      <c r="IF140" s="450"/>
      <c r="IG140" s="450"/>
      <c r="IH140" s="450"/>
      <c r="II140" s="450"/>
      <c r="IJ140" s="450"/>
      <c r="IK140" s="450"/>
      <c r="IL140" s="450"/>
    </row>
    <row r="141" spans="1:246" ht="60.75" customHeight="1" x14ac:dyDescent="0.25">
      <c r="A141" s="451"/>
      <c r="B141" s="451"/>
      <c r="C141" s="616" t="s">
        <v>348</v>
      </c>
      <c r="D141" s="596"/>
      <c r="E141" s="596"/>
      <c r="F141" s="596"/>
      <c r="G141" s="596"/>
      <c r="H141" s="596"/>
      <c r="I141" s="596"/>
      <c r="J141" s="596"/>
      <c r="K141" s="596"/>
      <c r="L141" s="596"/>
      <c r="M141" s="1052"/>
      <c r="N141" s="1067"/>
      <c r="O141" s="1067"/>
      <c r="P141" s="1067"/>
      <c r="Q141" s="1067"/>
      <c r="R141" s="1067"/>
      <c r="S141" s="1067"/>
      <c r="T141" s="1067"/>
      <c r="U141" s="1067"/>
      <c r="V141" s="596"/>
      <c r="W141" s="596"/>
      <c r="X141" s="596"/>
      <c r="Y141" s="596"/>
      <c r="Z141" s="596"/>
      <c r="AA141" s="596"/>
      <c r="AB141" s="596"/>
      <c r="AC141" s="596"/>
      <c r="AD141" s="1067"/>
      <c r="AE141" s="1067"/>
      <c r="AF141" s="596"/>
      <c r="AG141" s="596"/>
      <c r="AH141" s="596"/>
      <c r="AI141" s="596"/>
      <c r="AJ141" s="596"/>
      <c r="AK141" s="596"/>
      <c r="AL141" s="596"/>
      <c r="AM141" s="596"/>
      <c r="AN141" s="660"/>
      <c r="HT141" s="630"/>
      <c r="HU141" s="630"/>
      <c r="HV141" s="630"/>
      <c r="HW141" s="630"/>
      <c r="HX141" s="630"/>
      <c r="HY141" s="630"/>
      <c r="HZ141" s="630"/>
      <c r="IA141" s="630"/>
      <c r="IB141" s="630"/>
      <c r="IC141" s="630"/>
      <c r="ID141" s="630"/>
      <c r="IE141" s="630"/>
      <c r="IF141" s="630"/>
      <c r="IG141" s="630"/>
      <c r="IH141" s="630"/>
      <c r="II141" s="630"/>
      <c r="IJ141" s="630"/>
      <c r="IK141" s="630"/>
      <c r="IL141" s="630"/>
    </row>
    <row r="142" spans="1:246" s="645" customFormat="1" ht="38.25" x14ac:dyDescent="0.25">
      <c r="A142" s="414"/>
      <c r="B142" s="414" t="s">
        <v>219</v>
      </c>
      <c r="C142" s="392" t="s">
        <v>85</v>
      </c>
      <c r="D142" s="415" t="s">
        <v>266</v>
      </c>
      <c r="E142" s="629" t="s">
        <v>440</v>
      </c>
      <c r="F142" s="377"/>
      <c r="G142" s="376" t="s">
        <v>66</v>
      </c>
      <c r="H142" s="589"/>
      <c r="I142" s="376" t="s">
        <v>51</v>
      </c>
      <c r="J142" s="376" t="s">
        <v>51</v>
      </c>
      <c r="K142" s="686" t="s">
        <v>564</v>
      </c>
      <c r="L142" s="588" t="str">
        <f>"07"</f>
        <v>07</v>
      </c>
      <c r="M142" s="1038">
        <v>59</v>
      </c>
      <c r="N142" s="1041">
        <v>12</v>
      </c>
      <c r="O142" s="1041"/>
      <c r="P142" s="1041">
        <v>18</v>
      </c>
      <c r="Q142" s="1041"/>
      <c r="R142" s="1041"/>
      <c r="S142" s="1041"/>
      <c r="T142" s="1123"/>
      <c r="U142" s="1123"/>
      <c r="V142" s="704">
        <v>1</v>
      </c>
      <c r="W142" s="705" t="s">
        <v>121</v>
      </c>
      <c r="X142" s="705"/>
      <c r="Y142" s="705"/>
      <c r="Z142" s="407">
        <v>1</v>
      </c>
      <c r="AA142" s="409" t="s">
        <v>124</v>
      </c>
      <c r="AB142" s="407" t="s">
        <v>148</v>
      </c>
      <c r="AC142" s="406" t="s">
        <v>585</v>
      </c>
      <c r="AD142" s="1123"/>
      <c r="AE142" s="1123" t="str">
        <f t="shared" ref="AE142:AE145" si="69">IF(AD142="","",AD142)</f>
        <v/>
      </c>
      <c r="AF142" s="704">
        <v>1</v>
      </c>
      <c r="AG142" s="719" t="s">
        <v>124</v>
      </c>
      <c r="AH142" s="719" t="s">
        <v>148</v>
      </c>
      <c r="AI142" s="719" t="s">
        <v>585</v>
      </c>
      <c r="AJ142" s="407">
        <v>1</v>
      </c>
      <c r="AK142" s="406" t="s">
        <v>124</v>
      </c>
      <c r="AL142" s="406" t="s">
        <v>148</v>
      </c>
      <c r="AM142" s="406" t="s">
        <v>585</v>
      </c>
      <c r="AN142" s="655" t="s">
        <v>524</v>
      </c>
      <c r="AO142" s="631"/>
      <c r="AP142" s="631"/>
      <c r="AQ142" s="631"/>
      <c r="AR142" s="631"/>
      <c r="AS142" s="631"/>
      <c r="AT142" s="631"/>
      <c r="AU142" s="631"/>
      <c r="AV142" s="631"/>
      <c r="AW142" s="631"/>
      <c r="AX142" s="631"/>
      <c r="AY142" s="631"/>
      <c r="AZ142" s="631"/>
      <c r="BA142" s="631"/>
      <c r="BB142" s="631"/>
      <c r="BC142" s="631"/>
      <c r="BD142" s="631"/>
      <c r="BE142" s="631"/>
      <c r="BF142" s="631"/>
      <c r="BG142" s="631"/>
      <c r="BH142" s="631"/>
      <c r="BI142" s="631"/>
      <c r="BJ142" s="631"/>
      <c r="BK142" s="631"/>
      <c r="BL142" s="631"/>
      <c r="BM142" s="631"/>
      <c r="BN142" s="631"/>
      <c r="BO142" s="631"/>
      <c r="BP142" s="631"/>
      <c r="BQ142" s="631"/>
      <c r="BR142" s="631"/>
      <c r="BS142" s="631"/>
      <c r="BT142" s="631"/>
      <c r="BU142" s="631"/>
      <c r="BV142" s="631"/>
      <c r="BW142" s="631"/>
      <c r="BX142" s="631"/>
      <c r="BY142" s="631"/>
      <c r="BZ142" s="631"/>
      <c r="CA142" s="631"/>
      <c r="CB142" s="631"/>
      <c r="CC142" s="631"/>
      <c r="CD142" s="631"/>
      <c r="CE142" s="631"/>
      <c r="CF142" s="631"/>
      <c r="CG142" s="631"/>
      <c r="CH142" s="631"/>
      <c r="CI142" s="631"/>
      <c r="CJ142" s="631"/>
      <c r="CK142" s="631"/>
      <c r="CL142" s="631"/>
      <c r="CM142" s="631"/>
      <c r="CN142" s="631"/>
      <c r="CO142" s="631"/>
      <c r="CP142" s="631"/>
      <c r="CQ142" s="631"/>
      <c r="CR142" s="631"/>
      <c r="CS142" s="631"/>
      <c r="CT142" s="631"/>
      <c r="CU142" s="631"/>
      <c r="CV142" s="631"/>
      <c r="CW142" s="631"/>
      <c r="CX142" s="631"/>
      <c r="CY142" s="631"/>
      <c r="CZ142" s="631"/>
      <c r="DA142" s="631"/>
      <c r="DB142" s="631"/>
      <c r="DC142" s="631"/>
      <c r="DD142" s="631"/>
      <c r="DE142" s="631"/>
      <c r="DF142" s="631"/>
      <c r="DG142" s="631"/>
      <c r="DH142" s="631"/>
      <c r="DI142" s="631"/>
      <c r="DJ142" s="631"/>
      <c r="DK142" s="631"/>
      <c r="DL142" s="631"/>
      <c r="DM142" s="631"/>
      <c r="DN142" s="631"/>
      <c r="DO142" s="631"/>
      <c r="DP142" s="631"/>
      <c r="DQ142" s="631"/>
      <c r="DR142" s="631"/>
      <c r="DS142" s="631"/>
      <c r="DT142" s="631"/>
      <c r="DU142" s="631"/>
      <c r="DV142" s="631"/>
      <c r="DW142" s="631"/>
      <c r="DX142" s="631"/>
      <c r="DY142" s="631"/>
      <c r="DZ142" s="631"/>
      <c r="EA142" s="631"/>
      <c r="EB142" s="631"/>
      <c r="EC142" s="631"/>
      <c r="ED142" s="631"/>
      <c r="EE142" s="631"/>
      <c r="EF142" s="631"/>
      <c r="EG142" s="631"/>
      <c r="EH142" s="631"/>
      <c r="EI142" s="631"/>
      <c r="EJ142" s="631"/>
      <c r="EK142" s="631"/>
      <c r="EL142" s="631"/>
      <c r="EM142" s="631"/>
      <c r="EN142" s="631"/>
      <c r="EO142" s="631"/>
      <c r="EP142" s="631"/>
      <c r="EQ142" s="631"/>
      <c r="ER142" s="631"/>
      <c r="ES142" s="631"/>
      <c r="ET142" s="631"/>
      <c r="EU142" s="631"/>
      <c r="EV142" s="631"/>
      <c r="EW142" s="631"/>
      <c r="EX142" s="631"/>
      <c r="EY142" s="631"/>
      <c r="EZ142" s="631"/>
      <c r="FA142" s="631"/>
      <c r="FB142" s="631"/>
      <c r="FC142" s="631"/>
      <c r="FD142" s="631"/>
      <c r="FE142" s="631"/>
      <c r="FF142" s="631"/>
      <c r="FG142" s="631"/>
      <c r="FH142" s="631"/>
      <c r="FI142" s="631"/>
      <c r="FJ142" s="631"/>
      <c r="FK142" s="631"/>
      <c r="FL142" s="631"/>
      <c r="FM142" s="631"/>
      <c r="FN142" s="631"/>
      <c r="FO142" s="631"/>
      <c r="FP142" s="631"/>
      <c r="FQ142" s="631"/>
      <c r="FR142" s="631"/>
      <c r="FS142" s="631"/>
      <c r="FT142" s="631"/>
      <c r="FU142" s="631"/>
      <c r="FV142" s="631"/>
      <c r="FW142" s="631"/>
      <c r="FX142" s="631"/>
      <c r="FY142" s="631"/>
      <c r="FZ142" s="631"/>
      <c r="GA142" s="631"/>
      <c r="GB142" s="631"/>
      <c r="GC142" s="631"/>
      <c r="GD142" s="631"/>
      <c r="GE142" s="631"/>
      <c r="GF142" s="631"/>
      <c r="GG142" s="631"/>
      <c r="GH142" s="631"/>
      <c r="GI142" s="631"/>
      <c r="GJ142" s="631"/>
      <c r="GK142" s="631"/>
      <c r="GL142" s="631"/>
      <c r="GM142" s="631"/>
      <c r="GN142" s="631"/>
      <c r="GO142" s="631"/>
      <c r="GP142" s="631"/>
      <c r="GQ142" s="631"/>
      <c r="GR142" s="631"/>
      <c r="GS142" s="631"/>
      <c r="GT142" s="631"/>
      <c r="GU142" s="631"/>
      <c r="GV142" s="631"/>
      <c r="GW142" s="631"/>
      <c r="GX142" s="631"/>
      <c r="GY142" s="631"/>
      <c r="GZ142" s="631"/>
      <c r="HA142" s="631"/>
      <c r="HB142" s="631"/>
      <c r="HC142" s="631"/>
      <c r="HD142" s="631"/>
      <c r="HE142" s="631"/>
      <c r="HF142" s="631"/>
      <c r="HG142" s="631"/>
      <c r="HH142" s="631"/>
      <c r="HI142" s="631"/>
      <c r="HJ142" s="631"/>
      <c r="HK142" s="631"/>
      <c r="HL142" s="631"/>
      <c r="HM142" s="631"/>
      <c r="HN142" s="631"/>
      <c r="HO142" s="631"/>
      <c r="HP142" s="631"/>
      <c r="HQ142" s="631"/>
      <c r="HR142" s="631"/>
      <c r="HS142" s="631"/>
    </row>
    <row r="143" spans="1:246" s="645" customFormat="1" ht="51" x14ac:dyDescent="0.25">
      <c r="A143" s="414"/>
      <c r="B143" s="414" t="s">
        <v>220</v>
      </c>
      <c r="C143" s="392" t="s">
        <v>82</v>
      </c>
      <c r="D143" s="415" t="s">
        <v>263</v>
      </c>
      <c r="E143" s="629" t="s">
        <v>440</v>
      </c>
      <c r="F143" s="377"/>
      <c r="G143" s="376" t="s">
        <v>66</v>
      </c>
      <c r="H143" s="586"/>
      <c r="I143" s="375" t="s">
        <v>48</v>
      </c>
      <c r="J143" s="375" t="s">
        <v>48</v>
      </c>
      <c r="K143" s="686" t="s">
        <v>564</v>
      </c>
      <c r="L143" s="588" t="str">
        <f t="shared" ref="L143:L145" si="70">"07"</f>
        <v>07</v>
      </c>
      <c r="M143" s="1038">
        <v>75</v>
      </c>
      <c r="N143" s="1041">
        <v>12</v>
      </c>
      <c r="O143" s="1041"/>
      <c r="P143" s="1041">
        <v>18</v>
      </c>
      <c r="Q143" s="1041"/>
      <c r="R143" s="1041"/>
      <c r="S143" s="1041"/>
      <c r="T143" s="1123"/>
      <c r="U143" s="1123"/>
      <c r="V143" s="704">
        <v>1</v>
      </c>
      <c r="W143" s="705" t="s">
        <v>121</v>
      </c>
      <c r="X143" s="705"/>
      <c r="Y143" s="705"/>
      <c r="Z143" s="407">
        <v>1</v>
      </c>
      <c r="AA143" s="409" t="s">
        <v>124</v>
      </c>
      <c r="AB143" s="407" t="s">
        <v>148</v>
      </c>
      <c r="AC143" s="406" t="s">
        <v>585</v>
      </c>
      <c r="AD143" s="1123"/>
      <c r="AE143" s="1123" t="str">
        <f t="shared" si="69"/>
        <v/>
      </c>
      <c r="AF143" s="704">
        <v>1</v>
      </c>
      <c r="AG143" s="719" t="s">
        <v>124</v>
      </c>
      <c r="AH143" s="719" t="s">
        <v>148</v>
      </c>
      <c r="AI143" s="719" t="s">
        <v>585</v>
      </c>
      <c r="AJ143" s="407">
        <v>1</v>
      </c>
      <c r="AK143" s="406" t="s">
        <v>124</v>
      </c>
      <c r="AL143" s="406" t="s">
        <v>148</v>
      </c>
      <c r="AM143" s="406" t="s">
        <v>585</v>
      </c>
      <c r="AN143" s="654" t="s">
        <v>525</v>
      </c>
      <c r="AO143" s="631"/>
      <c r="AP143" s="631"/>
      <c r="AQ143" s="631"/>
      <c r="AR143" s="631"/>
      <c r="AS143" s="631"/>
      <c r="AT143" s="631"/>
      <c r="AU143" s="631"/>
      <c r="AV143" s="631"/>
      <c r="AW143" s="631"/>
      <c r="AX143" s="631"/>
      <c r="AY143" s="631"/>
      <c r="AZ143" s="631"/>
      <c r="BA143" s="631"/>
      <c r="BB143" s="631"/>
      <c r="BC143" s="631"/>
      <c r="BD143" s="631"/>
      <c r="BE143" s="631"/>
      <c r="BF143" s="631"/>
      <c r="BG143" s="631"/>
      <c r="BH143" s="631"/>
      <c r="BI143" s="631"/>
      <c r="BJ143" s="631"/>
      <c r="BK143" s="631"/>
      <c r="BL143" s="631"/>
      <c r="BM143" s="631"/>
      <c r="BN143" s="631"/>
      <c r="BO143" s="631"/>
      <c r="BP143" s="631"/>
      <c r="BQ143" s="631"/>
      <c r="BR143" s="631"/>
      <c r="BS143" s="631"/>
      <c r="BT143" s="631"/>
      <c r="BU143" s="631"/>
      <c r="BV143" s="631"/>
      <c r="BW143" s="631"/>
      <c r="BX143" s="631"/>
      <c r="BY143" s="631"/>
      <c r="BZ143" s="631"/>
      <c r="CA143" s="631"/>
      <c r="CB143" s="631"/>
      <c r="CC143" s="631"/>
      <c r="CD143" s="631"/>
      <c r="CE143" s="631"/>
      <c r="CF143" s="631"/>
      <c r="CG143" s="631"/>
      <c r="CH143" s="631"/>
      <c r="CI143" s="631"/>
      <c r="CJ143" s="631"/>
      <c r="CK143" s="631"/>
      <c r="CL143" s="631"/>
      <c r="CM143" s="631"/>
      <c r="CN143" s="631"/>
      <c r="CO143" s="631"/>
      <c r="CP143" s="631"/>
      <c r="CQ143" s="631"/>
      <c r="CR143" s="631"/>
      <c r="CS143" s="631"/>
      <c r="CT143" s="631"/>
      <c r="CU143" s="631"/>
      <c r="CV143" s="631"/>
      <c r="CW143" s="631"/>
      <c r="CX143" s="631"/>
      <c r="CY143" s="631"/>
      <c r="CZ143" s="631"/>
      <c r="DA143" s="631"/>
      <c r="DB143" s="631"/>
      <c r="DC143" s="631"/>
      <c r="DD143" s="631"/>
      <c r="DE143" s="631"/>
      <c r="DF143" s="631"/>
      <c r="DG143" s="631"/>
      <c r="DH143" s="631"/>
      <c r="DI143" s="631"/>
      <c r="DJ143" s="631"/>
      <c r="DK143" s="631"/>
      <c r="DL143" s="631"/>
      <c r="DM143" s="631"/>
      <c r="DN143" s="631"/>
      <c r="DO143" s="631"/>
      <c r="DP143" s="631"/>
      <c r="DQ143" s="631"/>
      <c r="DR143" s="631"/>
      <c r="DS143" s="631"/>
      <c r="DT143" s="631"/>
      <c r="DU143" s="631"/>
      <c r="DV143" s="631"/>
      <c r="DW143" s="631"/>
      <c r="DX143" s="631"/>
      <c r="DY143" s="631"/>
      <c r="DZ143" s="631"/>
      <c r="EA143" s="631"/>
      <c r="EB143" s="631"/>
      <c r="EC143" s="631"/>
      <c r="ED143" s="631"/>
      <c r="EE143" s="631"/>
      <c r="EF143" s="631"/>
      <c r="EG143" s="631"/>
      <c r="EH143" s="631"/>
      <c r="EI143" s="631"/>
      <c r="EJ143" s="631"/>
      <c r="EK143" s="631"/>
      <c r="EL143" s="631"/>
      <c r="EM143" s="631"/>
      <c r="EN143" s="631"/>
      <c r="EO143" s="631"/>
      <c r="EP143" s="631"/>
      <c r="EQ143" s="631"/>
      <c r="ER143" s="631"/>
      <c r="ES143" s="631"/>
      <c r="ET143" s="631"/>
      <c r="EU143" s="631"/>
      <c r="EV143" s="631"/>
      <c r="EW143" s="631"/>
      <c r="EX143" s="631"/>
      <c r="EY143" s="631"/>
      <c r="EZ143" s="631"/>
      <c r="FA143" s="631"/>
      <c r="FB143" s="631"/>
      <c r="FC143" s="631"/>
      <c r="FD143" s="631"/>
      <c r="FE143" s="631"/>
      <c r="FF143" s="631"/>
      <c r="FG143" s="631"/>
      <c r="FH143" s="631"/>
      <c r="FI143" s="631"/>
      <c r="FJ143" s="631"/>
      <c r="FK143" s="631"/>
      <c r="FL143" s="631"/>
      <c r="FM143" s="631"/>
      <c r="FN143" s="631"/>
      <c r="FO143" s="631"/>
      <c r="FP143" s="631"/>
      <c r="FQ143" s="631"/>
      <c r="FR143" s="631"/>
      <c r="FS143" s="631"/>
      <c r="FT143" s="631"/>
      <c r="FU143" s="631"/>
      <c r="FV143" s="631"/>
      <c r="FW143" s="631"/>
      <c r="FX143" s="631"/>
      <c r="FY143" s="631"/>
      <c r="FZ143" s="631"/>
      <c r="GA143" s="631"/>
      <c r="GB143" s="631"/>
      <c r="GC143" s="631"/>
      <c r="GD143" s="631"/>
      <c r="GE143" s="631"/>
      <c r="GF143" s="631"/>
      <c r="GG143" s="631"/>
      <c r="GH143" s="631"/>
      <c r="GI143" s="631"/>
      <c r="GJ143" s="631"/>
      <c r="GK143" s="631"/>
      <c r="GL143" s="631"/>
      <c r="GM143" s="631"/>
      <c r="GN143" s="631"/>
      <c r="GO143" s="631"/>
      <c r="GP143" s="631"/>
      <c r="GQ143" s="631"/>
      <c r="GR143" s="631"/>
      <c r="GS143" s="631"/>
      <c r="GT143" s="631"/>
      <c r="GU143" s="631"/>
      <c r="GV143" s="631"/>
      <c r="GW143" s="631"/>
      <c r="GX143" s="631"/>
      <c r="GY143" s="631"/>
      <c r="GZ143" s="631"/>
      <c r="HA143" s="631"/>
      <c r="HB143" s="631"/>
      <c r="HC143" s="631"/>
      <c r="HD143" s="631"/>
      <c r="HE143" s="631"/>
      <c r="HF143" s="631"/>
      <c r="HG143" s="631"/>
      <c r="HH143" s="631"/>
      <c r="HI143" s="631"/>
      <c r="HJ143" s="631"/>
      <c r="HK143" s="631"/>
      <c r="HL143" s="631"/>
      <c r="HM143" s="631"/>
      <c r="HN143" s="631"/>
      <c r="HO143" s="631"/>
      <c r="HP143" s="631"/>
      <c r="HQ143" s="631"/>
      <c r="HR143" s="631"/>
      <c r="HS143" s="631"/>
    </row>
    <row r="144" spans="1:246" s="645" customFormat="1" ht="96" customHeight="1" x14ac:dyDescent="0.25">
      <c r="A144" s="414"/>
      <c r="B144" s="414" t="s">
        <v>221</v>
      </c>
      <c r="C144" s="392" t="s">
        <v>83</v>
      </c>
      <c r="D144" s="415" t="s">
        <v>264</v>
      </c>
      <c r="E144" s="629" t="s">
        <v>440</v>
      </c>
      <c r="F144" s="346"/>
      <c r="G144" s="376" t="s">
        <v>66</v>
      </c>
      <c r="H144" s="586"/>
      <c r="I144" s="376" t="s">
        <v>54</v>
      </c>
      <c r="J144" s="376" t="s">
        <v>54</v>
      </c>
      <c r="K144" s="686" t="s">
        <v>576</v>
      </c>
      <c r="L144" s="588" t="str">
        <f t="shared" si="70"/>
        <v>07</v>
      </c>
      <c r="M144" s="1038">
        <v>60</v>
      </c>
      <c r="N144" s="1041">
        <v>24</v>
      </c>
      <c r="O144" s="1041"/>
      <c r="P144" s="1041">
        <v>24</v>
      </c>
      <c r="Q144" s="1041"/>
      <c r="R144" s="1041"/>
      <c r="S144" s="1041"/>
      <c r="T144" s="1123"/>
      <c r="U144" s="1123"/>
      <c r="V144" s="704">
        <v>1</v>
      </c>
      <c r="W144" s="705" t="s">
        <v>121</v>
      </c>
      <c r="X144" s="705"/>
      <c r="Y144" s="705"/>
      <c r="Z144" s="407">
        <v>1</v>
      </c>
      <c r="AA144" s="409" t="s">
        <v>124</v>
      </c>
      <c r="AB144" s="407" t="s">
        <v>148</v>
      </c>
      <c r="AC144" s="406" t="s">
        <v>585</v>
      </c>
      <c r="AD144" s="1123"/>
      <c r="AE144" s="1123" t="str">
        <f t="shared" si="69"/>
        <v/>
      </c>
      <c r="AF144" s="704">
        <v>1</v>
      </c>
      <c r="AG144" s="719" t="s">
        <v>124</v>
      </c>
      <c r="AH144" s="719" t="s">
        <v>148</v>
      </c>
      <c r="AI144" s="719" t="s">
        <v>585</v>
      </c>
      <c r="AJ144" s="407">
        <v>1</v>
      </c>
      <c r="AK144" s="406" t="s">
        <v>124</v>
      </c>
      <c r="AL144" s="406" t="s">
        <v>148</v>
      </c>
      <c r="AM144" s="406" t="s">
        <v>585</v>
      </c>
      <c r="AN144" s="655" t="s">
        <v>526</v>
      </c>
      <c r="AO144" s="631"/>
      <c r="AP144" s="631"/>
      <c r="AQ144" s="631"/>
      <c r="AR144" s="631"/>
      <c r="AS144" s="631"/>
      <c r="AT144" s="631"/>
      <c r="AU144" s="631"/>
      <c r="AV144" s="631"/>
      <c r="AW144" s="631"/>
      <c r="AX144" s="631"/>
      <c r="AY144" s="631"/>
      <c r="AZ144" s="631"/>
      <c r="BA144" s="631"/>
      <c r="BB144" s="631"/>
      <c r="BC144" s="631"/>
      <c r="BD144" s="631"/>
      <c r="BE144" s="631"/>
      <c r="BF144" s="631"/>
      <c r="BG144" s="631"/>
      <c r="BH144" s="631"/>
      <c r="BI144" s="631"/>
      <c r="BJ144" s="631"/>
      <c r="BK144" s="631"/>
      <c r="BL144" s="631"/>
      <c r="BM144" s="631"/>
      <c r="BN144" s="631"/>
      <c r="BO144" s="631"/>
      <c r="BP144" s="631"/>
      <c r="BQ144" s="631"/>
      <c r="BR144" s="631"/>
      <c r="BS144" s="631"/>
      <c r="BT144" s="631"/>
      <c r="BU144" s="631"/>
      <c r="BV144" s="631"/>
      <c r="BW144" s="631"/>
      <c r="BX144" s="631"/>
      <c r="BY144" s="631"/>
      <c r="BZ144" s="631"/>
      <c r="CA144" s="631"/>
      <c r="CB144" s="631"/>
      <c r="CC144" s="631"/>
      <c r="CD144" s="631"/>
      <c r="CE144" s="631"/>
      <c r="CF144" s="631"/>
      <c r="CG144" s="631"/>
      <c r="CH144" s="631"/>
      <c r="CI144" s="631"/>
      <c r="CJ144" s="631"/>
      <c r="CK144" s="631"/>
      <c r="CL144" s="631"/>
      <c r="CM144" s="631"/>
      <c r="CN144" s="631"/>
      <c r="CO144" s="631"/>
      <c r="CP144" s="631"/>
      <c r="CQ144" s="631"/>
      <c r="CR144" s="631"/>
      <c r="CS144" s="631"/>
      <c r="CT144" s="631"/>
      <c r="CU144" s="631"/>
      <c r="CV144" s="631"/>
      <c r="CW144" s="631"/>
      <c r="CX144" s="631"/>
      <c r="CY144" s="631"/>
      <c r="CZ144" s="631"/>
      <c r="DA144" s="631"/>
      <c r="DB144" s="631"/>
      <c r="DC144" s="631"/>
      <c r="DD144" s="631"/>
      <c r="DE144" s="631"/>
      <c r="DF144" s="631"/>
      <c r="DG144" s="631"/>
      <c r="DH144" s="631"/>
      <c r="DI144" s="631"/>
      <c r="DJ144" s="631"/>
      <c r="DK144" s="631"/>
      <c r="DL144" s="631"/>
      <c r="DM144" s="631"/>
      <c r="DN144" s="631"/>
      <c r="DO144" s="631"/>
      <c r="DP144" s="631"/>
      <c r="DQ144" s="631"/>
      <c r="DR144" s="631"/>
      <c r="DS144" s="631"/>
      <c r="DT144" s="631"/>
      <c r="DU144" s="631"/>
      <c r="DV144" s="631"/>
      <c r="DW144" s="631"/>
      <c r="DX144" s="631"/>
      <c r="DY144" s="631"/>
      <c r="DZ144" s="631"/>
      <c r="EA144" s="631"/>
      <c r="EB144" s="631"/>
      <c r="EC144" s="631"/>
      <c r="ED144" s="631"/>
      <c r="EE144" s="631"/>
      <c r="EF144" s="631"/>
      <c r="EG144" s="631"/>
      <c r="EH144" s="631"/>
      <c r="EI144" s="631"/>
      <c r="EJ144" s="631"/>
      <c r="EK144" s="631"/>
      <c r="EL144" s="631"/>
      <c r="EM144" s="631"/>
      <c r="EN144" s="631"/>
      <c r="EO144" s="631"/>
      <c r="EP144" s="631"/>
      <c r="EQ144" s="631"/>
      <c r="ER144" s="631"/>
      <c r="ES144" s="631"/>
      <c r="ET144" s="631"/>
      <c r="EU144" s="631"/>
      <c r="EV144" s="631"/>
      <c r="EW144" s="631"/>
      <c r="EX144" s="631"/>
      <c r="EY144" s="631"/>
      <c r="EZ144" s="631"/>
      <c r="FA144" s="631"/>
      <c r="FB144" s="631"/>
      <c r="FC144" s="631"/>
      <c r="FD144" s="631"/>
      <c r="FE144" s="631"/>
      <c r="FF144" s="631"/>
      <c r="FG144" s="631"/>
      <c r="FH144" s="631"/>
      <c r="FI144" s="631"/>
      <c r="FJ144" s="631"/>
      <c r="FK144" s="631"/>
      <c r="FL144" s="631"/>
      <c r="FM144" s="631"/>
      <c r="FN144" s="631"/>
      <c r="FO144" s="631"/>
      <c r="FP144" s="631"/>
      <c r="FQ144" s="631"/>
      <c r="FR144" s="631"/>
      <c r="FS144" s="631"/>
      <c r="FT144" s="631"/>
      <c r="FU144" s="631"/>
      <c r="FV144" s="631"/>
      <c r="FW144" s="631"/>
      <c r="FX144" s="631"/>
      <c r="FY144" s="631"/>
      <c r="FZ144" s="631"/>
      <c r="GA144" s="631"/>
      <c r="GB144" s="631"/>
      <c r="GC144" s="631"/>
      <c r="GD144" s="631"/>
      <c r="GE144" s="631"/>
      <c r="GF144" s="631"/>
      <c r="GG144" s="631"/>
      <c r="GH144" s="631"/>
      <c r="GI144" s="631"/>
      <c r="GJ144" s="631"/>
      <c r="GK144" s="631"/>
      <c r="GL144" s="631"/>
      <c r="GM144" s="631"/>
      <c r="GN144" s="631"/>
      <c r="GO144" s="631"/>
      <c r="GP144" s="631"/>
      <c r="GQ144" s="631"/>
      <c r="GR144" s="631"/>
      <c r="GS144" s="631"/>
      <c r="GT144" s="631"/>
      <c r="GU144" s="631"/>
      <c r="GV144" s="631"/>
      <c r="GW144" s="631"/>
      <c r="GX144" s="631"/>
      <c r="GY144" s="631"/>
      <c r="GZ144" s="631"/>
      <c r="HA144" s="631"/>
      <c r="HB144" s="631"/>
      <c r="HC144" s="631"/>
      <c r="HD144" s="631"/>
      <c r="HE144" s="631"/>
      <c r="HF144" s="631"/>
      <c r="HG144" s="631"/>
      <c r="HH144" s="631"/>
      <c r="HI144" s="631"/>
      <c r="HJ144" s="631"/>
      <c r="HK144" s="631"/>
      <c r="HL144" s="631"/>
      <c r="HM144" s="631"/>
      <c r="HN144" s="631"/>
      <c r="HO144" s="631"/>
      <c r="HP144" s="631"/>
      <c r="HQ144" s="631"/>
      <c r="HR144" s="631"/>
      <c r="HS144" s="631"/>
    </row>
    <row r="145" spans="1:246" s="645" customFormat="1" ht="96" customHeight="1" x14ac:dyDescent="0.25">
      <c r="A145" s="414"/>
      <c r="B145" s="414" t="s">
        <v>222</v>
      </c>
      <c r="C145" s="392" t="s">
        <v>84</v>
      </c>
      <c r="D145" s="415" t="s">
        <v>265</v>
      </c>
      <c r="E145" s="629" t="s">
        <v>440</v>
      </c>
      <c r="F145" s="346"/>
      <c r="G145" s="376" t="s">
        <v>66</v>
      </c>
      <c r="H145" s="586"/>
      <c r="I145" s="376" t="s">
        <v>48</v>
      </c>
      <c r="J145" s="376" t="s">
        <v>48</v>
      </c>
      <c r="K145" s="686" t="s">
        <v>565</v>
      </c>
      <c r="L145" s="588" t="str">
        <f t="shared" si="70"/>
        <v>07</v>
      </c>
      <c r="M145" s="1038">
        <v>59</v>
      </c>
      <c r="N145" s="1041">
        <v>12</v>
      </c>
      <c r="O145" s="1041"/>
      <c r="P145" s="1041">
        <v>18</v>
      </c>
      <c r="Q145" s="1041"/>
      <c r="R145" s="1041"/>
      <c r="S145" s="1041"/>
      <c r="T145" s="1123"/>
      <c r="U145" s="1123"/>
      <c r="V145" s="704">
        <v>1</v>
      </c>
      <c r="W145" s="705" t="s">
        <v>121</v>
      </c>
      <c r="X145" s="705"/>
      <c r="Y145" s="705"/>
      <c r="Z145" s="407">
        <v>1</v>
      </c>
      <c r="AA145" s="409" t="s">
        <v>124</v>
      </c>
      <c r="AB145" s="407" t="s">
        <v>148</v>
      </c>
      <c r="AC145" s="406" t="s">
        <v>585</v>
      </c>
      <c r="AD145" s="1123"/>
      <c r="AE145" s="1123" t="str">
        <f t="shared" si="69"/>
        <v/>
      </c>
      <c r="AF145" s="704">
        <v>1</v>
      </c>
      <c r="AG145" s="719" t="s">
        <v>124</v>
      </c>
      <c r="AH145" s="719" t="s">
        <v>148</v>
      </c>
      <c r="AI145" s="719" t="s">
        <v>585</v>
      </c>
      <c r="AJ145" s="407">
        <v>1</v>
      </c>
      <c r="AK145" s="406" t="s">
        <v>124</v>
      </c>
      <c r="AL145" s="406" t="s">
        <v>148</v>
      </c>
      <c r="AM145" s="406" t="s">
        <v>585</v>
      </c>
      <c r="AN145" s="655" t="s">
        <v>527</v>
      </c>
      <c r="AO145" s="631"/>
      <c r="AP145" s="631"/>
      <c r="AQ145" s="631"/>
      <c r="AR145" s="631"/>
      <c r="AS145" s="631"/>
      <c r="AT145" s="631"/>
      <c r="AU145" s="631"/>
      <c r="AV145" s="631"/>
      <c r="AW145" s="631"/>
      <c r="AX145" s="631"/>
      <c r="AY145" s="631"/>
      <c r="AZ145" s="631"/>
      <c r="BA145" s="631"/>
      <c r="BB145" s="631"/>
      <c r="BC145" s="631"/>
      <c r="BD145" s="631"/>
      <c r="BE145" s="631"/>
      <c r="BF145" s="631"/>
      <c r="BG145" s="631"/>
      <c r="BH145" s="631"/>
      <c r="BI145" s="631"/>
      <c r="BJ145" s="631"/>
      <c r="BK145" s="631"/>
      <c r="BL145" s="631"/>
      <c r="BM145" s="631"/>
      <c r="BN145" s="631"/>
      <c r="BO145" s="631"/>
      <c r="BP145" s="631"/>
      <c r="BQ145" s="631"/>
      <c r="BR145" s="631"/>
      <c r="BS145" s="631"/>
      <c r="BT145" s="631"/>
      <c r="BU145" s="631"/>
      <c r="BV145" s="631"/>
      <c r="BW145" s="631"/>
      <c r="BX145" s="631"/>
      <c r="BY145" s="631"/>
      <c r="BZ145" s="631"/>
      <c r="CA145" s="631"/>
      <c r="CB145" s="631"/>
      <c r="CC145" s="631"/>
      <c r="CD145" s="631"/>
      <c r="CE145" s="631"/>
      <c r="CF145" s="631"/>
      <c r="CG145" s="631"/>
      <c r="CH145" s="631"/>
      <c r="CI145" s="631"/>
      <c r="CJ145" s="631"/>
      <c r="CK145" s="631"/>
      <c r="CL145" s="631"/>
      <c r="CM145" s="631"/>
      <c r="CN145" s="631"/>
      <c r="CO145" s="631"/>
      <c r="CP145" s="631"/>
      <c r="CQ145" s="631"/>
      <c r="CR145" s="631"/>
      <c r="CS145" s="631"/>
      <c r="CT145" s="631"/>
      <c r="CU145" s="631"/>
      <c r="CV145" s="631"/>
      <c r="CW145" s="631"/>
      <c r="CX145" s="631"/>
      <c r="CY145" s="631"/>
      <c r="CZ145" s="631"/>
      <c r="DA145" s="631"/>
      <c r="DB145" s="631"/>
      <c r="DC145" s="631"/>
      <c r="DD145" s="631"/>
      <c r="DE145" s="631"/>
      <c r="DF145" s="631"/>
      <c r="DG145" s="631"/>
      <c r="DH145" s="631"/>
      <c r="DI145" s="631"/>
      <c r="DJ145" s="631"/>
      <c r="DK145" s="631"/>
      <c r="DL145" s="631"/>
      <c r="DM145" s="631"/>
      <c r="DN145" s="631"/>
      <c r="DO145" s="631"/>
      <c r="DP145" s="631"/>
      <c r="DQ145" s="631"/>
      <c r="DR145" s="631"/>
      <c r="DS145" s="631"/>
      <c r="DT145" s="631"/>
      <c r="DU145" s="631"/>
      <c r="DV145" s="631"/>
      <c r="DW145" s="631"/>
      <c r="DX145" s="631"/>
      <c r="DY145" s="631"/>
      <c r="DZ145" s="631"/>
      <c r="EA145" s="631"/>
      <c r="EB145" s="631"/>
      <c r="EC145" s="631"/>
      <c r="ED145" s="631"/>
      <c r="EE145" s="631"/>
      <c r="EF145" s="631"/>
      <c r="EG145" s="631"/>
      <c r="EH145" s="631"/>
      <c r="EI145" s="631"/>
      <c r="EJ145" s="631"/>
      <c r="EK145" s="631"/>
      <c r="EL145" s="631"/>
      <c r="EM145" s="631"/>
      <c r="EN145" s="631"/>
      <c r="EO145" s="631"/>
      <c r="EP145" s="631"/>
      <c r="EQ145" s="631"/>
      <c r="ER145" s="631"/>
      <c r="ES145" s="631"/>
      <c r="ET145" s="631"/>
      <c r="EU145" s="631"/>
      <c r="EV145" s="631"/>
      <c r="EW145" s="631"/>
      <c r="EX145" s="631"/>
      <c r="EY145" s="631"/>
      <c r="EZ145" s="631"/>
      <c r="FA145" s="631"/>
      <c r="FB145" s="631"/>
      <c r="FC145" s="631"/>
      <c r="FD145" s="631"/>
      <c r="FE145" s="631"/>
      <c r="FF145" s="631"/>
      <c r="FG145" s="631"/>
      <c r="FH145" s="631"/>
      <c r="FI145" s="631"/>
      <c r="FJ145" s="631"/>
      <c r="FK145" s="631"/>
      <c r="FL145" s="631"/>
      <c r="FM145" s="631"/>
      <c r="FN145" s="631"/>
      <c r="FO145" s="631"/>
      <c r="FP145" s="631"/>
      <c r="FQ145" s="631"/>
      <c r="FR145" s="631"/>
      <c r="FS145" s="631"/>
      <c r="FT145" s="631"/>
      <c r="FU145" s="631"/>
      <c r="FV145" s="631"/>
      <c r="FW145" s="631"/>
      <c r="FX145" s="631"/>
      <c r="FY145" s="631"/>
      <c r="FZ145" s="631"/>
      <c r="GA145" s="631"/>
      <c r="GB145" s="631"/>
      <c r="GC145" s="631"/>
      <c r="GD145" s="631"/>
      <c r="GE145" s="631"/>
      <c r="GF145" s="631"/>
      <c r="GG145" s="631"/>
      <c r="GH145" s="631"/>
      <c r="GI145" s="631"/>
      <c r="GJ145" s="631"/>
      <c r="GK145" s="631"/>
      <c r="GL145" s="631"/>
      <c r="GM145" s="631"/>
      <c r="GN145" s="631"/>
      <c r="GO145" s="631"/>
      <c r="GP145" s="631"/>
      <c r="GQ145" s="631"/>
      <c r="GR145" s="631"/>
      <c r="GS145" s="631"/>
      <c r="GT145" s="631"/>
      <c r="GU145" s="631"/>
      <c r="GV145" s="631"/>
      <c r="GW145" s="631"/>
      <c r="GX145" s="631"/>
      <c r="GY145" s="631"/>
      <c r="GZ145" s="631"/>
      <c r="HA145" s="631"/>
      <c r="HB145" s="631"/>
      <c r="HC145" s="631"/>
      <c r="HD145" s="631"/>
      <c r="HE145" s="631"/>
      <c r="HF145" s="631"/>
      <c r="HG145" s="631"/>
      <c r="HH145" s="631"/>
      <c r="HI145" s="631"/>
      <c r="HJ145" s="631"/>
      <c r="HK145" s="631"/>
      <c r="HL145" s="631"/>
      <c r="HM145" s="631"/>
      <c r="HN145" s="631"/>
      <c r="HO145" s="631"/>
      <c r="HP145" s="631"/>
      <c r="HQ145" s="631"/>
      <c r="HR145" s="631"/>
      <c r="HS145" s="631"/>
    </row>
    <row r="146" spans="1:246" s="645" customFormat="1" ht="96" hidden="1" customHeight="1" x14ac:dyDescent="0.25">
      <c r="A146" s="777"/>
      <c r="B146" s="777" t="s">
        <v>223</v>
      </c>
      <c r="C146" s="799" t="s">
        <v>224</v>
      </c>
      <c r="D146" s="800" t="s">
        <v>268</v>
      </c>
      <c r="E146" s="801" t="s">
        <v>440</v>
      </c>
      <c r="F146" s="802"/>
      <c r="G146" s="782" t="s">
        <v>66</v>
      </c>
      <c r="H146" s="803"/>
      <c r="I146" s="782">
        <v>4</v>
      </c>
      <c r="J146" s="782">
        <v>4</v>
      </c>
      <c r="K146" s="804" t="s">
        <v>577</v>
      </c>
      <c r="L146" s="805" t="s">
        <v>547</v>
      </c>
      <c r="M146" s="1053"/>
      <c r="N146" s="1068">
        <v>18</v>
      </c>
      <c r="O146" s="1068"/>
      <c r="P146" s="1068">
        <v>18</v>
      </c>
      <c r="Q146" s="1068"/>
      <c r="R146" s="1068"/>
      <c r="S146" s="1068"/>
      <c r="T146" s="1068"/>
      <c r="U146" s="1068"/>
      <c r="V146" s="783">
        <v>1</v>
      </c>
      <c r="W146" s="784" t="s">
        <v>121</v>
      </c>
      <c r="X146" s="784"/>
      <c r="Y146" s="784"/>
      <c r="Z146" s="783">
        <v>1</v>
      </c>
      <c r="AA146" s="784" t="s">
        <v>124</v>
      </c>
      <c r="AB146" s="783" t="s">
        <v>148</v>
      </c>
      <c r="AC146" s="785" t="s">
        <v>585</v>
      </c>
      <c r="AD146" s="1068"/>
      <c r="AE146" s="1068"/>
      <c r="AF146" s="783">
        <v>1</v>
      </c>
      <c r="AG146" s="785" t="s">
        <v>124</v>
      </c>
      <c r="AH146" s="785" t="s">
        <v>148</v>
      </c>
      <c r="AI146" s="785" t="s">
        <v>585</v>
      </c>
      <c r="AJ146" s="783">
        <v>1</v>
      </c>
      <c r="AK146" s="785" t="s">
        <v>124</v>
      </c>
      <c r="AL146" s="785" t="s">
        <v>148</v>
      </c>
      <c r="AM146" s="785" t="s">
        <v>585</v>
      </c>
      <c r="AN146" s="806" t="s">
        <v>528</v>
      </c>
      <c r="AO146" s="631"/>
      <c r="AP146" s="631"/>
      <c r="AQ146" s="631"/>
      <c r="AR146" s="631"/>
      <c r="AS146" s="631"/>
      <c r="AT146" s="631"/>
      <c r="AU146" s="631"/>
      <c r="AV146" s="631"/>
      <c r="AW146" s="631"/>
      <c r="AX146" s="631"/>
      <c r="AY146" s="631"/>
      <c r="AZ146" s="631"/>
      <c r="BA146" s="631"/>
      <c r="BB146" s="631"/>
      <c r="BC146" s="631"/>
      <c r="BD146" s="631"/>
      <c r="BE146" s="631"/>
      <c r="BF146" s="631"/>
      <c r="BG146" s="631"/>
      <c r="BH146" s="631"/>
      <c r="BI146" s="631"/>
      <c r="BJ146" s="631"/>
      <c r="BK146" s="631"/>
      <c r="BL146" s="631"/>
      <c r="BM146" s="631"/>
      <c r="BN146" s="631"/>
      <c r="BO146" s="631"/>
      <c r="BP146" s="631"/>
      <c r="BQ146" s="631"/>
      <c r="BR146" s="631"/>
      <c r="BS146" s="631"/>
      <c r="BT146" s="631"/>
      <c r="BU146" s="631"/>
      <c r="BV146" s="631"/>
      <c r="BW146" s="631"/>
      <c r="BX146" s="631"/>
      <c r="BY146" s="631"/>
      <c r="BZ146" s="631"/>
      <c r="CA146" s="631"/>
      <c r="CB146" s="631"/>
      <c r="CC146" s="631"/>
      <c r="CD146" s="631"/>
      <c r="CE146" s="631"/>
      <c r="CF146" s="631"/>
      <c r="CG146" s="631"/>
      <c r="CH146" s="631"/>
      <c r="CI146" s="631"/>
      <c r="CJ146" s="631"/>
      <c r="CK146" s="631"/>
      <c r="CL146" s="631"/>
      <c r="CM146" s="631"/>
      <c r="CN146" s="631"/>
      <c r="CO146" s="631"/>
      <c r="CP146" s="631"/>
      <c r="CQ146" s="631"/>
      <c r="CR146" s="631"/>
      <c r="CS146" s="631"/>
      <c r="CT146" s="631"/>
      <c r="CU146" s="631"/>
      <c r="CV146" s="631"/>
      <c r="CW146" s="631"/>
      <c r="CX146" s="631"/>
      <c r="CY146" s="631"/>
      <c r="CZ146" s="631"/>
      <c r="DA146" s="631"/>
      <c r="DB146" s="631"/>
      <c r="DC146" s="631"/>
      <c r="DD146" s="631"/>
      <c r="DE146" s="631"/>
      <c r="DF146" s="631"/>
      <c r="DG146" s="631"/>
      <c r="DH146" s="631"/>
      <c r="DI146" s="631"/>
      <c r="DJ146" s="631"/>
      <c r="DK146" s="631"/>
      <c r="DL146" s="631"/>
      <c r="DM146" s="631"/>
      <c r="DN146" s="631"/>
      <c r="DO146" s="631"/>
      <c r="DP146" s="631"/>
      <c r="DQ146" s="631"/>
      <c r="DR146" s="631"/>
      <c r="DS146" s="631"/>
      <c r="DT146" s="631"/>
      <c r="DU146" s="631"/>
      <c r="DV146" s="631"/>
      <c r="DW146" s="631"/>
      <c r="DX146" s="631"/>
      <c r="DY146" s="631"/>
      <c r="DZ146" s="631"/>
      <c r="EA146" s="631"/>
      <c r="EB146" s="631"/>
      <c r="EC146" s="631"/>
      <c r="ED146" s="631"/>
      <c r="EE146" s="631"/>
      <c r="EF146" s="631"/>
      <c r="EG146" s="631"/>
      <c r="EH146" s="631"/>
      <c r="EI146" s="631"/>
      <c r="EJ146" s="631"/>
      <c r="EK146" s="631"/>
      <c r="EL146" s="631"/>
      <c r="EM146" s="631"/>
      <c r="EN146" s="631"/>
      <c r="EO146" s="631"/>
      <c r="EP146" s="631"/>
      <c r="EQ146" s="631"/>
      <c r="ER146" s="631"/>
      <c r="ES146" s="631"/>
      <c r="ET146" s="631"/>
      <c r="EU146" s="631"/>
      <c r="EV146" s="631"/>
      <c r="EW146" s="631"/>
      <c r="EX146" s="631"/>
      <c r="EY146" s="631"/>
      <c r="EZ146" s="631"/>
      <c r="FA146" s="631"/>
      <c r="FB146" s="631"/>
      <c r="FC146" s="631"/>
      <c r="FD146" s="631"/>
      <c r="FE146" s="631"/>
      <c r="FF146" s="631"/>
      <c r="FG146" s="631"/>
      <c r="FH146" s="631"/>
      <c r="FI146" s="631"/>
      <c r="FJ146" s="631"/>
      <c r="FK146" s="631"/>
      <c r="FL146" s="631"/>
      <c r="FM146" s="631"/>
      <c r="FN146" s="631"/>
      <c r="FO146" s="631"/>
      <c r="FP146" s="631"/>
      <c r="FQ146" s="631"/>
      <c r="FR146" s="631"/>
      <c r="FS146" s="631"/>
      <c r="FT146" s="631"/>
      <c r="FU146" s="631"/>
      <c r="FV146" s="631"/>
      <c r="FW146" s="631"/>
      <c r="FX146" s="631"/>
      <c r="FY146" s="631"/>
      <c r="FZ146" s="631"/>
      <c r="GA146" s="631"/>
      <c r="GB146" s="631"/>
      <c r="GC146" s="631"/>
      <c r="GD146" s="631"/>
      <c r="GE146" s="631"/>
      <c r="GF146" s="631"/>
      <c r="GG146" s="631"/>
      <c r="GH146" s="631"/>
      <c r="GI146" s="631"/>
      <c r="GJ146" s="631"/>
      <c r="GK146" s="631"/>
      <c r="GL146" s="631"/>
      <c r="GM146" s="631"/>
      <c r="GN146" s="631"/>
      <c r="GO146" s="631"/>
      <c r="GP146" s="631"/>
      <c r="GQ146" s="631"/>
      <c r="GR146" s="631"/>
      <c r="GS146" s="631"/>
      <c r="GT146" s="631"/>
      <c r="GU146" s="631"/>
      <c r="GV146" s="631"/>
      <c r="GW146" s="631"/>
      <c r="GX146" s="631"/>
      <c r="GY146" s="631"/>
      <c r="GZ146" s="631"/>
      <c r="HA146" s="631"/>
      <c r="HB146" s="631"/>
      <c r="HC146" s="631"/>
      <c r="HD146" s="631"/>
      <c r="HE146" s="631"/>
      <c r="HF146" s="631"/>
      <c r="HG146" s="631"/>
      <c r="HH146" s="631"/>
      <c r="HI146" s="631"/>
      <c r="HJ146" s="631"/>
      <c r="HK146" s="631"/>
      <c r="HL146" s="631"/>
      <c r="HM146" s="631"/>
      <c r="HN146" s="631"/>
      <c r="HO146" s="631"/>
      <c r="HP146" s="631"/>
      <c r="HQ146" s="631"/>
      <c r="HR146" s="631"/>
      <c r="HS146" s="631"/>
    </row>
    <row r="147" spans="1:246" s="498" customFormat="1" ht="76.5" x14ac:dyDescent="0.25">
      <c r="A147" s="771"/>
      <c r="B147" s="772" t="s">
        <v>619</v>
      </c>
      <c r="C147" s="773" t="s">
        <v>617</v>
      </c>
      <c r="D147" s="775" t="s">
        <v>618</v>
      </c>
      <c r="E147" s="418" t="s">
        <v>366</v>
      </c>
      <c r="F147" s="418"/>
      <c r="G147" s="424" t="s">
        <v>66</v>
      </c>
      <c r="H147" s="602"/>
      <c r="I147" s="774">
        <v>4</v>
      </c>
      <c r="J147" s="774">
        <v>4</v>
      </c>
      <c r="K147" s="680" t="s">
        <v>566</v>
      </c>
      <c r="L147" s="602" t="str">
        <f>"07"</f>
        <v>07</v>
      </c>
      <c r="M147" s="1069">
        <v>78</v>
      </c>
      <c r="N147" s="1049">
        <v>18</v>
      </c>
      <c r="O147" s="1049"/>
      <c r="P147" s="1049">
        <v>18</v>
      </c>
      <c r="Q147" s="1049"/>
      <c r="R147" s="1045"/>
      <c r="S147" s="1045"/>
      <c r="T147" s="1126"/>
      <c r="U147" s="1126"/>
      <c r="V147" s="704">
        <v>1</v>
      </c>
      <c r="W147" s="705" t="s">
        <v>121</v>
      </c>
      <c r="X147" s="705"/>
      <c r="Y147" s="705"/>
      <c r="Z147" s="407">
        <v>1</v>
      </c>
      <c r="AA147" s="409" t="s">
        <v>124</v>
      </c>
      <c r="AB147" s="407" t="s">
        <v>148</v>
      </c>
      <c r="AC147" s="406" t="s">
        <v>585</v>
      </c>
      <c r="AD147" s="1126"/>
      <c r="AE147" s="1123" t="str">
        <f t="shared" ref="AE147:AE148" si="71">IF(AD147="","",AD147)</f>
        <v/>
      </c>
      <c r="AF147" s="704">
        <v>1</v>
      </c>
      <c r="AG147" s="719" t="s">
        <v>124</v>
      </c>
      <c r="AH147" s="719" t="s">
        <v>148</v>
      </c>
      <c r="AI147" s="719" t="s">
        <v>585</v>
      </c>
      <c r="AJ147" s="407">
        <v>1</v>
      </c>
      <c r="AK147" s="406" t="s">
        <v>124</v>
      </c>
      <c r="AL147" s="406" t="s">
        <v>148</v>
      </c>
      <c r="AM147" s="406" t="s">
        <v>585</v>
      </c>
      <c r="AN147" s="657" t="s">
        <v>514</v>
      </c>
      <c r="AO147" s="497"/>
      <c r="AP147" s="497"/>
      <c r="AQ147" s="497"/>
      <c r="AR147" s="497"/>
      <c r="AS147" s="497"/>
      <c r="AT147" s="497"/>
      <c r="AU147" s="497"/>
      <c r="AV147" s="497"/>
      <c r="AW147" s="497"/>
      <c r="AX147" s="497"/>
      <c r="AY147" s="497"/>
      <c r="AZ147" s="497"/>
      <c r="BA147" s="497"/>
      <c r="BB147" s="497"/>
      <c r="BC147" s="497"/>
      <c r="BD147" s="497"/>
      <c r="BE147" s="497"/>
      <c r="BF147" s="497"/>
      <c r="BG147" s="497"/>
      <c r="BH147" s="497"/>
      <c r="BI147" s="497"/>
      <c r="BJ147" s="497"/>
      <c r="BK147" s="497"/>
      <c r="BL147" s="497"/>
      <c r="BM147" s="497"/>
      <c r="BN147" s="497"/>
      <c r="BO147" s="497"/>
      <c r="BP147" s="497"/>
      <c r="BQ147" s="497"/>
      <c r="BR147" s="497"/>
      <c r="BS147" s="497"/>
      <c r="BT147" s="497"/>
      <c r="BU147" s="497"/>
      <c r="BV147" s="497"/>
      <c r="BW147" s="497"/>
      <c r="BX147" s="497"/>
      <c r="BY147" s="497"/>
      <c r="BZ147" s="497"/>
      <c r="CA147" s="497"/>
      <c r="CB147" s="497"/>
      <c r="CC147" s="497"/>
      <c r="CD147" s="497"/>
      <c r="CE147" s="497"/>
      <c r="CF147" s="497"/>
      <c r="CG147" s="497"/>
      <c r="CH147" s="497"/>
      <c r="CI147" s="497"/>
      <c r="CJ147" s="497"/>
      <c r="CK147" s="497"/>
      <c r="CL147" s="497"/>
      <c r="CM147" s="497"/>
      <c r="CN147" s="497"/>
      <c r="CO147" s="497"/>
      <c r="CP147" s="497"/>
      <c r="CQ147" s="497"/>
      <c r="CR147" s="497"/>
      <c r="CS147" s="497"/>
      <c r="CT147" s="497"/>
      <c r="CU147" s="497"/>
      <c r="CV147" s="497"/>
      <c r="CW147" s="497"/>
      <c r="CX147" s="497"/>
      <c r="CY147" s="497"/>
      <c r="CZ147" s="497"/>
      <c r="DA147" s="497"/>
      <c r="DB147" s="497"/>
      <c r="DC147" s="497"/>
      <c r="DD147" s="497"/>
      <c r="DE147" s="497"/>
      <c r="DF147" s="497"/>
      <c r="DG147" s="497"/>
      <c r="DH147" s="497"/>
      <c r="DI147" s="497"/>
      <c r="DJ147" s="497"/>
      <c r="DK147" s="497"/>
      <c r="DL147" s="497"/>
      <c r="DM147" s="497"/>
      <c r="DN147" s="497"/>
      <c r="DO147" s="497"/>
      <c r="DP147" s="497"/>
      <c r="DQ147" s="497"/>
      <c r="DR147" s="497"/>
      <c r="DS147" s="497"/>
      <c r="DT147" s="497"/>
      <c r="DU147" s="497"/>
      <c r="DV147" s="497"/>
      <c r="DW147" s="497"/>
      <c r="DX147" s="497"/>
      <c r="DY147" s="497"/>
      <c r="DZ147" s="497"/>
      <c r="EA147" s="497"/>
      <c r="EB147" s="497"/>
      <c r="EC147" s="497"/>
      <c r="ED147" s="497"/>
      <c r="EE147" s="497"/>
      <c r="EF147" s="497"/>
      <c r="EG147" s="497"/>
      <c r="EH147" s="497"/>
      <c r="EI147" s="497"/>
      <c r="EJ147" s="497"/>
      <c r="EK147" s="497"/>
      <c r="EL147" s="497"/>
      <c r="EM147" s="497"/>
      <c r="EN147" s="497"/>
      <c r="EO147" s="497"/>
      <c r="EP147" s="497"/>
      <c r="EQ147" s="497"/>
      <c r="ER147" s="497"/>
      <c r="ES147" s="497"/>
      <c r="ET147" s="497"/>
      <c r="EU147" s="497"/>
      <c r="EV147" s="497"/>
      <c r="EW147" s="497"/>
      <c r="EX147" s="497"/>
      <c r="EY147" s="497"/>
      <c r="EZ147" s="497"/>
      <c r="FA147" s="497"/>
      <c r="FB147" s="497"/>
      <c r="FC147" s="497"/>
      <c r="FD147" s="497"/>
      <c r="FE147" s="497"/>
      <c r="FF147" s="497"/>
      <c r="FG147" s="497"/>
      <c r="FH147" s="497"/>
      <c r="FI147" s="497"/>
      <c r="FJ147" s="497"/>
      <c r="FK147" s="497"/>
      <c r="FL147" s="497"/>
      <c r="FM147" s="497"/>
      <c r="FN147" s="497"/>
      <c r="FO147" s="497"/>
      <c r="FP147" s="497"/>
      <c r="FQ147" s="497"/>
      <c r="FR147" s="497"/>
      <c r="FS147" s="497"/>
      <c r="FT147" s="497"/>
      <c r="FU147" s="497"/>
      <c r="FV147" s="497"/>
      <c r="FW147" s="497"/>
      <c r="FX147" s="497"/>
      <c r="FY147" s="497"/>
      <c r="FZ147" s="497"/>
      <c r="GA147" s="497"/>
      <c r="GB147" s="497"/>
      <c r="GC147" s="497"/>
      <c r="GD147" s="497"/>
      <c r="GE147" s="497"/>
      <c r="GF147" s="497"/>
      <c r="GG147" s="497"/>
      <c r="GH147" s="497"/>
      <c r="GI147" s="497"/>
      <c r="GJ147" s="497"/>
      <c r="GK147" s="497"/>
      <c r="GL147" s="497"/>
      <c r="GM147" s="497"/>
      <c r="GN147" s="497"/>
      <c r="GO147" s="497"/>
      <c r="GP147" s="497"/>
      <c r="GQ147" s="497"/>
      <c r="GR147" s="497"/>
      <c r="GS147" s="497"/>
      <c r="GT147" s="497"/>
      <c r="GU147" s="497"/>
      <c r="GV147" s="497"/>
      <c r="GW147" s="497"/>
      <c r="GX147" s="497"/>
      <c r="GY147" s="497"/>
      <c r="GZ147" s="497"/>
      <c r="HA147" s="497"/>
      <c r="HB147" s="497"/>
      <c r="HC147" s="497"/>
      <c r="HD147" s="497"/>
      <c r="HE147" s="497"/>
      <c r="HF147" s="497"/>
      <c r="HG147" s="497"/>
      <c r="HH147" s="497"/>
      <c r="HI147" s="497"/>
      <c r="HJ147" s="497"/>
      <c r="HK147" s="497"/>
      <c r="HL147" s="497"/>
      <c r="HM147" s="497"/>
      <c r="HN147" s="497"/>
      <c r="HO147" s="497"/>
      <c r="HP147" s="497"/>
      <c r="HQ147" s="497"/>
      <c r="HR147" s="497"/>
      <c r="HS147" s="497"/>
    </row>
    <row r="148" spans="1:246" s="645" customFormat="1" ht="76.5" x14ac:dyDescent="0.25">
      <c r="A148" s="414"/>
      <c r="B148" s="414" t="s">
        <v>461</v>
      </c>
      <c r="C148" s="392" t="s">
        <v>86</v>
      </c>
      <c r="D148" s="415" t="s">
        <v>267</v>
      </c>
      <c r="E148" s="629" t="s">
        <v>440</v>
      </c>
      <c r="F148" s="346"/>
      <c r="G148" s="376" t="s">
        <v>66</v>
      </c>
      <c r="H148" s="586"/>
      <c r="I148" s="375" t="s">
        <v>52</v>
      </c>
      <c r="J148" s="375" t="s">
        <v>52</v>
      </c>
      <c r="K148" s="686" t="s">
        <v>448</v>
      </c>
      <c r="L148" s="587">
        <v>25</v>
      </c>
      <c r="M148" s="1078">
        <v>59</v>
      </c>
      <c r="N148" s="1040"/>
      <c r="O148" s="1040"/>
      <c r="P148" s="1040">
        <v>18</v>
      </c>
      <c r="Q148" s="1040"/>
      <c r="R148" s="1040"/>
      <c r="S148" s="1040"/>
      <c r="T148" s="1128"/>
      <c r="U148" s="1128"/>
      <c r="V148" s="724">
        <v>1</v>
      </c>
      <c r="W148" s="727" t="s">
        <v>121</v>
      </c>
      <c r="X148" s="718"/>
      <c r="Y148" s="718"/>
      <c r="Z148" s="398">
        <v>1</v>
      </c>
      <c r="AA148" s="397" t="s">
        <v>124</v>
      </c>
      <c r="AB148" s="397" t="s">
        <v>173</v>
      </c>
      <c r="AC148" s="397" t="s">
        <v>161</v>
      </c>
      <c r="AD148" s="1128"/>
      <c r="AE148" s="1123" t="str">
        <f t="shared" si="71"/>
        <v/>
      </c>
      <c r="AF148" s="724">
        <v>1</v>
      </c>
      <c r="AG148" s="718" t="s">
        <v>124</v>
      </c>
      <c r="AH148" s="718" t="s">
        <v>173</v>
      </c>
      <c r="AI148" s="718" t="s">
        <v>161</v>
      </c>
      <c r="AJ148" s="398">
        <v>1</v>
      </c>
      <c r="AK148" s="404" t="s">
        <v>124</v>
      </c>
      <c r="AL148" s="404" t="s">
        <v>173</v>
      </c>
      <c r="AM148" s="404" t="s">
        <v>161</v>
      </c>
      <c r="AN148" s="654" t="s">
        <v>529</v>
      </c>
      <c r="AO148" s="631"/>
      <c r="AP148" s="631"/>
      <c r="AQ148" s="631"/>
      <c r="AR148" s="631"/>
      <c r="AS148" s="631"/>
      <c r="AT148" s="631"/>
      <c r="AU148" s="631"/>
      <c r="AV148" s="631"/>
      <c r="AW148" s="631"/>
      <c r="AX148" s="631"/>
      <c r="AY148" s="631"/>
      <c r="AZ148" s="631"/>
      <c r="BA148" s="631"/>
      <c r="BB148" s="631"/>
      <c r="BC148" s="631"/>
      <c r="BD148" s="631"/>
      <c r="BE148" s="631"/>
      <c r="BF148" s="631"/>
      <c r="BG148" s="631"/>
      <c r="BH148" s="631"/>
      <c r="BI148" s="631"/>
      <c r="BJ148" s="631"/>
      <c r="BK148" s="631"/>
      <c r="BL148" s="631"/>
      <c r="BM148" s="631"/>
      <c r="BN148" s="631"/>
      <c r="BO148" s="631"/>
      <c r="BP148" s="631"/>
      <c r="BQ148" s="631"/>
      <c r="BR148" s="631"/>
      <c r="BS148" s="631"/>
      <c r="BT148" s="631"/>
      <c r="BU148" s="631"/>
      <c r="BV148" s="631"/>
      <c r="BW148" s="631"/>
      <c r="BX148" s="631"/>
      <c r="BY148" s="631"/>
      <c r="BZ148" s="631"/>
      <c r="CA148" s="631"/>
      <c r="CB148" s="631"/>
      <c r="CC148" s="631"/>
      <c r="CD148" s="631"/>
      <c r="CE148" s="631"/>
      <c r="CF148" s="631"/>
      <c r="CG148" s="631"/>
      <c r="CH148" s="631"/>
      <c r="CI148" s="631"/>
      <c r="CJ148" s="631"/>
      <c r="CK148" s="631"/>
      <c r="CL148" s="631"/>
      <c r="CM148" s="631"/>
      <c r="CN148" s="631"/>
      <c r="CO148" s="631"/>
      <c r="CP148" s="631"/>
      <c r="CQ148" s="631"/>
      <c r="CR148" s="631"/>
      <c r="CS148" s="631"/>
      <c r="CT148" s="631"/>
      <c r="CU148" s="631"/>
      <c r="CV148" s="631"/>
      <c r="CW148" s="631"/>
      <c r="CX148" s="631"/>
      <c r="CY148" s="631"/>
      <c r="CZ148" s="631"/>
      <c r="DA148" s="631"/>
      <c r="DB148" s="631"/>
      <c r="DC148" s="631"/>
      <c r="DD148" s="631"/>
      <c r="DE148" s="631"/>
      <c r="DF148" s="631"/>
      <c r="DG148" s="631"/>
      <c r="DH148" s="631"/>
      <c r="DI148" s="631"/>
      <c r="DJ148" s="631"/>
      <c r="DK148" s="631"/>
      <c r="DL148" s="631"/>
      <c r="DM148" s="631"/>
      <c r="DN148" s="631"/>
      <c r="DO148" s="631"/>
      <c r="DP148" s="631"/>
      <c r="DQ148" s="631"/>
      <c r="DR148" s="631"/>
      <c r="DS148" s="631"/>
      <c r="DT148" s="631"/>
      <c r="DU148" s="631"/>
      <c r="DV148" s="631"/>
      <c r="DW148" s="631"/>
      <c r="DX148" s="631"/>
      <c r="DY148" s="631"/>
      <c r="DZ148" s="631"/>
      <c r="EA148" s="631"/>
      <c r="EB148" s="631"/>
      <c r="EC148" s="631"/>
      <c r="ED148" s="631"/>
      <c r="EE148" s="631"/>
      <c r="EF148" s="631"/>
      <c r="EG148" s="631"/>
      <c r="EH148" s="631"/>
      <c r="EI148" s="631"/>
      <c r="EJ148" s="631"/>
      <c r="EK148" s="631"/>
      <c r="EL148" s="631"/>
      <c r="EM148" s="631"/>
      <c r="EN148" s="631"/>
      <c r="EO148" s="631"/>
      <c r="EP148" s="631"/>
      <c r="EQ148" s="631"/>
      <c r="ER148" s="631"/>
      <c r="ES148" s="631"/>
      <c r="ET148" s="631"/>
      <c r="EU148" s="631"/>
      <c r="EV148" s="631"/>
      <c r="EW148" s="631"/>
      <c r="EX148" s="631"/>
      <c r="EY148" s="631"/>
      <c r="EZ148" s="631"/>
      <c r="FA148" s="631"/>
      <c r="FB148" s="631"/>
      <c r="FC148" s="631"/>
      <c r="FD148" s="631"/>
      <c r="FE148" s="631"/>
      <c r="FF148" s="631"/>
      <c r="FG148" s="631"/>
      <c r="FH148" s="631"/>
      <c r="FI148" s="631"/>
      <c r="FJ148" s="631"/>
      <c r="FK148" s="631"/>
      <c r="FL148" s="631"/>
      <c r="FM148" s="631"/>
      <c r="FN148" s="631"/>
      <c r="FO148" s="631"/>
      <c r="FP148" s="631"/>
      <c r="FQ148" s="631"/>
      <c r="FR148" s="631"/>
      <c r="FS148" s="631"/>
      <c r="FT148" s="631"/>
      <c r="FU148" s="631"/>
      <c r="FV148" s="631"/>
      <c r="FW148" s="631"/>
      <c r="FX148" s="631"/>
      <c r="FY148" s="631"/>
      <c r="FZ148" s="631"/>
      <c r="GA148" s="631"/>
      <c r="GB148" s="631"/>
      <c r="GC148" s="631"/>
      <c r="GD148" s="631"/>
      <c r="GE148" s="631"/>
      <c r="GF148" s="631"/>
      <c r="GG148" s="631"/>
      <c r="GH148" s="631"/>
      <c r="GI148" s="631"/>
      <c r="GJ148" s="631"/>
      <c r="GK148" s="631"/>
      <c r="GL148" s="631"/>
      <c r="GM148" s="631"/>
      <c r="GN148" s="631"/>
      <c r="GO148" s="631"/>
      <c r="GP148" s="631"/>
      <c r="GQ148" s="631"/>
      <c r="GR148" s="631"/>
      <c r="GS148" s="631"/>
      <c r="GT148" s="631"/>
      <c r="GU148" s="631"/>
      <c r="GV148" s="631"/>
      <c r="GW148" s="631"/>
      <c r="GX148" s="631"/>
      <c r="GY148" s="631"/>
      <c r="GZ148" s="631"/>
      <c r="HA148" s="631"/>
      <c r="HB148" s="631"/>
      <c r="HC148" s="631"/>
      <c r="HD148" s="631"/>
      <c r="HE148" s="631"/>
      <c r="HF148" s="631"/>
      <c r="HG148" s="631"/>
      <c r="HH148" s="631"/>
      <c r="HI148" s="631"/>
      <c r="HJ148" s="631"/>
      <c r="HK148" s="631"/>
      <c r="HL148" s="631"/>
      <c r="HM148" s="631"/>
      <c r="HN148" s="631"/>
      <c r="HO148" s="631"/>
      <c r="HP148" s="631"/>
      <c r="HQ148" s="631"/>
      <c r="HR148" s="631"/>
      <c r="HS148" s="631"/>
    </row>
    <row r="149" spans="1:246" s="643" customFormat="1" ht="36" customHeight="1" x14ac:dyDescent="0.25">
      <c r="A149" s="640" t="s">
        <v>462</v>
      </c>
      <c r="B149" s="640" t="s">
        <v>344</v>
      </c>
      <c r="C149" s="641" t="s">
        <v>463</v>
      </c>
      <c r="D149" s="624" t="s">
        <v>223</v>
      </c>
      <c r="E149" s="640" t="s">
        <v>395</v>
      </c>
      <c r="F149" s="641"/>
      <c r="G149" s="625"/>
      <c r="H149" s="640" t="s">
        <v>367</v>
      </c>
      <c r="I149" s="640">
        <v>2</v>
      </c>
      <c r="J149" s="640">
        <v>2</v>
      </c>
      <c r="K149" s="626"/>
      <c r="L149" s="1037"/>
      <c r="M149" s="1072"/>
      <c r="N149" s="1072"/>
      <c r="O149" s="1072"/>
      <c r="P149" s="1074"/>
      <c r="Q149" s="1074"/>
      <c r="R149" s="1047"/>
      <c r="S149" s="1047"/>
      <c r="T149" s="1047"/>
      <c r="U149" s="1047"/>
      <c r="V149" s="621"/>
      <c r="W149" s="622"/>
      <c r="X149" s="619"/>
      <c r="Y149" s="620"/>
      <c r="Z149" s="619"/>
      <c r="AA149" s="619"/>
      <c r="AB149" s="619"/>
      <c r="AC149" s="620"/>
      <c r="AD149" s="1047"/>
      <c r="AE149" s="1047"/>
      <c r="AF149" s="619"/>
      <c r="AG149" s="619"/>
      <c r="AH149" s="619"/>
      <c r="AI149" s="620"/>
      <c r="AJ149" s="619"/>
      <c r="AK149" s="619"/>
      <c r="AL149" s="619"/>
      <c r="AM149" s="623"/>
      <c r="AN149" s="668"/>
      <c r="AO149" s="642"/>
      <c r="AP149" s="642"/>
      <c r="AQ149" s="642"/>
      <c r="AR149" s="642"/>
      <c r="AS149" s="642"/>
      <c r="AT149" s="642"/>
      <c r="AU149" s="642"/>
      <c r="AV149" s="642"/>
      <c r="AW149" s="642"/>
      <c r="AX149" s="642"/>
      <c r="AY149" s="642"/>
      <c r="AZ149" s="642"/>
      <c r="BA149" s="642"/>
      <c r="BB149" s="642"/>
      <c r="BC149" s="642"/>
      <c r="BD149" s="642"/>
      <c r="BE149" s="642"/>
      <c r="BF149" s="642"/>
      <c r="BG149" s="642"/>
      <c r="BH149" s="642"/>
      <c r="BI149" s="642"/>
      <c r="BJ149" s="642"/>
      <c r="BK149" s="642"/>
      <c r="BL149" s="642"/>
      <c r="BM149" s="642"/>
      <c r="BN149" s="642"/>
      <c r="BO149" s="642"/>
      <c r="BP149" s="642"/>
      <c r="BQ149" s="642"/>
      <c r="BR149" s="642"/>
      <c r="BS149" s="642"/>
      <c r="BT149" s="642"/>
      <c r="BU149" s="642"/>
      <c r="BV149" s="642"/>
      <c r="BW149" s="642"/>
      <c r="BX149" s="642"/>
      <c r="BY149" s="642"/>
      <c r="BZ149" s="642"/>
      <c r="CA149" s="642"/>
      <c r="CB149" s="642"/>
      <c r="CC149" s="642"/>
      <c r="CD149" s="642"/>
      <c r="CE149" s="642"/>
      <c r="CF149" s="642"/>
      <c r="CG149" s="642"/>
      <c r="CH149" s="642"/>
      <c r="CI149" s="642"/>
      <c r="CJ149" s="642"/>
      <c r="CK149" s="642"/>
      <c r="CL149" s="642"/>
      <c r="CM149" s="642"/>
      <c r="CN149" s="642"/>
      <c r="CO149" s="642"/>
      <c r="CP149" s="642"/>
      <c r="CQ149" s="642"/>
      <c r="CR149" s="642"/>
      <c r="CS149" s="642"/>
      <c r="CT149" s="642"/>
      <c r="CU149" s="642"/>
      <c r="CV149" s="642"/>
      <c r="CW149" s="642"/>
      <c r="CX149" s="642"/>
      <c r="CY149" s="642"/>
      <c r="CZ149" s="642"/>
      <c r="DA149" s="642"/>
      <c r="DB149" s="642"/>
      <c r="DC149" s="642"/>
      <c r="DD149" s="642"/>
      <c r="DE149" s="642"/>
      <c r="DF149" s="642"/>
      <c r="DG149" s="642"/>
      <c r="DH149" s="642"/>
      <c r="DI149" s="642"/>
      <c r="DJ149" s="642"/>
      <c r="DK149" s="642"/>
      <c r="DL149" s="642"/>
      <c r="DM149" s="642"/>
      <c r="DN149" s="642"/>
      <c r="DO149" s="642"/>
      <c r="DP149" s="642"/>
      <c r="DQ149" s="642"/>
      <c r="DR149" s="642"/>
      <c r="DS149" s="642"/>
      <c r="DT149" s="642"/>
      <c r="DU149" s="642"/>
      <c r="DV149" s="642"/>
      <c r="DW149" s="642"/>
      <c r="DX149" s="642"/>
      <c r="DY149" s="642"/>
      <c r="DZ149" s="642"/>
      <c r="EA149" s="642"/>
      <c r="EB149" s="642"/>
      <c r="EC149" s="642"/>
      <c r="ED149" s="642"/>
      <c r="EE149" s="642"/>
      <c r="EF149" s="642"/>
      <c r="EG149" s="642"/>
      <c r="EH149" s="642"/>
      <c r="EI149" s="642"/>
      <c r="EJ149" s="642"/>
      <c r="EK149" s="642"/>
      <c r="EL149" s="642"/>
      <c r="EM149" s="642"/>
      <c r="EN149" s="642"/>
      <c r="EO149" s="642"/>
      <c r="EP149" s="642"/>
      <c r="EQ149" s="642"/>
      <c r="ER149" s="642"/>
      <c r="ES149" s="642"/>
      <c r="ET149" s="642"/>
      <c r="EU149" s="642"/>
      <c r="EV149" s="642"/>
      <c r="EW149" s="642"/>
      <c r="EX149" s="642"/>
      <c r="EY149" s="642"/>
      <c r="EZ149" s="642"/>
      <c r="FA149" s="642"/>
      <c r="FB149" s="642"/>
      <c r="FC149" s="642"/>
      <c r="FD149" s="642"/>
      <c r="FE149" s="642"/>
      <c r="FF149" s="642"/>
      <c r="FG149" s="642"/>
      <c r="FH149" s="642"/>
      <c r="FI149" s="642"/>
      <c r="FJ149" s="642"/>
      <c r="FK149" s="642"/>
      <c r="FL149" s="642"/>
      <c r="FM149" s="642"/>
      <c r="FN149" s="642"/>
      <c r="FO149" s="642"/>
      <c r="FP149" s="642"/>
      <c r="FQ149" s="642"/>
      <c r="FR149" s="642"/>
      <c r="FS149" s="642"/>
      <c r="FT149" s="642"/>
      <c r="FU149" s="642"/>
      <c r="FV149" s="642"/>
      <c r="FW149" s="642"/>
      <c r="FX149" s="642"/>
      <c r="FY149" s="642"/>
      <c r="FZ149" s="642"/>
      <c r="GA149" s="642"/>
      <c r="GB149" s="642"/>
      <c r="GC149" s="642"/>
      <c r="GD149" s="642"/>
      <c r="GE149" s="642"/>
      <c r="GF149" s="642"/>
      <c r="GG149" s="642"/>
      <c r="GH149" s="642"/>
      <c r="GI149" s="642"/>
      <c r="GJ149" s="642"/>
      <c r="GK149" s="642"/>
      <c r="GL149" s="642"/>
      <c r="GM149" s="642"/>
      <c r="GN149" s="642"/>
      <c r="GO149" s="642"/>
      <c r="GP149" s="642"/>
      <c r="GQ149" s="642"/>
      <c r="GR149" s="642"/>
      <c r="GS149" s="642"/>
      <c r="GT149" s="642"/>
      <c r="GU149" s="642"/>
      <c r="GV149" s="642"/>
      <c r="GW149" s="642"/>
      <c r="GX149" s="642"/>
      <c r="GY149" s="642"/>
      <c r="GZ149" s="642"/>
      <c r="HA149" s="642"/>
      <c r="HB149" s="642"/>
      <c r="HC149" s="642"/>
      <c r="HD149" s="642"/>
      <c r="HE149" s="642"/>
      <c r="HF149" s="642"/>
      <c r="HG149" s="642"/>
      <c r="HH149" s="642"/>
      <c r="HI149" s="642"/>
      <c r="HJ149" s="642"/>
      <c r="HK149" s="642"/>
      <c r="HL149" s="642"/>
      <c r="HM149" s="642"/>
      <c r="HN149" s="642"/>
      <c r="HO149" s="642"/>
      <c r="HP149" s="642"/>
      <c r="HQ149" s="642"/>
      <c r="HR149" s="642"/>
      <c r="HS149" s="642"/>
      <c r="HT149" s="642"/>
      <c r="HU149" s="642"/>
      <c r="HV149" s="642"/>
      <c r="HW149" s="642"/>
      <c r="HX149" s="642"/>
      <c r="HY149" s="642"/>
      <c r="HZ149" s="642"/>
      <c r="IA149" s="642"/>
      <c r="IB149" s="642"/>
      <c r="IC149" s="642"/>
      <c r="ID149" s="642"/>
      <c r="IE149" s="642"/>
      <c r="IF149" s="642"/>
      <c r="IG149" s="642"/>
      <c r="IH149" s="642"/>
      <c r="II149" s="642"/>
      <c r="IJ149" s="642"/>
      <c r="IK149" s="642"/>
      <c r="IL149" s="642"/>
    </row>
    <row r="150" spans="1:246" s="682" customFormat="1" ht="98.25" customHeight="1" x14ac:dyDescent="0.25">
      <c r="A150" s="414"/>
      <c r="B150" s="637" t="s">
        <v>160</v>
      </c>
      <c r="C150" s="638" t="s">
        <v>231</v>
      </c>
      <c r="D150" s="627" t="s">
        <v>464</v>
      </c>
      <c r="E150" s="629" t="s">
        <v>440</v>
      </c>
      <c r="F150" s="628" t="s">
        <v>442</v>
      </c>
      <c r="G150" s="629" t="s">
        <v>582</v>
      </c>
      <c r="H150" s="644"/>
      <c r="I150" s="628" t="s">
        <v>52</v>
      </c>
      <c r="J150" s="628" t="s">
        <v>52</v>
      </c>
      <c r="K150" s="646" t="s">
        <v>369</v>
      </c>
      <c r="L150" s="1075">
        <v>12</v>
      </c>
      <c r="M150" s="1079">
        <v>52</v>
      </c>
      <c r="N150" s="1048"/>
      <c r="O150" s="1048"/>
      <c r="P150" s="1048">
        <v>18</v>
      </c>
      <c r="Q150" s="1048"/>
      <c r="R150" s="1048"/>
      <c r="S150" s="1048"/>
      <c r="T150" s="1123"/>
      <c r="U150" s="1123"/>
      <c r="V150" s="725">
        <v>1</v>
      </c>
      <c r="W150" s="728" t="s">
        <v>121</v>
      </c>
      <c r="X150" s="726" t="s">
        <v>443</v>
      </c>
      <c r="Y150" s="726" t="s">
        <v>162</v>
      </c>
      <c r="Z150" s="636">
        <v>1</v>
      </c>
      <c r="AA150" s="635" t="s">
        <v>124</v>
      </c>
      <c r="AB150" s="635" t="s">
        <v>173</v>
      </c>
      <c r="AC150" s="635" t="s">
        <v>161</v>
      </c>
      <c r="AD150" s="1123"/>
      <c r="AE150" s="1123" t="str">
        <f t="shared" ref="AE150:AE152" si="72">IF(AD150="","",AD150)</f>
        <v/>
      </c>
      <c r="AF150" s="725">
        <v>1</v>
      </c>
      <c r="AG150" s="726" t="s">
        <v>124</v>
      </c>
      <c r="AH150" s="726" t="s">
        <v>148</v>
      </c>
      <c r="AI150" s="726" t="s">
        <v>163</v>
      </c>
      <c r="AJ150" s="636">
        <v>1</v>
      </c>
      <c r="AK150" s="635" t="s">
        <v>124</v>
      </c>
      <c r="AL150" s="635" t="s">
        <v>148</v>
      </c>
      <c r="AM150" s="647" t="s">
        <v>163</v>
      </c>
      <c r="AN150" s="657" t="s">
        <v>496</v>
      </c>
      <c r="AO150" s="485"/>
      <c r="AP150" s="485"/>
      <c r="AQ150" s="485"/>
      <c r="AR150" s="485"/>
      <c r="AS150" s="485"/>
      <c r="AT150" s="485"/>
      <c r="AU150" s="485"/>
      <c r="AV150" s="485"/>
      <c r="AW150" s="485"/>
      <c r="AX150" s="485"/>
      <c r="AY150" s="485"/>
      <c r="AZ150" s="485"/>
      <c r="BA150" s="485"/>
      <c r="BB150" s="485"/>
      <c r="BC150" s="485"/>
      <c r="BD150" s="485"/>
      <c r="BE150" s="485"/>
      <c r="BF150" s="485"/>
      <c r="BG150" s="485"/>
      <c r="BH150" s="485"/>
      <c r="BI150" s="485"/>
      <c r="BJ150" s="485"/>
      <c r="BK150" s="485"/>
      <c r="BL150" s="485"/>
      <c r="BM150" s="485"/>
      <c r="BN150" s="485"/>
      <c r="BO150" s="485"/>
      <c r="BP150" s="485"/>
      <c r="BQ150" s="485"/>
      <c r="BR150" s="485"/>
      <c r="BS150" s="485"/>
      <c r="BT150" s="485"/>
      <c r="BU150" s="485"/>
      <c r="BV150" s="485"/>
      <c r="BW150" s="485"/>
      <c r="BX150" s="485"/>
      <c r="BY150" s="485"/>
      <c r="BZ150" s="485"/>
      <c r="CA150" s="485"/>
      <c r="CB150" s="485"/>
      <c r="CC150" s="485"/>
      <c r="CD150" s="485"/>
      <c r="CE150" s="485"/>
      <c r="CF150" s="485"/>
      <c r="CG150" s="485"/>
      <c r="CH150" s="485"/>
      <c r="CI150" s="485"/>
      <c r="CJ150" s="485"/>
      <c r="CK150" s="485"/>
      <c r="CL150" s="485"/>
      <c r="CM150" s="485"/>
      <c r="CN150" s="485"/>
      <c r="CO150" s="485"/>
      <c r="CP150" s="485"/>
      <c r="CQ150" s="485"/>
      <c r="CR150" s="485"/>
      <c r="CS150" s="485"/>
      <c r="CT150" s="485"/>
      <c r="CU150" s="485"/>
      <c r="CV150" s="485"/>
      <c r="CW150" s="485"/>
      <c r="CX150" s="485"/>
      <c r="CY150" s="485"/>
      <c r="CZ150" s="485"/>
      <c r="DA150" s="485"/>
      <c r="DB150" s="485"/>
      <c r="DC150" s="485"/>
      <c r="DD150" s="485"/>
      <c r="DE150" s="485"/>
      <c r="DF150" s="485"/>
      <c r="DG150" s="485"/>
      <c r="DH150" s="485"/>
      <c r="DI150" s="485"/>
      <c r="DJ150" s="485"/>
      <c r="DK150" s="485"/>
      <c r="DL150" s="485"/>
      <c r="DM150" s="485"/>
      <c r="DN150" s="485"/>
      <c r="DO150" s="485"/>
      <c r="DP150" s="485"/>
      <c r="DQ150" s="485"/>
      <c r="DR150" s="485"/>
      <c r="DS150" s="485"/>
      <c r="DT150" s="485"/>
      <c r="DU150" s="485"/>
      <c r="DV150" s="485"/>
      <c r="DW150" s="485"/>
      <c r="DX150" s="485"/>
      <c r="DY150" s="485"/>
      <c r="DZ150" s="485"/>
      <c r="EA150" s="485"/>
      <c r="EB150" s="485"/>
      <c r="EC150" s="485"/>
      <c r="ED150" s="485"/>
      <c r="EE150" s="485"/>
      <c r="EF150" s="485"/>
      <c r="EG150" s="485"/>
      <c r="EH150" s="485"/>
      <c r="EI150" s="485"/>
      <c r="EJ150" s="485"/>
      <c r="EK150" s="485"/>
      <c r="EL150" s="485"/>
      <c r="EM150" s="485"/>
      <c r="EN150" s="485"/>
      <c r="EO150" s="485"/>
      <c r="EP150" s="485"/>
      <c r="EQ150" s="485"/>
      <c r="ER150" s="485"/>
      <c r="ES150" s="485"/>
      <c r="ET150" s="485"/>
      <c r="EU150" s="485"/>
      <c r="EV150" s="485"/>
      <c r="EW150" s="485"/>
      <c r="EX150" s="485"/>
      <c r="EY150" s="485"/>
      <c r="EZ150" s="485"/>
      <c r="FA150" s="485"/>
      <c r="FB150" s="485"/>
      <c r="FC150" s="485"/>
      <c r="FD150" s="485"/>
      <c r="FE150" s="485"/>
      <c r="FF150" s="485"/>
      <c r="FG150" s="485"/>
      <c r="FH150" s="485"/>
      <c r="FI150" s="485"/>
      <c r="FJ150" s="485"/>
      <c r="FK150" s="485"/>
      <c r="FL150" s="485"/>
      <c r="FM150" s="485"/>
      <c r="FN150" s="485"/>
      <c r="FO150" s="485"/>
      <c r="FP150" s="485"/>
      <c r="FQ150" s="485"/>
      <c r="FR150" s="485"/>
      <c r="FS150" s="485"/>
      <c r="FT150" s="485"/>
      <c r="FU150" s="485"/>
      <c r="FV150" s="485"/>
      <c r="FW150" s="485"/>
      <c r="FX150" s="485"/>
      <c r="FY150" s="485"/>
      <c r="FZ150" s="485"/>
      <c r="GA150" s="485"/>
      <c r="GB150" s="485"/>
      <c r="GC150" s="485"/>
      <c r="GD150" s="485"/>
      <c r="GE150" s="485"/>
      <c r="GF150" s="485"/>
      <c r="GG150" s="485"/>
      <c r="GH150" s="485"/>
      <c r="GI150" s="485"/>
      <c r="GJ150" s="485"/>
      <c r="GK150" s="485"/>
      <c r="GL150" s="485"/>
      <c r="GM150" s="485"/>
      <c r="GN150" s="485"/>
      <c r="GO150" s="485"/>
      <c r="GP150" s="485"/>
      <c r="GQ150" s="485"/>
      <c r="GR150" s="485"/>
      <c r="GS150" s="485"/>
      <c r="GT150" s="485"/>
      <c r="GU150" s="485"/>
      <c r="GV150" s="485"/>
      <c r="GW150" s="485"/>
      <c r="GX150" s="485"/>
      <c r="GY150" s="485"/>
      <c r="GZ150" s="485"/>
      <c r="HA150" s="485"/>
      <c r="HB150" s="485"/>
      <c r="HC150" s="485"/>
      <c r="HD150" s="485"/>
      <c r="HE150" s="485"/>
      <c r="HF150" s="485"/>
      <c r="HG150" s="485"/>
      <c r="HH150" s="485"/>
      <c r="HI150" s="485"/>
      <c r="HJ150" s="485"/>
      <c r="HK150" s="485"/>
      <c r="HL150" s="485"/>
      <c r="HM150" s="485"/>
      <c r="HN150" s="485"/>
      <c r="HO150" s="485"/>
      <c r="HP150" s="485"/>
      <c r="HQ150" s="485"/>
      <c r="HR150" s="485"/>
      <c r="HS150" s="485"/>
    </row>
    <row r="151" spans="1:246" s="682" customFormat="1" ht="98.25" customHeight="1" x14ac:dyDescent="0.25">
      <c r="A151" s="414"/>
      <c r="B151" s="637" t="s">
        <v>158</v>
      </c>
      <c r="C151" s="639" t="s">
        <v>229</v>
      </c>
      <c r="D151" s="627" t="s">
        <v>465</v>
      </c>
      <c r="E151" s="629" t="s">
        <v>440</v>
      </c>
      <c r="F151" s="628" t="s">
        <v>442</v>
      </c>
      <c r="G151" s="629" t="s">
        <v>584</v>
      </c>
      <c r="H151" s="644"/>
      <c r="I151" s="628" t="s">
        <v>52</v>
      </c>
      <c r="J151" s="628" t="s">
        <v>52</v>
      </c>
      <c r="K151" s="646" t="s">
        <v>602</v>
      </c>
      <c r="L151" s="1075">
        <v>11</v>
      </c>
      <c r="M151" s="1079">
        <v>20</v>
      </c>
      <c r="N151" s="1048"/>
      <c r="O151" s="1048"/>
      <c r="P151" s="1048">
        <v>18</v>
      </c>
      <c r="Q151" s="1048"/>
      <c r="R151" s="1048"/>
      <c r="S151" s="1048"/>
      <c r="T151" s="1123"/>
      <c r="U151" s="1123"/>
      <c r="V151" s="725">
        <v>1</v>
      </c>
      <c r="W151" s="728" t="s">
        <v>121</v>
      </c>
      <c r="X151" s="726"/>
      <c r="Y151" s="726"/>
      <c r="Z151" s="636">
        <v>1</v>
      </c>
      <c r="AA151" s="635" t="s">
        <v>124</v>
      </c>
      <c r="AB151" s="635" t="s">
        <v>173</v>
      </c>
      <c r="AC151" s="635" t="s">
        <v>161</v>
      </c>
      <c r="AD151" s="1123"/>
      <c r="AE151" s="1123" t="str">
        <f t="shared" si="72"/>
        <v/>
      </c>
      <c r="AF151" s="725">
        <v>1</v>
      </c>
      <c r="AG151" s="726" t="s">
        <v>124</v>
      </c>
      <c r="AH151" s="726" t="s">
        <v>173</v>
      </c>
      <c r="AI151" s="726" t="s">
        <v>161</v>
      </c>
      <c r="AJ151" s="636">
        <v>1</v>
      </c>
      <c r="AK151" s="635" t="s">
        <v>124</v>
      </c>
      <c r="AL151" s="635" t="s">
        <v>173</v>
      </c>
      <c r="AM151" s="647" t="s">
        <v>161</v>
      </c>
      <c r="AN151" s="657" t="s">
        <v>497</v>
      </c>
      <c r="AO151" s="485"/>
      <c r="AP151" s="485"/>
      <c r="AQ151" s="485"/>
      <c r="AR151" s="485"/>
      <c r="AS151" s="485"/>
      <c r="AT151" s="485"/>
      <c r="AU151" s="485"/>
      <c r="AV151" s="485"/>
      <c r="AW151" s="485"/>
      <c r="AX151" s="485"/>
      <c r="AY151" s="485"/>
      <c r="AZ151" s="485"/>
      <c r="BA151" s="485"/>
      <c r="BB151" s="485"/>
      <c r="BC151" s="485"/>
      <c r="BD151" s="485"/>
      <c r="BE151" s="485"/>
      <c r="BF151" s="485"/>
      <c r="BG151" s="485"/>
      <c r="BH151" s="485"/>
      <c r="BI151" s="485"/>
      <c r="BJ151" s="485"/>
      <c r="BK151" s="485"/>
      <c r="BL151" s="485"/>
      <c r="BM151" s="485"/>
      <c r="BN151" s="485"/>
      <c r="BO151" s="485"/>
      <c r="BP151" s="485"/>
      <c r="BQ151" s="485"/>
      <c r="BR151" s="485"/>
      <c r="BS151" s="485"/>
      <c r="BT151" s="485"/>
      <c r="BU151" s="485"/>
      <c r="BV151" s="485"/>
      <c r="BW151" s="485"/>
      <c r="BX151" s="485"/>
      <c r="BY151" s="485"/>
      <c r="BZ151" s="485"/>
      <c r="CA151" s="485"/>
      <c r="CB151" s="485"/>
      <c r="CC151" s="485"/>
      <c r="CD151" s="485"/>
      <c r="CE151" s="485"/>
      <c r="CF151" s="485"/>
      <c r="CG151" s="485"/>
      <c r="CH151" s="485"/>
      <c r="CI151" s="485"/>
      <c r="CJ151" s="485"/>
      <c r="CK151" s="485"/>
      <c r="CL151" s="485"/>
      <c r="CM151" s="485"/>
      <c r="CN151" s="485"/>
      <c r="CO151" s="485"/>
      <c r="CP151" s="485"/>
      <c r="CQ151" s="485"/>
      <c r="CR151" s="485"/>
      <c r="CS151" s="485"/>
      <c r="CT151" s="485"/>
      <c r="CU151" s="485"/>
      <c r="CV151" s="485"/>
      <c r="CW151" s="485"/>
      <c r="CX151" s="485"/>
      <c r="CY151" s="485"/>
      <c r="CZ151" s="485"/>
      <c r="DA151" s="485"/>
      <c r="DB151" s="485"/>
      <c r="DC151" s="485"/>
      <c r="DD151" s="485"/>
      <c r="DE151" s="485"/>
      <c r="DF151" s="485"/>
      <c r="DG151" s="485"/>
      <c r="DH151" s="485"/>
      <c r="DI151" s="485"/>
      <c r="DJ151" s="485"/>
      <c r="DK151" s="485"/>
      <c r="DL151" s="485"/>
      <c r="DM151" s="485"/>
      <c r="DN151" s="485"/>
      <c r="DO151" s="485"/>
      <c r="DP151" s="485"/>
      <c r="DQ151" s="485"/>
      <c r="DR151" s="485"/>
      <c r="DS151" s="485"/>
      <c r="DT151" s="485"/>
      <c r="DU151" s="485"/>
      <c r="DV151" s="485"/>
      <c r="DW151" s="485"/>
      <c r="DX151" s="485"/>
      <c r="DY151" s="485"/>
      <c r="DZ151" s="485"/>
      <c r="EA151" s="485"/>
      <c r="EB151" s="485"/>
      <c r="EC151" s="485"/>
      <c r="ED151" s="485"/>
      <c r="EE151" s="485"/>
      <c r="EF151" s="485"/>
      <c r="EG151" s="485"/>
      <c r="EH151" s="485"/>
      <c r="EI151" s="485"/>
      <c r="EJ151" s="485"/>
      <c r="EK151" s="485"/>
      <c r="EL151" s="485"/>
      <c r="EM151" s="485"/>
      <c r="EN151" s="485"/>
      <c r="EO151" s="485"/>
      <c r="EP151" s="485"/>
      <c r="EQ151" s="485"/>
      <c r="ER151" s="485"/>
      <c r="ES151" s="485"/>
      <c r="ET151" s="485"/>
      <c r="EU151" s="485"/>
      <c r="EV151" s="485"/>
      <c r="EW151" s="485"/>
      <c r="EX151" s="485"/>
      <c r="EY151" s="485"/>
      <c r="EZ151" s="485"/>
      <c r="FA151" s="485"/>
      <c r="FB151" s="485"/>
      <c r="FC151" s="485"/>
      <c r="FD151" s="485"/>
      <c r="FE151" s="485"/>
      <c r="FF151" s="485"/>
      <c r="FG151" s="485"/>
      <c r="FH151" s="485"/>
      <c r="FI151" s="485"/>
      <c r="FJ151" s="485"/>
      <c r="FK151" s="485"/>
      <c r="FL151" s="485"/>
      <c r="FM151" s="485"/>
      <c r="FN151" s="485"/>
      <c r="FO151" s="485"/>
      <c r="FP151" s="485"/>
      <c r="FQ151" s="485"/>
      <c r="FR151" s="485"/>
      <c r="FS151" s="485"/>
      <c r="FT151" s="485"/>
      <c r="FU151" s="485"/>
      <c r="FV151" s="485"/>
      <c r="FW151" s="485"/>
      <c r="FX151" s="485"/>
      <c r="FY151" s="485"/>
      <c r="FZ151" s="485"/>
      <c r="GA151" s="485"/>
      <c r="GB151" s="485"/>
      <c r="GC151" s="485"/>
      <c r="GD151" s="485"/>
      <c r="GE151" s="485"/>
      <c r="GF151" s="485"/>
      <c r="GG151" s="485"/>
      <c r="GH151" s="485"/>
      <c r="GI151" s="485"/>
      <c r="GJ151" s="485"/>
      <c r="GK151" s="485"/>
      <c r="GL151" s="485"/>
      <c r="GM151" s="485"/>
      <c r="GN151" s="485"/>
      <c r="GO151" s="485"/>
      <c r="GP151" s="485"/>
      <c r="GQ151" s="485"/>
      <c r="GR151" s="485"/>
      <c r="GS151" s="485"/>
      <c r="GT151" s="485"/>
      <c r="GU151" s="485"/>
      <c r="GV151" s="485"/>
      <c r="GW151" s="485"/>
      <c r="GX151" s="485"/>
      <c r="GY151" s="485"/>
      <c r="GZ151" s="485"/>
      <c r="HA151" s="485"/>
      <c r="HB151" s="485"/>
      <c r="HC151" s="485"/>
      <c r="HD151" s="485"/>
      <c r="HE151" s="485"/>
      <c r="HF151" s="485"/>
      <c r="HG151" s="485"/>
      <c r="HH151" s="485"/>
      <c r="HI151" s="485"/>
      <c r="HJ151" s="485"/>
      <c r="HK151" s="485"/>
      <c r="HL151" s="485"/>
      <c r="HM151" s="485"/>
      <c r="HN151" s="485"/>
      <c r="HO151" s="485"/>
      <c r="HP151" s="485"/>
      <c r="HQ151" s="485"/>
      <c r="HR151" s="485"/>
      <c r="HS151" s="485"/>
    </row>
    <row r="152" spans="1:246" s="682" customFormat="1" ht="98.25" customHeight="1" x14ac:dyDescent="0.25">
      <c r="A152" s="414"/>
      <c r="B152" s="637" t="s">
        <v>159</v>
      </c>
      <c r="C152" s="639" t="s">
        <v>230</v>
      </c>
      <c r="D152" s="627" t="s">
        <v>466</v>
      </c>
      <c r="E152" s="632" t="s">
        <v>440</v>
      </c>
      <c r="F152" s="633" t="s">
        <v>442</v>
      </c>
      <c r="G152" s="629" t="s">
        <v>584</v>
      </c>
      <c r="H152" s="634"/>
      <c r="I152" s="632" t="s">
        <v>52</v>
      </c>
      <c r="J152" s="632" t="s">
        <v>52</v>
      </c>
      <c r="K152" s="646" t="s">
        <v>607</v>
      </c>
      <c r="L152" s="1075">
        <v>14</v>
      </c>
      <c r="M152" s="1079">
        <v>4</v>
      </c>
      <c r="N152" s="1048"/>
      <c r="O152" s="1048"/>
      <c r="P152" s="1048">
        <v>18</v>
      </c>
      <c r="Q152" s="1048"/>
      <c r="R152" s="1048"/>
      <c r="S152" s="1048"/>
      <c r="T152" s="1123"/>
      <c r="U152" s="1123"/>
      <c r="V152" s="725">
        <v>1</v>
      </c>
      <c r="W152" s="728" t="s">
        <v>121</v>
      </c>
      <c r="X152" s="726" t="s">
        <v>130</v>
      </c>
      <c r="Y152" s="726" t="s">
        <v>608</v>
      </c>
      <c r="Z152" s="636">
        <v>1</v>
      </c>
      <c r="AA152" s="635" t="s">
        <v>124</v>
      </c>
      <c r="AB152" s="635" t="s">
        <v>173</v>
      </c>
      <c r="AC152" s="635" t="s">
        <v>161</v>
      </c>
      <c r="AD152" s="1123"/>
      <c r="AE152" s="1123" t="str">
        <f t="shared" si="72"/>
        <v/>
      </c>
      <c r="AF152" s="725">
        <v>1</v>
      </c>
      <c r="AG152" s="726" t="s">
        <v>124</v>
      </c>
      <c r="AH152" s="726" t="s">
        <v>173</v>
      </c>
      <c r="AI152" s="726" t="s">
        <v>161</v>
      </c>
      <c r="AJ152" s="636">
        <v>1</v>
      </c>
      <c r="AK152" s="635" t="s">
        <v>124</v>
      </c>
      <c r="AL152" s="635" t="s">
        <v>173</v>
      </c>
      <c r="AM152" s="647" t="s">
        <v>161</v>
      </c>
      <c r="AN152" s="657" t="s">
        <v>497</v>
      </c>
      <c r="AO152" s="485"/>
      <c r="AP152" s="485"/>
      <c r="AQ152" s="485"/>
      <c r="AR152" s="485"/>
      <c r="AS152" s="485"/>
      <c r="AT152" s="485"/>
      <c r="AU152" s="485"/>
      <c r="AV152" s="485"/>
      <c r="AW152" s="485"/>
      <c r="AX152" s="485"/>
      <c r="AY152" s="485"/>
      <c r="AZ152" s="485"/>
      <c r="BA152" s="485"/>
      <c r="BB152" s="485"/>
      <c r="BC152" s="485"/>
      <c r="BD152" s="485"/>
      <c r="BE152" s="485"/>
      <c r="BF152" s="485"/>
      <c r="BG152" s="485"/>
      <c r="BH152" s="485"/>
      <c r="BI152" s="485"/>
      <c r="BJ152" s="485"/>
      <c r="BK152" s="485"/>
      <c r="BL152" s="485"/>
      <c r="BM152" s="485"/>
      <c r="BN152" s="485"/>
      <c r="BO152" s="485"/>
      <c r="BP152" s="485"/>
      <c r="BQ152" s="485"/>
      <c r="BR152" s="485"/>
      <c r="BS152" s="485"/>
      <c r="BT152" s="485"/>
      <c r="BU152" s="485"/>
      <c r="BV152" s="485"/>
      <c r="BW152" s="485"/>
      <c r="BX152" s="485"/>
      <c r="BY152" s="485"/>
      <c r="BZ152" s="485"/>
      <c r="CA152" s="485"/>
      <c r="CB152" s="485"/>
      <c r="CC152" s="485"/>
      <c r="CD152" s="485"/>
      <c r="CE152" s="485"/>
      <c r="CF152" s="485"/>
      <c r="CG152" s="485"/>
      <c r="CH152" s="485"/>
      <c r="CI152" s="485"/>
      <c r="CJ152" s="485"/>
      <c r="CK152" s="485"/>
      <c r="CL152" s="485"/>
      <c r="CM152" s="485"/>
      <c r="CN152" s="485"/>
      <c r="CO152" s="485"/>
      <c r="CP152" s="485"/>
      <c r="CQ152" s="485"/>
      <c r="CR152" s="485"/>
      <c r="CS152" s="485"/>
      <c r="CT152" s="485"/>
      <c r="CU152" s="485"/>
      <c r="CV152" s="485"/>
      <c r="CW152" s="485"/>
      <c r="CX152" s="485"/>
      <c r="CY152" s="485"/>
      <c r="CZ152" s="485"/>
      <c r="DA152" s="485"/>
      <c r="DB152" s="485"/>
      <c r="DC152" s="485"/>
      <c r="DD152" s="485"/>
      <c r="DE152" s="485"/>
      <c r="DF152" s="485"/>
      <c r="DG152" s="485"/>
      <c r="DH152" s="485"/>
      <c r="DI152" s="485"/>
      <c r="DJ152" s="485"/>
      <c r="DK152" s="485"/>
      <c r="DL152" s="485"/>
      <c r="DM152" s="485"/>
      <c r="DN152" s="485"/>
      <c r="DO152" s="485"/>
      <c r="DP152" s="485"/>
      <c r="DQ152" s="485"/>
      <c r="DR152" s="485"/>
      <c r="DS152" s="485"/>
      <c r="DT152" s="485"/>
      <c r="DU152" s="485"/>
      <c r="DV152" s="485"/>
      <c r="DW152" s="485"/>
      <c r="DX152" s="485"/>
      <c r="DY152" s="485"/>
      <c r="DZ152" s="485"/>
      <c r="EA152" s="485"/>
      <c r="EB152" s="485"/>
      <c r="EC152" s="485"/>
      <c r="ED152" s="485"/>
      <c r="EE152" s="485"/>
      <c r="EF152" s="485"/>
      <c r="EG152" s="485"/>
      <c r="EH152" s="485"/>
      <c r="EI152" s="485"/>
      <c r="EJ152" s="485"/>
      <c r="EK152" s="485"/>
      <c r="EL152" s="485"/>
      <c r="EM152" s="485"/>
      <c r="EN152" s="485"/>
      <c r="EO152" s="485"/>
      <c r="EP152" s="485"/>
      <c r="EQ152" s="485"/>
      <c r="ER152" s="485"/>
      <c r="ES152" s="485"/>
      <c r="ET152" s="485"/>
      <c r="EU152" s="485"/>
      <c r="EV152" s="485"/>
      <c r="EW152" s="485"/>
      <c r="EX152" s="485"/>
      <c r="EY152" s="485"/>
      <c r="EZ152" s="485"/>
      <c r="FA152" s="485"/>
      <c r="FB152" s="485"/>
      <c r="FC152" s="485"/>
      <c r="FD152" s="485"/>
      <c r="FE152" s="485"/>
      <c r="FF152" s="485"/>
      <c r="FG152" s="485"/>
      <c r="FH152" s="485"/>
      <c r="FI152" s="485"/>
      <c r="FJ152" s="485"/>
      <c r="FK152" s="485"/>
      <c r="FL152" s="485"/>
      <c r="FM152" s="485"/>
      <c r="FN152" s="485"/>
      <c r="FO152" s="485"/>
      <c r="FP152" s="485"/>
      <c r="FQ152" s="485"/>
      <c r="FR152" s="485"/>
      <c r="FS152" s="485"/>
      <c r="FT152" s="485"/>
      <c r="FU152" s="485"/>
      <c r="FV152" s="485"/>
      <c r="FW152" s="485"/>
      <c r="FX152" s="485"/>
      <c r="FY152" s="485"/>
      <c r="FZ152" s="485"/>
      <c r="GA152" s="485"/>
      <c r="GB152" s="485"/>
      <c r="GC152" s="485"/>
      <c r="GD152" s="485"/>
      <c r="GE152" s="485"/>
      <c r="GF152" s="485"/>
      <c r="GG152" s="485"/>
      <c r="GH152" s="485"/>
      <c r="GI152" s="485"/>
      <c r="GJ152" s="485"/>
      <c r="GK152" s="485"/>
      <c r="GL152" s="485"/>
      <c r="GM152" s="485"/>
      <c r="GN152" s="485"/>
      <c r="GO152" s="485"/>
      <c r="GP152" s="485"/>
      <c r="GQ152" s="485"/>
      <c r="GR152" s="485"/>
      <c r="GS152" s="485"/>
      <c r="GT152" s="485"/>
      <c r="GU152" s="485"/>
      <c r="GV152" s="485"/>
      <c r="GW152" s="485"/>
      <c r="GX152" s="485"/>
      <c r="GY152" s="485"/>
      <c r="GZ152" s="485"/>
      <c r="HA152" s="485"/>
      <c r="HB152" s="485"/>
      <c r="HC152" s="485"/>
      <c r="HD152" s="485"/>
      <c r="HE152" s="485"/>
      <c r="HF152" s="485"/>
      <c r="HG152" s="485"/>
      <c r="HH152" s="485"/>
      <c r="HI152" s="485"/>
      <c r="HJ152" s="485"/>
      <c r="HK152" s="485"/>
      <c r="HL152" s="485"/>
      <c r="HM152" s="485"/>
      <c r="HN152" s="485"/>
      <c r="HO152" s="485"/>
      <c r="HP152" s="485"/>
      <c r="HQ152" s="485"/>
      <c r="HR152" s="485"/>
      <c r="HS152" s="485"/>
    </row>
    <row r="153" spans="1:246" ht="30.75" customHeight="1" x14ac:dyDescent="0.25">
      <c r="A153" s="560" t="s">
        <v>434</v>
      </c>
      <c r="B153" s="560" t="s">
        <v>233</v>
      </c>
      <c r="C153" s="456" t="s">
        <v>217</v>
      </c>
      <c r="D153" s="555" t="s">
        <v>561</v>
      </c>
      <c r="E153" s="584" t="s">
        <v>421</v>
      </c>
      <c r="F153" s="584"/>
      <c r="G153" s="559"/>
      <c r="H153" s="584"/>
      <c r="I153" s="605">
        <f>+I154+I155</f>
        <v>6</v>
      </c>
      <c r="J153" s="605">
        <f>+J154+J155</f>
        <v>6</v>
      </c>
      <c r="K153" s="565"/>
      <c r="L153" s="1036"/>
      <c r="M153" s="1080"/>
      <c r="N153" s="1046"/>
      <c r="O153" s="1046"/>
      <c r="P153" s="1046"/>
      <c r="Q153" s="1046"/>
      <c r="R153" s="1046"/>
      <c r="S153" s="1046"/>
      <c r="T153" s="1046"/>
      <c r="U153" s="1046"/>
      <c r="V153" s="566"/>
      <c r="W153" s="566"/>
      <c r="X153" s="567"/>
      <c r="Y153" s="568"/>
      <c r="Z153" s="567"/>
      <c r="AA153" s="567"/>
      <c r="AB153" s="567"/>
      <c r="AC153" s="567"/>
      <c r="AD153" s="1046"/>
      <c r="AE153" s="1046"/>
      <c r="AF153" s="567"/>
      <c r="AG153" s="567"/>
      <c r="AH153" s="567"/>
      <c r="AI153" s="567"/>
      <c r="AJ153" s="567"/>
      <c r="AK153" s="567"/>
      <c r="AL153" s="567"/>
      <c r="AM153" s="567"/>
      <c r="AN153" s="664"/>
      <c r="HT153" s="630"/>
      <c r="HU153" s="630"/>
      <c r="HV153" s="630"/>
      <c r="HW153" s="630"/>
      <c r="HX153" s="630"/>
      <c r="HY153" s="630"/>
      <c r="HZ153" s="630"/>
      <c r="IA153" s="630"/>
      <c r="IB153" s="630"/>
      <c r="IC153" s="630"/>
      <c r="ID153" s="630"/>
      <c r="IE153" s="630"/>
      <c r="IF153" s="630"/>
      <c r="IG153" s="630"/>
      <c r="IH153" s="630"/>
      <c r="II153" s="630"/>
      <c r="IJ153" s="630"/>
      <c r="IK153" s="630"/>
      <c r="IL153" s="630"/>
    </row>
    <row r="154" spans="1:246" s="682" customFormat="1" ht="166.5" customHeight="1" x14ac:dyDescent="0.25">
      <c r="A154" s="414"/>
      <c r="B154" s="675" t="s">
        <v>467</v>
      </c>
      <c r="C154" s="676" t="s">
        <v>468</v>
      </c>
      <c r="D154" s="415" t="s">
        <v>234</v>
      </c>
      <c r="E154" s="416" t="s">
        <v>203</v>
      </c>
      <c r="F154" s="383"/>
      <c r="G154" s="375" t="s">
        <v>66</v>
      </c>
      <c r="H154" s="457"/>
      <c r="I154" s="418">
        <v>4</v>
      </c>
      <c r="J154" s="418">
        <v>4</v>
      </c>
      <c r="K154" s="687" t="s">
        <v>574</v>
      </c>
      <c r="L154" s="1076" t="str">
        <f>"07"</f>
        <v>07</v>
      </c>
      <c r="M154" s="1079">
        <v>18</v>
      </c>
      <c r="N154" s="1048">
        <v>16</v>
      </c>
      <c r="O154" s="1048"/>
      <c r="P154" s="1048">
        <v>18</v>
      </c>
      <c r="Q154" s="1048"/>
      <c r="R154" s="1048"/>
      <c r="S154" s="1048"/>
      <c r="T154" s="1123"/>
      <c r="U154" s="1123"/>
      <c r="V154" s="724">
        <v>1</v>
      </c>
      <c r="W154" s="727" t="s">
        <v>121</v>
      </c>
      <c r="X154" s="727"/>
      <c r="Y154" s="727"/>
      <c r="Z154" s="398">
        <v>1</v>
      </c>
      <c r="AA154" s="397" t="s">
        <v>124</v>
      </c>
      <c r="AB154" s="770" t="s">
        <v>587</v>
      </c>
      <c r="AC154" s="770"/>
      <c r="AD154" s="1123"/>
      <c r="AE154" s="1123" t="str">
        <f>IF(AD154="","",AD154)</f>
        <v/>
      </c>
      <c r="AF154" s="724">
        <v>1</v>
      </c>
      <c r="AG154" s="727" t="s">
        <v>124</v>
      </c>
      <c r="AH154" s="727" t="s">
        <v>587</v>
      </c>
      <c r="AI154" s="727"/>
      <c r="AJ154" s="398">
        <v>1</v>
      </c>
      <c r="AK154" s="397" t="s">
        <v>124</v>
      </c>
      <c r="AL154" s="397" t="s">
        <v>587</v>
      </c>
      <c r="AM154" s="397"/>
      <c r="AN154" s="657" t="s">
        <v>530</v>
      </c>
      <c r="AO154" s="485"/>
      <c r="AP154" s="485"/>
      <c r="AQ154" s="485"/>
      <c r="AR154" s="485"/>
      <c r="AS154" s="485"/>
      <c r="AT154" s="485"/>
      <c r="AU154" s="485"/>
      <c r="AV154" s="485"/>
      <c r="AW154" s="485"/>
      <c r="AX154" s="485"/>
      <c r="AY154" s="485"/>
      <c r="AZ154" s="485"/>
      <c r="BA154" s="485"/>
      <c r="BB154" s="485"/>
      <c r="BC154" s="485"/>
      <c r="BD154" s="485"/>
      <c r="BE154" s="485"/>
      <c r="BF154" s="485"/>
      <c r="BG154" s="485"/>
      <c r="BH154" s="485"/>
      <c r="BI154" s="485"/>
      <c r="BJ154" s="485"/>
      <c r="BK154" s="485"/>
      <c r="BL154" s="485"/>
      <c r="BM154" s="485"/>
      <c r="BN154" s="485"/>
      <c r="BO154" s="485"/>
      <c r="BP154" s="485"/>
      <c r="BQ154" s="485"/>
      <c r="BR154" s="485"/>
      <c r="BS154" s="485"/>
      <c r="BT154" s="485"/>
      <c r="BU154" s="485"/>
      <c r="BV154" s="485"/>
      <c r="BW154" s="485"/>
      <c r="BX154" s="485"/>
      <c r="BY154" s="485"/>
      <c r="BZ154" s="485"/>
      <c r="CA154" s="485"/>
      <c r="CB154" s="485"/>
      <c r="CC154" s="485"/>
      <c r="CD154" s="485"/>
      <c r="CE154" s="485"/>
      <c r="CF154" s="485"/>
      <c r="CG154" s="485"/>
      <c r="CH154" s="485"/>
      <c r="CI154" s="485"/>
      <c r="CJ154" s="485"/>
      <c r="CK154" s="485"/>
      <c r="CL154" s="485"/>
      <c r="CM154" s="485"/>
      <c r="CN154" s="485"/>
      <c r="CO154" s="485"/>
      <c r="CP154" s="485"/>
      <c r="CQ154" s="485"/>
      <c r="CR154" s="485"/>
      <c r="CS154" s="485"/>
      <c r="CT154" s="485"/>
      <c r="CU154" s="485"/>
      <c r="CV154" s="485"/>
      <c r="CW154" s="485"/>
      <c r="CX154" s="485"/>
      <c r="CY154" s="485"/>
      <c r="CZ154" s="485"/>
      <c r="DA154" s="485"/>
      <c r="DB154" s="485"/>
      <c r="DC154" s="485"/>
      <c r="DD154" s="485"/>
      <c r="DE154" s="485"/>
      <c r="DF154" s="485"/>
      <c r="DG154" s="485"/>
      <c r="DH154" s="485"/>
      <c r="DI154" s="485"/>
      <c r="DJ154" s="485"/>
      <c r="DK154" s="485"/>
      <c r="DL154" s="485"/>
      <c r="DM154" s="485"/>
      <c r="DN154" s="485"/>
      <c r="DO154" s="485"/>
      <c r="DP154" s="485"/>
      <c r="DQ154" s="485"/>
      <c r="DR154" s="485"/>
      <c r="DS154" s="485"/>
      <c r="DT154" s="485"/>
      <c r="DU154" s="485"/>
      <c r="DV154" s="485"/>
      <c r="DW154" s="485"/>
      <c r="DX154" s="485"/>
      <c r="DY154" s="485"/>
      <c r="DZ154" s="485"/>
      <c r="EA154" s="485"/>
      <c r="EB154" s="485"/>
      <c r="EC154" s="485"/>
      <c r="ED154" s="485"/>
      <c r="EE154" s="485"/>
      <c r="EF154" s="485"/>
      <c r="EG154" s="485"/>
      <c r="EH154" s="485"/>
      <c r="EI154" s="485"/>
      <c r="EJ154" s="485"/>
      <c r="EK154" s="485"/>
      <c r="EL154" s="485"/>
      <c r="EM154" s="485"/>
      <c r="EN154" s="485"/>
      <c r="EO154" s="485"/>
      <c r="EP154" s="485"/>
      <c r="EQ154" s="485"/>
      <c r="ER154" s="485"/>
      <c r="ES154" s="485"/>
      <c r="ET154" s="485"/>
      <c r="EU154" s="485"/>
      <c r="EV154" s="485"/>
      <c r="EW154" s="485"/>
      <c r="EX154" s="485"/>
      <c r="EY154" s="485"/>
      <c r="EZ154" s="485"/>
      <c r="FA154" s="485"/>
      <c r="FB154" s="485"/>
      <c r="FC154" s="485"/>
      <c r="FD154" s="485"/>
      <c r="FE154" s="485"/>
      <c r="FF154" s="485"/>
      <c r="FG154" s="485"/>
      <c r="FH154" s="485"/>
      <c r="FI154" s="485"/>
      <c r="FJ154" s="485"/>
      <c r="FK154" s="485"/>
      <c r="FL154" s="485"/>
      <c r="FM154" s="485"/>
      <c r="FN154" s="485"/>
      <c r="FO154" s="485"/>
      <c r="FP154" s="485"/>
      <c r="FQ154" s="485"/>
      <c r="FR154" s="485"/>
      <c r="FS154" s="485"/>
      <c r="FT154" s="485"/>
      <c r="FU154" s="485"/>
      <c r="FV154" s="485"/>
      <c r="FW154" s="485"/>
      <c r="FX154" s="485"/>
      <c r="FY154" s="485"/>
      <c r="FZ154" s="485"/>
      <c r="GA154" s="485"/>
      <c r="GB154" s="485"/>
      <c r="GC154" s="485"/>
      <c r="GD154" s="485"/>
      <c r="GE154" s="485"/>
      <c r="GF154" s="485"/>
      <c r="GG154" s="485"/>
      <c r="GH154" s="485"/>
      <c r="GI154" s="485"/>
      <c r="GJ154" s="485"/>
      <c r="GK154" s="485"/>
      <c r="GL154" s="485"/>
      <c r="GM154" s="485"/>
      <c r="GN154" s="485"/>
      <c r="GO154" s="485"/>
      <c r="GP154" s="485"/>
      <c r="GQ154" s="485"/>
      <c r="GR154" s="485"/>
      <c r="GS154" s="485"/>
      <c r="GT154" s="485"/>
      <c r="GU154" s="485"/>
      <c r="GV154" s="485"/>
      <c r="GW154" s="485"/>
      <c r="GX154" s="485"/>
      <c r="GY154" s="485"/>
      <c r="GZ154" s="485"/>
      <c r="HA154" s="485"/>
      <c r="HB154" s="485"/>
      <c r="HC154" s="485"/>
      <c r="HD154" s="485"/>
      <c r="HE154" s="485"/>
      <c r="HF154" s="485"/>
      <c r="HG154" s="485"/>
      <c r="HH154" s="485"/>
      <c r="HI154" s="485"/>
      <c r="HJ154" s="485"/>
      <c r="HK154" s="485"/>
      <c r="HL154" s="485"/>
      <c r="HM154" s="485"/>
      <c r="HN154" s="485"/>
      <c r="HO154" s="485"/>
      <c r="HP154" s="485"/>
      <c r="HQ154" s="485"/>
      <c r="HR154" s="485"/>
      <c r="HS154" s="485"/>
    </row>
    <row r="155" spans="1:246" s="643" customFormat="1" ht="36" customHeight="1" x14ac:dyDescent="0.25">
      <c r="A155" s="826" t="s">
        <v>635</v>
      </c>
      <c r="B155" s="615" t="s">
        <v>469</v>
      </c>
      <c r="C155" s="617" t="s">
        <v>470</v>
      </c>
      <c r="D155" s="598"/>
      <c r="E155" s="577" t="s">
        <v>395</v>
      </c>
      <c r="F155" s="577"/>
      <c r="G155" s="599"/>
      <c r="H155" s="523" t="s">
        <v>367</v>
      </c>
      <c r="I155" s="577">
        <v>2</v>
      </c>
      <c r="J155" s="601">
        <v>2</v>
      </c>
      <c r="K155" s="601"/>
      <c r="L155" s="1037"/>
      <c r="M155" s="1081"/>
      <c r="N155" s="1047"/>
      <c r="O155" s="1047"/>
      <c r="P155" s="1047"/>
      <c r="Q155" s="1047"/>
      <c r="R155" s="1047"/>
      <c r="S155" s="1047"/>
      <c r="T155" s="1047"/>
      <c r="U155" s="1047"/>
      <c r="V155" s="453"/>
      <c r="W155" s="453"/>
      <c r="X155" s="573"/>
      <c r="Y155" s="454"/>
      <c r="Z155" s="621"/>
      <c r="AA155" s="621"/>
      <c r="AB155" s="621"/>
      <c r="AC155" s="455"/>
      <c r="AD155" s="1047"/>
      <c r="AE155" s="1047"/>
      <c r="AF155" s="621"/>
      <c r="AG155" s="621"/>
      <c r="AH155" s="621"/>
      <c r="AI155" s="455"/>
      <c r="AJ155" s="621"/>
      <c r="AK155" s="621"/>
      <c r="AL155" s="621"/>
      <c r="AM155" s="455"/>
      <c r="AN155" s="662"/>
      <c r="AO155" s="642"/>
      <c r="AP155" s="642"/>
      <c r="AQ155" s="642"/>
      <c r="AR155" s="642"/>
      <c r="AS155" s="642"/>
      <c r="AT155" s="642"/>
      <c r="AU155" s="642"/>
      <c r="AV155" s="642"/>
      <c r="AW155" s="642"/>
      <c r="AX155" s="642"/>
      <c r="AY155" s="642"/>
      <c r="AZ155" s="642"/>
      <c r="BA155" s="642"/>
      <c r="BB155" s="642"/>
      <c r="BC155" s="642"/>
      <c r="BD155" s="642"/>
      <c r="BE155" s="642"/>
      <c r="BF155" s="642"/>
      <c r="BG155" s="642"/>
      <c r="BH155" s="642"/>
      <c r="BI155" s="642"/>
      <c r="BJ155" s="642"/>
      <c r="BK155" s="642"/>
      <c r="BL155" s="642"/>
      <c r="BM155" s="642"/>
      <c r="BN155" s="642"/>
      <c r="BO155" s="642"/>
      <c r="BP155" s="642"/>
      <c r="BQ155" s="642"/>
      <c r="BR155" s="642"/>
      <c r="BS155" s="642"/>
      <c r="BT155" s="642"/>
      <c r="BU155" s="642"/>
      <c r="BV155" s="642"/>
      <c r="BW155" s="642"/>
      <c r="BX155" s="642"/>
      <c r="BY155" s="642"/>
      <c r="BZ155" s="642"/>
      <c r="CA155" s="642"/>
      <c r="CB155" s="642"/>
      <c r="CC155" s="642"/>
      <c r="CD155" s="642"/>
      <c r="CE155" s="642"/>
      <c r="CF155" s="642"/>
      <c r="CG155" s="642"/>
      <c r="CH155" s="642"/>
      <c r="CI155" s="642"/>
      <c r="CJ155" s="642"/>
      <c r="CK155" s="642"/>
      <c r="CL155" s="642"/>
      <c r="CM155" s="642"/>
      <c r="CN155" s="642"/>
      <c r="CO155" s="642"/>
      <c r="CP155" s="642"/>
      <c r="CQ155" s="642"/>
      <c r="CR155" s="642"/>
      <c r="CS155" s="642"/>
      <c r="CT155" s="642"/>
      <c r="CU155" s="642"/>
      <c r="CV155" s="642"/>
      <c r="CW155" s="642"/>
      <c r="CX155" s="642"/>
      <c r="CY155" s="642"/>
      <c r="CZ155" s="642"/>
      <c r="DA155" s="642"/>
      <c r="DB155" s="642"/>
      <c r="DC155" s="642"/>
      <c r="DD155" s="642"/>
      <c r="DE155" s="642"/>
      <c r="DF155" s="642"/>
      <c r="DG155" s="642"/>
      <c r="DH155" s="642"/>
      <c r="DI155" s="642"/>
      <c r="DJ155" s="642"/>
      <c r="DK155" s="642"/>
      <c r="DL155" s="642"/>
      <c r="DM155" s="642"/>
      <c r="DN155" s="642"/>
      <c r="DO155" s="642"/>
      <c r="DP155" s="642"/>
      <c r="DQ155" s="642"/>
      <c r="DR155" s="642"/>
      <c r="DS155" s="642"/>
      <c r="DT155" s="642"/>
      <c r="DU155" s="642"/>
      <c r="DV155" s="642"/>
      <c r="DW155" s="642"/>
      <c r="DX155" s="642"/>
      <c r="DY155" s="642"/>
      <c r="DZ155" s="642"/>
      <c r="EA155" s="642"/>
      <c r="EB155" s="642"/>
      <c r="EC155" s="642"/>
      <c r="ED155" s="642"/>
      <c r="EE155" s="642"/>
      <c r="EF155" s="642"/>
      <c r="EG155" s="642"/>
      <c r="EH155" s="642"/>
      <c r="EI155" s="642"/>
      <c r="EJ155" s="642"/>
      <c r="EK155" s="642"/>
      <c r="EL155" s="642"/>
      <c r="EM155" s="642"/>
      <c r="EN155" s="642"/>
      <c r="EO155" s="642"/>
      <c r="EP155" s="642"/>
      <c r="EQ155" s="642"/>
      <c r="ER155" s="642"/>
      <c r="ES155" s="642"/>
      <c r="ET155" s="642"/>
      <c r="EU155" s="642"/>
      <c r="EV155" s="642"/>
      <c r="EW155" s="642"/>
      <c r="EX155" s="642"/>
      <c r="EY155" s="642"/>
      <c r="EZ155" s="642"/>
      <c r="FA155" s="642"/>
      <c r="FB155" s="642"/>
      <c r="FC155" s="642"/>
      <c r="FD155" s="642"/>
      <c r="FE155" s="642"/>
      <c r="FF155" s="642"/>
      <c r="FG155" s="642"/>
      <c r="FH155" s="642"/>
      <c r="FI155" s="642"/>
      <c r="FJ155" s="642"/>
      <c r="FK155" s="642"/>
      <c r="FL155" s="642"/>
      <c r="FM155" s="642"/>
      <c r="FN155" s="642"/>
      <c r="FO155" s="642"/>
      <c r="FP155" s="642"/>
      <c r="FQ155" s="642"/>
      <c r="FR155" s="642"/>
      <c r="FS155" s="642"/>
      <c r="FT155" s="642"/>
      <c r="FU155" s="642"/>
      <c r="FV155" s="642"/>
      <c r="FW155" s="642"/>
      <c r="FX155" s="642"/>
      <c r="FY155" s="642"/>
      <c r="FZ155" s="642"/>
      <c r="GA155" s="642"/>
      <c r="GB155" s="642"/>
      <c r="GC155" s="642"/>
      <c r="GD155" s="642"/>
      <c r="GE155" s="642"/>
      <c r="GF155" s="642"/>
      <c r="GG155" s="642"/>
      <c r="GH155" s="642"/>
      <c r="GI155" s="642"/>
      <c r="GJ155" s="642"/>
      <c r="GK155" s="642"/>
      <c r="GL155" s="642"/>
      <c r="GM155" s="642"/>
      <c r="GN155" s="642"/>
      <c r="GO155" s="642"/>
      <c r="GP155" s="642"/>
      <c r="GQ155" s="642"/>
      <c r="GR155" s="642"/>
      <c r="GS155" s="642"/>
      <c r="GT155" s="642"/>
      <c r="GU155" s="642"/>
      <c r="GV155" s="642"/>
      <c r="GW155" s="642"/>
      <c r="GX155" s="642"/>
      <c r="GY155" s="642"/>
      <c r="GZ155" s="642"/>
      <c r="HA155" s="642"/>
      <c r="HB155" s="642"/>
      <c r="HC155" s="642"/>
      <c r="HD155" s="642"/>
      <c r="HE155" s="642"/>
      <c r="HF155" s="642"/>
      <c r="HG155" s="642"/>
      <c r="HH155" s="642"/>
      <c r="HI155" s="642"/>
      <c r="HJ155" s="642"/>
      <c r="HK155" s="642"/>
      <c r="HL155" s="642"/>
      <c r="HM155" s="642"/>
      <c r="HN155" s="642"/>
      <c r="HO155" s="642"/>
      <c r="HP155" s="642"/>
      <c r="HQ155" s="642"/>
      <c r="HR155" s="642"/>
      <c r="HS155" s="642"/>
      <c r="HT155" s="642"/>
      <c r="HU155" s="642"/>
      <c r="HV155" s="642"/>
      <c r="HW155" s="642"/>
      <c r="HX155" s="642"/>
      <c r="HY155" s="642"/>
      <c r="HZ155" s="642"/>
      <c r="IA155" s="642"/>
      <c r="IB155" s="642"/>
      <c r="IC155" s="642"/>
      <c r="ID155" s="642"/>
      <c r="IE155" s="642"/>
      <c r="IF155" s="642"/>
      <c r="IG155" s="642"/>
      <c r="IH155" s="642"/>
      <c r="II155" s="642"/>
      <c r="IJ155" s="642"/>
      <c r="IK155" s="642"/>
      <c r="IL155" s="642"/>
    </row>
    <row r="156" spans="1:246" s="682" customFormat="1" ht="63.75" x14ac:dyDescent="0.25">
      <c r="A156" s="414"/>
      <c r="B156" s="825" t="s">
        <v>636</v>
      </c>
      <c r="C156" s="514" t="s">
        <v>474</v>
      </c>
      <c r="D156" s="546" t="s">
        <v>271</v>
      </c>
      <c r="E156" s="538" t="s">
        <v>203</v>
      </c>
      <c r="F156" s="537" t="s">
        <v>473</v>
      </c>
      <c r="G156" s="382" t="s">
        <v>581</v>
      </c>
      <c r="H156" s="457"/>
      <c r="I156" s="418">
        <v>2</v>
      </c>
      <c r="J156" s="418">
        <v>2</v>
      </c>
      <c r="K156" s="602" t="s">
        <v>549</v>
      </c>
      <c r="L156" s="1076">
        <v>70</v>
      </c>
      <c r="M156" s="1079">
        <v>18</v>
      </c>
      <c r="N156" s="1048"/>
      <c r="O156" s="1048"/>
      <c r="P156" s="1048">
        <v>20</v>
      </c>
      <c r="Q156" s="1048"/>
      <c r="R156" s="1048"/>
      <c r="S156" s="1048"/>
      <c r="T156" s="1123" t="s">
        <v>646</v>
      </c>
      <c r="U156" s="1123" t="s">
        <v>646</v>
      </c>
      <c r="V156" s="724">
        <v>1</v>
      </c>
      <c r="W156" s="727" t="s">
        <v>121</v>
      </c>
      <c r="X156" s="727"/>
      <c r="Y156" s="727"/>
      <c r="Z156" s="398">
        <v>1</v>
      </c>
      <c r="AA156" s="397" t="s">
        <v>124</v>
      </c>
      <c r="AB156" s="397" t="s">
        <v>173</v>
      </c>
      <c r="AC156" s="397" t="s">
        <v>274</v>
      </c>
      <c r="AD156" s="1123" t="s">
        <v>747</v>
      </c>
      <c r="AE156" s="1123" t="str">
        <f>+AD156</f>
        <v>100% CT DM déposé sur CELENE, rendu par mail, pas de temps limité</v>
      </c>
      <c r="AF156" s="724">
        <v>1</v>
      </c>
      <c r="AG156" s="727" t="s">
        <v>124</v>
      </c>
      <c r="AH156" s="727" t="s">
        <v>148</v>
      </c>
      <c r="AI156" s="727" t="s">
        <v>585</v>
      </c>
      <c r="AJ156" s="398">
        <v>1</v>
      </c>
      <c r="AK156" s="397" t="s">
        <v>124</v>
      </c>
      <c r="AL156" s="397" t="s">
        <v>148</v>
      </c>
      <c r="AM156" s="397" t="s">
        <v>585</v>
      </c>
      <c r="AN156" s="657" t="s">
        <v>535</v>
      </c>
      <c r="AO156" s="485"/>
      <c r="AP156" s="485"/>
      <c r="AQ156" s="485"/>
      <c r="AR156" s="485"/>
      <c r="AS156" s="485"/>
      <c r="AT156" s="485"/>
      <c r="AU156" s="485"/>
      <c r="AV156" s="485"/>
      <c r="AW156" s="485"/>
      <c r="AX156" s="485"/>
      <c r="AY156" s="485"/>
      <c r="AZ156" s="485"/>
      <c r="BA156" s="485"/>
      <c r="BB156" s="485"/>
      <c r="BC156" s="485"/>
      <c r="BD156" s="485"/>
      <c r="BE156" s="485"/>
      <c r="BF156" s="485"/>
      <c r="BG156" s="485"/>
      <c r="BH156" s="485"/>
      <c r="BI156" s="485"/>
      <c r="BJ156" s="485"/>
      <c r="BK156" s="485"/>
      <c r="BL156" s="485"/>
      <c r="BM156" s="485"/>
      <c r="BN156" s="485"/>
      <c r="BO156" s="485"/>
      <c r="BP156" s="485"/>
      <c r="BQ156" s="485"/>
      <c r="BR156" s="485"/>
      <c r="BS156" s="485"/>
      <c r="BT156" s="485"/>
      <c r="BU156" s="485"/>
      <c r="BV156" s="485"/>
      <c r="BW156" s="485"/>
      <c r="BX156" s="485"/>
      <c r="BY156" s="485"/>
      <c r="BZ156" s="485"/>
      <c r="CA156" s="485"/>
      <c r="CB156" s="485"/>
      <c r="CC156" s="485"/>
      <c r="CD156" s="485"/>
      <c r="CE156" s="485"/>
      <c r="CF156" s="485"/>
      <c r="CG156" s="485"/>
      <c r="CH156" s="485"/>
      <c r="CI156" s="485"/>
      <c r="CJ156" s="485"/>
      <c r="CK156" s="485"/>
      <c r="CL156" s="485"/>
      <c r="CM156" s="485"/>
      <c r="CN156" s="485"/>
      <c r="CO156" s="485"/>
      <c r="CP156" s="485"/>
      <c r="CQ156" s="485"/>
      <c r="CR156" s="485"/>
      <c r="CS156" s="485"/>
      <c r="CT156" s="485"/>
      <c r="CU156" s="485"/>
      <c r="CV156" s="485"/>
      <c r="CW156" s="485"/>
      <c r="CX156" s="485"/>
      <c r="CY156" s="485"/>
      <c r="CZ156" s="485"/>
      <c r="DA156" s="485"/>
      <c r="DB156" s="485"/>
      <c r="DC156" s="485"/>
      <c r="DD156" s="485"/>
      <c r="DE156" s="485"/>
      <c r="DF156" s="485"/>
      <c r="DG156" s="485"/>
      <c r="DH156" s="485"/>
      <c r="DI156" s="485"/>
      <c r="DJ156" s="485"/>
      <c r="DK156" s="485"/>
      <c r="DL156" s="485"/>
      <c r="DM156" s="485"/>
      <c r="DN156" s="485"/>
      <c r="DO156" s="485"/>
      <c r="DP156" s="485"/>
      <c r="DQ156" s="485"/>
      <c r="DR156" s="485"/>
      <c r="DS156" s="485"/>
      <c r="DT156" s="485"/>
      <c r="DU156" s="485"/>
      <c r="DV156" s="485"/>
      <c r="DW156" s="485"/>
      <c r="DX156" s="485"/>
      <c r="DY156" s="485"/>
      <c r="DZ156" s="485"/>
      <c r="EA156" s="485"/>
      <c r="EB156" s="485"/>
      <c r="EC156" s="485"/>
      <c r="ED156" s="485"/>
      <c r="EE156" s="485"/>
      <c r="EF156" s="485"/>
      <c r="EG156" s="485"/>
      <c r="EH156" s="485"/>
      <c r="EI156" s="485"/>
      <c r="EJ156" s="485"/>
      <c r="EK156" s="485"/>
      <c r="EL156" s="485"/>
      <c r="EM156" s="485"/>
      <c r="EN156" s="485"/>
      <c r="EO156" s="485"/>
      <c r="EP156" s="485"/>
      <c r="EQ156" s="485"/>
      <c r="ER156" s="485"/>
      <c r="ES156" s="485"/>
      <c r="ET156" s="485"/>
      <c r="EU156" s="485"/>
      <c r="EV156" s="485"/>
      <c r="EW156" s="485"/>
      <c r="EX156" s="485"/>
      <c r="EY156" s="485"/>
      <c r="EZ156" s="485"/>
      <c r="FA156" s="485"/>
      <c r="FB156" s="485"/>
      <c r="FC156" s="485"/>
      <c r="FD156" s="485"/>
      <c r="FE156" s="485"/>
      <c r="FF156" s="485"/>
      <c r="FG156" s="485"/>
      <c r="FH156" s="485"/>
      <c r="FI156" s="485"/>
      <c r="FJ156" s="485"/>
      <c r="FK156" s="485"/>
      <c r="FL156" s="485"/>
      <c r="FM156" s="485"/>
      <c r="FN156" s="485"/>
      <c r="FO156" s="485"/>
      <c r="FP156" s="485"/>
      <c r="FQ156" s="485"/>
      <c r="FR156" s="485"/>
      <c r="FS156" s="485"/>
      <c r="FT156" s="485"/>
      <c r="FU156" s="485"/>
      <c r="FV156" s="485"/>
      <c r="FW156" s="485"/>
      <c r="FX156" s="485"/>
      <c r="FY156" s="485"/>
      <c r="FZ156" s="485"/>
      <c r="GA156" s="485"/>
      <c r="GB156" s="485"/>
      <c r="GC156" s="485"/>
      <c r="GD156" s="485"/>
      <c r="GE156" s="485"/>
      <c r="GF156" s="485"/>
      <c r="GG156" s="485"/>
      <c r="GH156" s="485"/>
      <c r="GI156" s="485"/>
      <c r="GJ156" s="485"/>
      <c r="GK156" s="485"/>
      <c r="GL156" s="485"/>
      <c r="GM156" s="485"/>
      <c r="GN156" s="485"/>
      <c r="GO156" s="485"/>
      <c r="GP156" s="485"/>
      <c r="GQ156" s="485"/>
      <c r="GR156" s="485"/>
      <c r="GS156" s="485"/>
      <c r="GT156" s="485"/>
      <c r="GU156" s="485"/>
      <c r="GV156" s="485"/>
      <c r="GW156" s="485"/>
      <c r="GX156" s="485"/>
      <c r="GY156" s="485"/>
      <c r="GZ156" s="485"/>
      <c r="HA156" s="485"/>
      <c r="HB156" s="485"/>
      <c r="HC156" s="485"/>
      <c r="HD156" s="485"/>
      <c r="HE156" s="485"/>
      <c r="HF156" s="485"/>
      <c r="HG156" s="485"/>
      <c r="HH156" s="485"/>
      <c r="HI156" s="485"/>
      <c r="HJ156" s="485"/>
      <c r="HK156" s="485"/>
      <c r="HL156" s="485"/>
      <c r="HM156" s="485"/>
      <c r="HN156" s="485"/>
      <c r="HO156" s="485"/>
      <c r="HP156" s="485"/>
      <c r="HQ156" s="485"/>
      <c r="HR156" s="485"/>
      <c r="HS156" s="485"/>
    </row>
    <row r="157" spans="1:246" s="748" customFormat="1" ht="63.75" x14ac:dyDescent="0.25">
      <c r="A157" s="414"/>
      <c r="B157" s="414" t="s">
        <v>471</v>
      </c>
      <c r="C157" s="514" t="s">
        <v>189</v>
      </c>
      <c r="D157" s="546" t="s">
        <v>313</v>
      </c>
      <c r="E157" s="538" t="s">
        <v>203</v>
      </c>
      <c r="F157" s="537" t="s">
        <v>543</v>
      </c>
      <c r="G157" s="382" t="s">
        <v>612</v>
      </c>
      <c r="H157" s="457"/>
      <c r="I157" s="418">
        <v>2</v>
      </c>
      <c r="J157" s="418">
        <v>2</v>
      </c>
      <c r="K157" s="602" t="s">
        <v>414</v>
      </c>
      <c r="L157" s="1076" t="s">
        <v>542</v>
      </c>
      <c r="M157" s="1079">
        <v>15</v>
      </c>
      <c r="N157" s="1048">
        <v>22</v>
      </c>
      <c r="O157" s="1048"/>
      <c r="P157" s="1048"/>
      <c r="Q157" s="1048"/>
      <c r="R157" s="1048"/>
      <c r="S157" s="1048"/>
      <c r="T157" s="1123" t="s">
        <v>736</v>
      </c>
      <c r="U157" s="1123" t="s">
        <v>736</v>
      </c>
      <c r="V157" s="724">
        <v>1</v>
      </c>
      <c r="W157" s="727" t="s">
        <v>124</v>
      </c>
      <c r="X157" s="727" t="s">
        <v>122</v>
      </c>
      <c r="Y157" s="727" t="s">
        <v>274</v>
      </c>
      <c r="Z157" s="398">
        <v>1</v>
      </c>
      <c r="AA157" s="397" t="s">
        <v>124</v>
      </c>
      <c r="AB157" s="397" t="s">
        <v>173</v>
      </c>
      <c r="AC157" s="397" t="s">
        <v>274</v>
      </c>
      <c r="AD157" s="1123" t="s">
        <v>736</v>
      </c>
      <c r="AE157" s="1123" t="str">
        <f t="shared" ref="AE157" si="73">IF(AD157="","",AD157)</f>
        <v>100% CT DM / dépôt copie sur CELENE / devoir-pdf</v>
      </c>
      <c r="AF157" s="724">
        <v>1</v>
      </c>
      <c r="AG157" s="727" t="s">
        <v>124</v>
      </c>
      <c r="AH157" s="727" t="s">
        <v>125</v>
      </c>
      <c r="AI157" s="727" t="s">
        <v>190</v>
      </c>
      <c r="AJ157" s="398" t="s">
        <v>164</v>
      </c>
      <c r="AK157" s="397" t="s">
        <v>124</v>
      </c>
      <c r="AL157" s="397" t="s">
        <v>148</v>
      </c>
      <c r="AM157" s="397" t="s">
        <v>190</v>
      </c>
      <c r="AN157" s="657" t="s">
        <v>588</v>
      </c>
      <c r="AO157" s="742"/>
      <c r="AP157" s="742"/>
      <c r="AQ157" s="742"/>
      <c r="AR157" s="742"/>
      <c r="AS157" s="742"/>
      <c r="AT157" s="742"/>
      <c r="AU157" s="742"/>
      <c r="AV157" s="742"/>
      <c r="AW157" s="742"/>
      <c r="AX157" s="742"/>
      <c r="AY157" s="742"/>
      <c r="AZ157" s="742"/>
      <c r="BA157" s="742"/>
      <c r="BB157" s="742"/>
      <c r="BC157" s="742"/>
      <c r="BD157" s="742"/>
      <c r="BE157" s="742"/>
      <c r="BF157" s="742"/>
      <c r="BG157" s="742"/>
      <c r="BH157" s="742"/>
      <c r="BI157" s="742"/>
      <c r="BJ157" s="742"/>
      <c r="BK157" s="742"/>
      <c r="BL157" s="742"/>
      <c r="BM157" s="742"/>
      <c r="BN157" s="742"/>
      <c r="BO157" s="742"/>
      <c r="BP157" s="742"/>
      <c r="BQ157" s="742"/>
      <c r="BR157" s="742"/>
      <c r="BS157" s="742"/>
      <c r="BT157" s="742"/>
      <c r="BU157" s="742"/>
      <c r="BV157" s="742"/>
      <c r="BW157" s="742"/>
      <c r="BX157" s="742"/>
      <c r="BY157" s="742"/>
      <c r="BZ157" s="742"/>
      <c r="CA157" s="742"/>
      <c r="CB157" s="742"/>
      <c r="CC157" s="742"/>
      <c r="CD157" s="742"/>
      <c r="CE157" s="742"/>
      <c r="CF157" s="742"/>
      <c r="CG157" s="742"/>
      <c r="CH157" s="742"/>
      <c r="CI157" s="742"/>
      <c r="CJ157" s="742"/>
      <c r="CK157" s="742"/>
      <c r="CL157" s="742"/>
      <c r="CM157" s="742"/>
      <c r="CN157" s="742"/>
      <c r="CO157" s="742"/>
      <c r="CP157" s="742"/>
      <c r="CQ157" s="742"/>
      <c r="CR157" s="742"/>
      <c r="CS157" s="742"/>
      <c r="CT157" s="742"/>
      <c r="CU157" s="742"/>
      <c r="CV157" s="742"/>
      <c r="CW157" s="742"/>
      <c r="CX157" s="742"/>
      <c r="CY157" s="742"/>
      <c r="CZ157" s="742"/>
      <c r="DA157" s="742"/>
      <c r="DB157" s="742"/>
      <c r="DC157" s="742"/>
      <c r="DD157" s="742"/>
      <c r="DE157" s="742"/>
      <c r="DF157" s="742"/>
      <c r="DG157" s="742"/>
      <c r="DH157" s="742"/>
      <c r="DI157" s="742"/>
      <c r="DJ157" s="742"/>
      <c r="DK157" s="742"/>
      <c r="DL157" s="742"/>
      <c r="DM157" s="742"/>
      <c r="DN157" s="742"/>
      <c r="DO157" s="742"/>
      <c r="DP157" s="742"/>
      <c r="DQ157" s="742"/>
      <c r="DR157" s="742"/>
      <c r="DS157" s="742"/>
      <c r="DT157" s="742"/>
      <c r="DU157" s="742"/>
      <c r="DV157" s="742"/>
      <c r="DW157" s="742"/>
      <c r="DX157" s="742"/>
      <c r="DY157" s="742"/>
      <c r="DZ157" s="742"/>
      <c r="EA157" s="742"/>
      <c r="EB157" s="742"/>
      <c r="EC157" s="742"/>
      <c r="ED157" s="742"/>
      <c r="EE157" s="742"/>
      <c r="EF157" s="742"/>
      <c r="EG157" s="742"/>
      <c r="EH157" s="742"/>
      <c r="EI157" s="742"/>
      <c r="EJ157" s="742"/>
      <c r="EK157" s="742"/>
      <c r="EL157" s="742"/>
      <c r="EM157" s="742"/>
      <c r="EN157" s="742"/>
      <c r="EO157" s="742"/>
      <c r="EP157" s="742"/>
      <c r="EQ157" s="742"/>
      <c r="ER157" s="742"/>
      <c r="ES157" s="742"/>
      <c r="ET157" s="742"/>
      <c r="EU157" s="742"/>
      <c r="EV157" s="742"/>
      <c r="EW157" s="742"/>
      <c r="EX157" s="742"/>
      <c r="EY157" s="742"/>
      <c r="EZ157" s="742"/>
      <c r="FA157" s="742"/>
      <c r="FB157" s="742"/>
      <c r="FC157" s="742"/>
      <c r="FD157" s="742"/>
      <c r="FE157" s="742"/>
      <c r="FF157" s="742"/>
      <c r="FG157" s="742"/>
      <c r="FH157" s="742"/>
      <c r="FI157" s="742"/>
      <c r="FJ157" s="742"/>
      <c r="FK157" s="742"/>
      <c r="FL157" s="742"/>
      <c r="FM157" s="742"/>
      <c r="FN157" s="742"/>
      <c r="FO157" s="742"/>
      <c r="FP157" s="742"/>
      <c r="FQ157" s="742"/>
      <c r="FR157" s="742"/>
      <c r="FS157" s="742"/>
      <c r="FT157" s="742"/>
      <c r="FU157" s="742"/>
      <c r="FV157" s="742"/>
      <c r="FW157" s="742"/>
      <c r="FX157" s="742"/>
      <c r="FY157" s="742"/>
      <c r="FZ157" s="742"/>
      <c r="GA157" s="742"/>
      <c r="GB157" s="742"/>
      <c r="GC157" s="742"/>
      <c r="GD157" s="742"/>
      <c r="GE157" s="742"/>
      <c r="GF157" s="742"/>
      <c r="GG157" s="742"/>
      <c r="GH157" s="742"/>
      <c r="GI157" s="742"/>
      <c r="GJ157" s="742"/>
      <c r="GK157" s="742"/>
      <c r="GL157" s="742"/>
      <c r="GM157" s="742"/>
      <c r="GN157" s="742"/>
      <c r="GO157" s="742"/>
      <c r="GP157" s="742"/>
      <c r="GQ157" s="742"/>
      <c r="GR157" s="742"/>
      <c r="GS157" s="742"/>
      <c r="GT157" s="742"/>
      <c r="GU157" s="742"/>
      <c r="GV157" s="742"/>
      <c r="GW157" s="742"/>
      <c r="GX157" s="742"/>
      <c r="GY157" s="742"/>
      <c r="GZ157" s="742"/>
      <c r="HA157" s="742"/>
      <c r="HB157" s="742"/>
      <c r="HC157" s="742"/>
      <c r="HD157" s="742"/>
      <c r="HE157" s="742"/>
      <c r="HF157" s="742"/>
      <c r="HG157" s="742"/>
      <c r="HH157" s="742"/>
      <c r="HI157" s="742"/>
      <c r="HJ157" s="742"/>
      <c r="HK157" s="742"/>
      <c r="HL157" s="742"/>
      <c r="HM157" s="742"/>
      <c r="HN157" s="742"/>
      <c r="HO157" s="742"/>
      <c r="HP157" s="742"/>
      <c r="HQ157" s="742"/>
      <c r="HR157" s="742"/>
      <c r="HS157" s="742"/>
    </row>
    <row r="158" spans="1:246" s="682" customFormat="1" ht="25.5" x14ac:dyDescent="0.25">
      <c r="A158" s="414"/>
      <c r="B158" s="414" t="s">
        <v>472</v>
      </c>
      <c r="C158" s="425" t="s">
        <v>88</v>
      </c>
      <c r="D158" s="415"/>
      <c r="E158" s="416" t="s">
        <v>203</v>
      </c>
      <c r="F158" s="382" t="s">
        <v>548</v>
      </c>
      <c r="G158" s="382" t="s">
        <v>66</v>
      </c>
      <c r="H158" s="457"/>
      <c r="I158" s="418">
        <v>2</v>
      </c>
      <c r="J158" s="418">
        <v>2</v>
      </c>
      <c r="K158" s="688" t="s">
        <v>578</v>
      </c>
      <c r="L158" s="1076" t="str">
        <f>"09"</f>
        <v>09</v>
      </c>
      <c r="M158" s="1079">
        <v>23</v>
      </c>
      <c r="N158" s="1048"/>
      <c r="O158" s="1048"/>
      <c r="P158" s="1048">
        <v>18</v>
      </c>
      <c r="Q158" s="1048"/>
      <c r="R158" s="1048"/>
      <c r="S158" s="1048"/>
      <c r="T158" s="1123"/>
      <c r="U158" s="1123"/>
      <c r="V158" s="724">
        <v>1</v>
      </c>
      <c r="W158" s="727" t="s">
        <v>121</v>
      </c>
      <c r="X158" s="727"/>
      <c r="Y158" s="727"/>
      <c r="Z158" s="398">
        <v>1</v>
      </c>
      <c r="AA158" s="397" t="s">
        <v>124</v>
      </c>
      <c r="AB158" s="397" t="s">
        <v>148</v>
      </c>
      <c r="AC158" s="397" t="s">
        <v>585</v>
      </c>
      <c r="AD158" s="1123"/>
      <c r="AE158" s="1123" t="str">
        <f>IF(AD158="","",AD158)</f>
        <v/>
      </c>
      <c r="AF158" s="724">
        <v>1</v>
      </c>
      <c r="AG158" s="727" t="s">
        <v>124</v>
      </c>
      <c r="AH158" s="727" t="s">
        <v>148</v>
      </c>
      <c r="AI158" s="727" t="s">
        <v>585</v>
      </c>
      <c r="AJ158" s="398">
        <v>1</v>
      </c>
      <c r="AK158" s="397" t="s">
        <v>124</v>
      </c>
      <c r="AL158" s="397" t="s">
        <v>148</v>
      </c>
      <c r="AM158" s="397" t="s">
        <v>585</v>
      </c>
      <c r="AN158" s="657" t="s">
        <v>531</v>
      </c>
      <c r="AO158" s="485"/>
      <c r="AP158" s="485"/>
      <c r="AQ158" s="485"/>
      <c r="AR158" s="485"/>
      <c r="AS158" s="485"/>
      <c r="AT158" s="485"/>
      <c r="AU158" s="485"/>
      <c r="AV158" s="485"/>
      <c r="AW158" s="485"/>
      <c r="AX158" s="485"/>
      <c r="AY158" s="485"/>
      <c r="AZ158" s="485"/>
      <c r="BA158" s="485"/>
      <c r="BB158" s="485"/>
      <c r="BC158" s="485"/>
      <c r="BD158" s="485"/>
      <c r="BE158" s="485"/>
      <c r="BF158" s="485"/>
      <c r="BG158" s="485"/>
      <c r="BH158" s="485"/>
      <c r="BI158" s="485"/>
      <c r="BJ158" s="485"/>
      <c r="BK158" s="485"/>
      <c r="BL158" s="485"/>
      <c r="BM158" s="485"/>
      <c r="BN158" s="485"/>
      <c r="BO158" s="485"/>
      <c r="BP158" s="485"/>
      <c r="BQ158" s="485"/>
      <c r="BR158" s="485"/>
      <c r="BS158" s="485"/>
      <c r="BT158" s="485"/>
      <c r="BU158" s="485"/>
      <c r="BV158" s="485"/>
      <c r="BW158" s="485"/>
      <c r="BX158" s="485"/>
      <c r="BY158" s="485"/>
      <c r="BZ158" s="485"/>
      <c r="CA158" s="485"/>
      <c r="CB158" s="485"/>
      <c r="CC158" s="485"/>
      <c r="CD158" s="485"/>
      <c r="CE158" s="485"/>
      <c r="CF158" s="485"/>
      <c r="CG158" s="485"/>
      <c r="CH158" s="485"/>
      <c r="CI158" s="485"/>
      <c r="CJ158" s="485"/>
      <c r="CK158" s="485"/>
      <c r="CL158" s="485"/>
      <c r="CM158" s="485"/>
      <c r="CN158" s="485"/>
      <c r="CO158" s="485"/>
      <c r="CP158" s="485"/>
      <c r="CQ158" s="485"/>
      <c r="CR158" s="485"/>
      <c r="CS158" s="485"/>
      <c r="CT158" s="485"/>
      <c r="CU158" s="485"/>
      <c r="CV158" s="485"/>
      <c r="CW158" s="485"/>
      <c r="CX158" s="485"/>
      <c r="CY158" s="485"/>
      <c r="CZ158" s="485"/>
      <c r="DA158" s="485"/>
      <c r="DB158" s="485"/>
      <c r="DC158" s="485"/>
      <c r="DD158" s="485"/>
      <c r="DE158" s="485"/>
      <c r="DF158" s="485"/>
      <c r="DG158" s="485"/>
      <c r="DH158" s="485"/>
      <c r="DI158" s="485"/>
      <c r="DJ158" s="485"/>
      <c r="DK158" s="485"/>
      <c r="DL158" s="485"/>
      <c r="DM158" s="485"/>
      <c r="DN158" s="485"/>
      <c r="DO158" s="485"/>
      <c r="DP158" s="485"/>
      <c r="DQ158" s="485"/>
      <c r="DR158" s="485"/>
      <c r="DS158" s="485"/>
      <c r="DT158" s="485"/>
      <c r="DU158" s="485"/>
      <c r="DV158" s="485"/>
      <c r="DW158" s="485"/>
      <c r="DX158" s="485"/>
      <c r="DY158" s="485"/>
      <c r="DZ158" s="485"/>
      <c r="EA158" s="485"/>
      <c r="EB158" s="485"/>
      <c r="EC158" s="485"/>
      <c r="ED158" s="485"/>
      <c r="EE158" s="485"/>
      <c r="EF158" s="485"/>
      <c r="EG158" s="485"/>
      <c r="EH158" s="485"/>
      <c r="EI158" s="485"/>
      <c r="EJ158" s="485"/>
      <c r="EK158" s="485"/>
      <c r="EL158" s="485"/>
      <c r="EM158" s="485"/>
      <c r="EN158" s="485"/>
      <c r="EO158" s="485"/>
      <c r="EP158" s="485"/>
      <c r="EQ158" s="485"/>
      <c r="ER158" s="485"/>
      <c r="ES158" s="485"/>
      <c r="ET158" s="485"/>
      <c r="EU158" s="485"/>
      <c r="EV158" s="485"/>
      <c r="EW158" s="485"/>
      <c r="EX158" s="485"/>
      <c r="EY158" s="485"/>
      <c r="EZ158" s="485"/>
      <c r="FA158" s="485"/>
      <c r="FB158" s="485"/>
      <c r="FC158" s="485"/>
      <c r="FD158" s="485"/>
      <c r="FE158" s="485"/>
      <c r="FF158" s="485"/>
      <c r="FG158" s="485"/>
      <c r="FH158" s="485"/>
      <c r="FI158" s="485"/>
      <c r="FJ158" s="485"/>
      <c r="FK158" s="485"/>
      <c r="FL158" s="485"/>
      <c r="FM158" s="485"/>
      <c r="FN158" s="485"/>
      <c r="FO158" s="485"/>
      <c r="FP158" s="485"/>
      <c r="FQ158" s="485"/>
      <c r="FR158" s="485"/>
      <c r="FS158" s="485"/>
      <c r="FT158" s="485"/>
      <c r="FU158" s="485"/>
      <c r="FV158" s="485"/>
      <c r="FW158" s="485"/>
      <c r="FX158" s="485"/>
      <c r="FY158" s="485"/>
      <c r="FZ158" s="485"/>
      <c r="GA158" s="485"/>
      <c r="GB158" s="485"/>
      <c r="GC158" s="485"/>
      <c r="GD158" s="485"/>
      <c r="GE158" s="485"/>
      <c r="GF158" s="485"/>
      <c r="GG158" s="485"/>
      <c r="GH158" s="485"/>
      <c r="GI158" s="485"/>
      <c r="GJ158" s="485"/>
      <c r="GK158" s="485"/>
      <c r="GL158" s="485"/>
      <c r="GM158" s="485"/>
      <c r="GN158" s="485"/>
      <c r="GO158" s="485"/>
      <c r="GP158" s="485"/>
      <c r="GQ158" s="485"/>
      <c r="GR158" s="485"/>
      <c r="GS158" s="485"/>
      <c r="GT158" s="485"/>
      <c r="GU158" s="485"/>
      <c r="GV158" s="485"/>
      <c r="GW158" s="485"/>
      <c r="GX158" s="485"/>
      <c r="GY158" s="485"/>
      <c r="GZ158" s="485"/>
      <c r="HA158" s="485"/>
      <c r="HB158" s="485"/>
      <c r="HC158" s="485"/>
      <c r="HD158" s="485"/>
      <c r="HE158" s="485"/>
      <c r="HF158" s="485"/>
      <c r="HG158" s="485"/>
      <c r="HH158" s="485"/>
      <c r="HI158" s="485"/>
      <c r="HJ158" s="485"/>
      <c r="HK158" s="485"/>
      <c r="HL158" s="485"/>
      <c r="HM158" s="485"/>
      <c r="HN158" s="485"/>
      <c r="HO158" s="485"/>
      <c r="HP158" s="485"/>
      <c r="HQ158" s="485"/>
      <c r="HR158" s="485"/>
      <c r="HS158" s="485"/>
    </row>
    <row r="159" spans="1:246" ht="30.75" customHeight="1" x14ac:dyDescent="0.25">
      <c r="A159" s="560" t="s">
        <v>431</v>
      </c>
      <c r="B159" s="560" t="s">
        <v>273</v>
      </c>
      <c r="C159" s="456" t="s">
        <v>232</v>
      </c>
      <c r="D159" s="555" t="s">
        <v>562</v>
      </c>
      <c r="E159" s="584" t="s">
        <v>421</v>
      </c>
      <c r="F159" s="584"/>
      <c r="G159" s="559"/>
      <c r="H159" s="584"/>
      <c r="I159" s="564"/>
      <c r="J159" s="565"/>
      <c r="K159" s="565"/>
      <c r="L159" s="1036"/>
      <c r="M159" s="1080"/>
      <c r="N159" s="1046"/>
      <c r="O159" s="1046"/>
      <c r="P159" s="1046"/>
      <c r="Q159" s="1046"/>
      <c r="R159" s="1046"/>
      <c r="S159" s="1046"/>
      <c r="T159" s="1046"/>
      <c r="U159" s="1046"/>
      <c r="V159" s="566"/>
      <c r="W159" s="566"/>
      <c r="X159" s="567"/>
      <c r="Y159" s="568"/>
      <c r="Z159" s="567"/>
      <c r="AA159" s="567"/>
      <c r="AB159" s="567"/>
      <c r="AC159" s="567"/>
      <c r="AD159" s="1046"/>
      <c r="AE159" s="1046"/>
      <c r="AF159" s="567"/>
      <c r="AG159" s="567"/>
      <c r="AH159" s="567"/>
      <c r="AI159" s="567"/>
      <c r="AJ159" s="567"/>
      <c r="AK159" s="567"/>
      <c r="AL159" s="567"/>
      <c r="AM159" s="567"/>
      <c r="AN159" s="664"/>
      <c r="HT159" s="630"/>
      <c r="HU159" s="630"/>
      <c r="HV159" s="630"/>
      <c r="HW159" s="630"/>
      <c r="HX159" s="630"/>
      <c r="HY159" s="630"/>
      <c r="HZ159" s="630"/>
      <c r="IA159" s="630"/>
      <c r="IB159" s="630"/>
      <c r="IC159" s="630"/>
      <c r="ID159" s="630"/>
      <c r="IE159" s="630"/>
      <c r="IF159" s="630"/>
      <c r="IG159" s="630"/>
      <c r="IH159" s="630"/>
      <c r="II159" s="630"/>
      <c r="IJ159" s="630"/>
      <c r="IK159" s="630"/>
      <c r="IL159" s="630"/>
    </row>
    <row r="160" spans="1:246" s="643" customFormat="1" ht="36" customHeight="1" x14ac:dyDescent="0.25">
      <c r="A160" s="615" t="s">
        <v>476</v>
      </c>
      <c r="B160" s="615" t="s">
        <v>477</v>
      </c>
      <c r="C160" s="617" t="s">
        <v>475</v>
      </c>
      <c r="D160" s="598"/>
      <c r="E160" s="577" t="s">
        <v>409</v>
      </c>
      <c r="F160" s="577"/>
      <c r="G160" s="548"/>
      <c r="H160" s="550"/>
      <c r="I160" s="577">
        <f>+I162+I161</f>
        <v>6</v>
      </c>
      <c r="J160" s="577">
        <f>+J162+J161</f>
        <v>6</v>
      </c>
      <c r="K160" s="601"/>
      <c r="L160" s="1037"/>
      <c r="M160" s="1081"/>
      <c r="N160" s="1047"/>
      <c r="O160" s="1047"/>
      <c r="P160" s="1047"/>
      <c r="Q160" s="1047"/>
      <c r="R160" s="1047"/>
      <c r="S160" s="1047"/>
      <c r="T160" s="1047"/>
      <c r="U160" s="1047"/>
      <c r="V160" s="453"/>
      <c r="W160" s="453"/>
      <c r="X160" s="573"/>
      <c r="Y160" s="454"/>
      <c r="Z160" s="621"/>
      <c r="AA160" s="621"/>
      <c r="AB160" s="621"/>
      <c r="AC160" s="455"/>
      <c r="AD160" s="1047"/>
      <c r="AE160" s="1047"/>
      <c r="AF160" s="621"/>
      <c r="AG160" s="621"/>
      <c r="AH160" s="621"/>
      <c r="AI160" s="455"/>
      <c r="AJ160" s="621"/>
      <c r="AK160" s="621"/>
      <c r="AL160" s="621"/>
      <c r="AM160" s="455"/>
      <c r="AN160" s="662"/>
      <c r="AO160" s="642"/>
      <c r="AP160" s="642"/>
      <c r="AQ160" s="642"/>
      <c r="AR160" s="642"/>
      <c r="AS160" s="642"/>
      <c r="AT160" s="642"/>
      <c r="AU160" s="642"/>
      <c r="AV160" s="642"/>
      <c r="AW160" s="642"/>
      <c r="AX160" s="642"/>
      <c r="AY160" s="642"/>
      <c r="AZ160" s="642"/>
      <c r="BA160" s="642"/>
      <c r="BB160" s="642"/>
      <c r="BC160" s="642"/>
      <c r="BD160" s="642"/>
      <c r="BE160" s="642"/>
      <c r="BF160" s="642"/>
      <c r="BG160" s="642"/>
      <c r="BH160" s="642"/>
      <c r="BI160" s="642"/>
      <c r="BJ160" s="642"/>
      <c r="BK160" s="642"/>
      <c r="BL160" s="642"/>
      <c r="BM160" s="642"/>
      <c r="BN160" s="642"/>
      <c r="BO160" s="642"/>
      <c r="BP160" s="642"/>
      <c r="BQ160" s="642"/>
      <c r="BR160" s="642"/>
      <c r="BS160" s="642"/>
      <c r="BT160" s="642"/>
      <c r="BU160" s="642"/>
      <c r="BV160" s="642"/>
      <c r="BW160" s="642"/>
      <c r="BX160" s="642"/>
      <c r="BY160" s="642"/>
      <c r="BZ160" s="642"/>
      <c r="CA160" s="642"/>
      <c r="CB160" s="642"/>
      <c r="CC160" s="642"/>
      <c r="CD160" s="642"/>
      <c r="CE160" s="642"/>
      <c r="CF160" s="642"/>
      <c r="CG160" s="642"/>
      <c r="CH160" s="642"/>
      <c r="CI160" s="642"/>
      <c r="CJ160" s="642"/>
      <c r="CK160" s="642"/>
      <c r="CL160" s="642"/>
      <c r="CM160" s="642"/>
      <c r="CN160" s="642"/>
      <c r="CO160" s="642"/>
      <c r="CP160" s="642"/>
      <c r="CQ160" s="642"/>
      <c r="CR160" s="642"/>
      <c r="CS160" s="642"/>
      <c r="CT160" s="642"/>
      <c r="CU160" s="642"/>
      <c r="CV160" s="642"/>
      <c r="CW160" s="642"/>
      <c r="CX160" s="642"/>
      <c r="CY160" s="642"/>
      <c r="CZ160" s="642"/>
      <c r="DA160" s="642"/>
      <c r="DB160" s="642"/>
      <c r="DC160" s="642"/>
      <c r="DD160" s="642"/>
      <c r="DE160" s="642"/>
      <c r="DF160" s="642"/>
      <c r="DG160" s="642"/>
      <c r="DH160" s="642"/>
      <c r="DI160" s="642"/>
      <c r="DJ160" s="642"/>
      <c r="DK160" s="642"/>
      <c r="DL160" s="642"/>
      <c r="DM160" s="642"/>
      <c r="DN160" s="642"/>
      <c r="DO160" s="642"/>
      <c r="DP160" s="642"/>
      <c r="DQ160" s="642"/>
      <c r="DR160" s="642"/>
      <c r="DS160" s="642"/>
      <c r="DT160" s="642"/>
      <c r="DU160" s="642"/>
      <c r="DV160" s="642"/>
      <c r="DW160" s="642"/>
      <c r="DX160" s="642"/>
      <c r="DY160" s="642"/>
      <c r="DZ160" s="642"/>
      <c r="EA160" s="642"/>
      <c r="EB160" s="642"/>
      <c r="EC160" s="642"/>
      <c r="ED160" s="642"/>
      <c r="EE160" s="642"/>
      <c r="EF160" s="642"/>
      <c r="EG160" s="642"/>
      <c r="EH160" s="642"/>
      <c r="EI160" s="642"/>
      <c r="EJ160" s="642"/>
      <c r="EK160" s="642"/>
      <c r="EL160" s="642"/>
      <c r="EM160" s="642"/>
      <c r="EN160" s="642"/>
      <c r="EO160" s="642"/>
      <c r="EP160" s="642"/>
      <c r="EQ160" s="642"/>
      <c r="ER160" s="642"/>
      <c r="ES160" s="642"/>
      <c r="ET160" s="642"/>
      <c r="EU160" s="642"/>
      <c r="EV160" s="642"/>
      <c r="EW160" s="642"/>
      <c r="EX160" s="642"/>
      <c r="EY160" s="642"/>
      <c r="EZ160" s="642"/>
      <c r="FA160" s="642"/>
      <c r="FB160" s="642"/>
      <c r="FC160" s="642"/>
      <c r="FD160" s="642"/>
      <c r="FE160" s="642"/>
      <c r="FF160" s="642"/>
      <c r="FG160" s="642"/>
      <c r="FH160" s="642"/>
      <c r="FI160" s="642"/>
      <c r="FJ160" s="642"/>
      <c r="FK160" s="642"/>
      <c r="FL160" s="642"/>
      <c r="FM160" s="642"/>
      <c r="FN160" s="642"/>
      <c r="FO160" s="642"/>
      <c r="FP160" s="642"/>
      <c r="FQ160" s="642"/>
      <c r="FR160" s="642"/>
      <c r="FS160" s="642"/>
      <c r="FT160" s="642"/>
      <c r="FU160" s="642"/>
      <c r="FV160" s="642"/>
      <c r="FW160" s="642"/>
      <c r="FX160" s="642"/>
      <c r="FY160" s="642"/>
      <c r="FZ160" s="642"/>
      <c r="GA160" s="642"/>
      <c r="GB160" s="642"/>
      <c r="GC160" s="642"/>
      <c r="GD160" s="642"/>
      <c r="GE160" s="642"/>
      <c r="GF160" s="642"/>
      <c r="GG160" s="642"/>
      <c r="GH160" s="642"/>
      <c r="GI160" s="642"/>
      <c r="GJ160" s="642"/>
      <c r="GK160" s="642"/>
      <c r="GL160" s="642"/>
      <c r="GM160" s="642"/>
      <c r="GN160" s="642"/>
      <c r="GO160" s="642"/>
      <c r="GP160" s="642"/>
      <c r="GQ160" s="642"/>
      <c r="GR160" s="642"/>
      <c r="GS160" s="642"/>
      <c r="GT160" s="642"/>
      <c r="GU160" s="642"/>
      <c r="GV160" s="642"/>
      <c r="GW160" s="642"/>
      <c r="GX160" s="642"/>
      <c r="GY160" s="642"/>
      <c r="GZ160" s="642"/>
      <c r="HA160" s="642"/>
      <c r="HB160" s="642"/>
      <c r="HC160" s="642"/>
      <c r="HD160" s="642"/>
      <c r="HE160" s="642"/>
      <c r="HF160" s="642"/>
      <c r="HG160" s="642"/>
      <c r="HH160" s="642"/>
      <c r="HI160" s="642"/>
      <c r="HJ160" s="642"/>
      <c r="HK160" s="642"/>
      <c r="HL160" s="642"/>
      <c r="HM160" s="642"/>
      <c r="HN160" s="642"/>
      <c r="HO160" s="642"/>
      <c r="HP160" s="642"/>
      <c r="HQ160" s="642"/>
      <c r="HR160" s="642"/>
      <c r="HS160" s="642"/>
      <c r="HT160" s="642"/>
      <c r="HU160" s="642"/>
      <c r="HV160" s="642"/>
      <c r="HW160" s="642"/>
      <c r="HX160" s="642"/>
      <c r="HY160" s="642"/>
      <c r="HZ160" s="642"/>
      <c r="IA160" s="642"/>
      <c r="IB160" s="642"/>
      <c r="IC160" s="642"/>
      <c r="ID160" s="642"/>
      <c r="IE160" s="642"/>
      <c r="IF160" s="642"/>
      <c r="IG160" s="642"/>
      <c r="IH160" s="642"/>
      <c r="II160" s="642"/>
      <c r="IJ160" s="642"/>
      <c r="IK160" s="642"/>
      <c r="IL160" s="642"/>
    </row>
    <row r="161" spans="1:246" ht="114.75" x14ac:dyDescent="0.25">
      <c r="A161" s="684"/>
      <c r="B161" s="807" t="s">
        <v>478</v>
      </c>
      <c r="C161" s="808" t="s">
        <v>345</v>
      </c>
      <c r="D161" s="415" t="s">
        <v>560</v>
      </c>
      <c r="E161" s="416" t="s">
        <v>203</v>
      </c>
      <c r="F161" s="375" t="s">
        <v>550</v>
      </c>
      <c r="G161" s="375" t="s">
        <v>66</v>
      </c>
      <c r="H161" s="586"/>
      <c r="I161" s="375" t="s">
        <v>51</v>
      </c>
      <c r="J161" s="375" t="s">
        <v>51</v>
      </c>
      <c r="K161" s="587" t="s">
        <v>568</v>
      </c>
      <c r="L161" s="1077" t="str">
        <f>"07"</f>
        <v>07</v>
      </c>
      <c r="M161" s="1082">
        <v>20</v>
      </c>
      <c r="N161" s="1048">
        <v>16</v>
      </c>
      <c r="O161" s="1048"/>
      <c r="P161" s="1083">
        <v>18</v>
      </c>
      <c r="Q161" s="1083"/>
      <c r="R161" s="1041"/>
      <c r="S161" s="1041"/>
      <c r="T161" s="1123"/>
      <c r="U161" s="1123"/>
      <c r="V161" s="724">
        <v>1</v>
      </c>
      <c r="W161" s="705" t="s">
        <v>121</v>
      </c>
      <c r="X161" s="705"/>
      <c r="Y161" s="705"/>
      <c r="Z161" s="407">
        <v>1</v>
      </c>
      <c r="AA161" s="409" t="s">
        <v>124</v>
      </c>
      <c r="AB161" s="809" t="s">
        <v>628</v>
      </c>
      <c r="AC161" s="406" t="s">
        <v>585</v>
      </c>
      <c r="AD161" s="1123"/>
      <c r="AE161" s="1123" t="str">
        <f t="shared" ref="AE161:AE162" si="74">IF(AD161="","",AD161)</f>
        <v/>
      </c>
      <c r="AF161" s="704">
        <v>1</v>
      </c>
      <c r="AG161" s="719" t="s">
        <v>124</v>
      </c>
      <c r="AH161" s="809" t="s">
        <v>628</v>
      </c>
      <c r="AI161" s="719" t="s">
        <v>585</v>
      </c>
      <c r="AJ161" s="407">
        <v>1</v>
      </c>
      <c r="AK161" s="406" t="s">
        <v>124</v>
      </c>
      <c r="AL161" s="809" t="s">
        <v>628</v>
      </c>
      <c r="AM161" s="406" t="s">
        <v>585</v>
      </c>
      <c r="AN161" s="654" t="s">
        <v>532</v>
      </c>
    </row>
    <row r="162" spans="1:246" ht="38.25" x14ac:dyDescent="0.25">
      <c r="A162" s="684"/>
      <c r="B162" s="684" t="s">
        <v>272</v>
      </c>
      <c r="C162" s="391" t="s">
        <v>87</v>
      </c>
      <c r="D162" s="417"/>
      <c r="E162" s="416" t="s">
        <v>203</v>
      </c>
      <c r="F162" s="375" t="s">
        <v>550</v>
      </c>
      <c r="G162" s="375" t="s">
        <v>66</v>
      </c>
      <c r="H162" s="586"/>
      <c r="I162" s="375" t="s">
        <v>51</v>
      </c>
      <c r="J162" s="375" t="s">
        <v>51</v>
      </c>
      <c r="K162" s="587" t="s">
        <v>568</v>
      </c>
      <c r="L162" s="1077" t="s">
        <v>547</v>
      </c>
      <c r="M162" s="1082">
        <v>20</v>
      </c>
      <c r="N162" s="1041"/>
      <c r="O162" s="1041"/>
      <c r="P162" s="1041">
        <v>18</v>
      </c>
      <c r="Q162" s="1041"/>
      <c r="R162" s="1041"/>
      <c r="S162" s="1041"/>
      <c r="T162" s="1123"/>
      <c r="U162" s="1123"/>
      <c r="V162" s="724">
        <v>1</v>
      </c>
      <c r="W162" s="705" t="s">
        <v>121</v>
      </c>
      <c r="X162" s="705"/>
      <c r="Y162" s="705"/>
      <c r="Z162" s="407">
        <v>1</v>
      </c>
      <c r="AA162" s="409" t="s">
        <v>124</v>
      </c>
      <c r="AB162" s="407" t="s">
        <v>148</v>
      </c>
      <c r="AC162" s="406" t="s">
        <v>585</v>
      </c>
      <c r="AD162" s="1123"/>
      <c r="AE162" s="1123" t="str">
        <f t="shared" si="74"/>
        <v/>
      </c>
      <c r="AF162" s="704">
        <v>1</v>
      </c>
      <c r="AG162" s="719" t="s">
        <v>124</v>
      </c>
      <c r="AH162" s="719" t="s">
        <v>148</v>
      </c>
      <c r="AI162" s="719" t="s">
        <v>585</v>
      </c>
      <c r="AJ162" s="407">
        <v>1</v>
      </c>
      <c r="AK162" s="406" t="s">
        <v>124</v>
      </c>
      <c r="AL162" s="406" t="s">
        <v>148</v>
      </c>
      <c r="AM162" s="406" t="s">
        <v>585</v>
      </c>
      <c r="AN162" s="654" t="s">
        <v>508</v>
      </c>
    </row>
    <row r="163" spans="1:246" ht="30.75" customHeight="1" x14ac:dyDescent="0.25">
      <c r="A163" s="560" t="s">
        <v>435</v>
      </c>
      <c r="B163" s="560" t="s">
        <v>225</v>
      </c>
      <c r="C163" s="456" t="s">
        <v>331</v>
      </c>
      <c r="D163" s="555" t="s">
        <v>563</v>
      </c>
      <c r="E163" s="584" t="s">
        <v>421</v>
      </c>
      <c r="F163" s="584"/>
      <c r="G163" s="559"/>
      <c r="H163" s="584"/>
      <c r="I163" s="605">
        <f>+I164+I167</f>
        <v>3</v>
      </c>
      <c r="J163" s="605">
        <f>+J164+J167</f>
        <v>3</v>
      </c>
      <c r="K163" s="565"/>
      <c r="L163" s="1084"/>
      <c r="M163" s="1080"/>
      <c r="N163" s="1046"/>
      <c r="O163" s="1046"/>
      <c r="P163" s="1046"/>
      <c r="Q163" s="1046"/>
      <c r="R163" s="1046"/>
      <c r="S163" s="1046"/>
      <c r="T163" s="1046"/>
      <c r="U163" s="1046"/>
      <c r="V163" s="566"/>
      <c r="W163" s="566"/>
      <c r="X163" s="567"/>
      <c r="Y163" s="568"/>
      <c r="Z163" s="567"/>
      <c r="AA163" s="567"/>
      <c r="AB163" s="567"/>
      <c r="AC163" s="567"/>
      <c r="AD163" s="1046"/>
      <c r="AE163" s="1046"/>
      <c r="AF163" s="567"/>
      <c r="AG163" s="567"/>
      <c r="AH163" s="567"/>
      <c r="AI163" s="567"/>
      <c r="AJ163" s="567"/>
      <c r="AK163" s="567"/>
      <c r="AL163" s="567"/>
      <c r="AM163" s="567"/>
      <c r="AN163" s="664"/>
      <c r="HT163" s="630"/>
      <c r="HU163" s="630"/>
      <c r="HV163" s="630"/>
      <c r="HW163" s="630"/>
      <c r="HX163" s="630"/>
      <c r="HY163" s="630"/>
      <c r="HZ163" s="630"/>
      <c r="IA163" s="630"/>
      <c r="IB163" s="630"/>
      <c r="IC163" s="630"/>
      <c r="ID163" s="630"/>
      <c r="IE163" s="630"/>
      <c r="IF163" s="630"/>
      <c r="IG163" s="630"/>
      <c r="IH163" s="630"/>
      <c r="II163" s="630"/>
      <c r="IJ163" s="630"/>
      <c r="IK163" s="630"/>
      <c r="IL163" s="630"/>
    </row>
    <row r="164" spans="1:246" s="643" customFormat="1" ht="36" customHeight="1" x14ac:dyDescent="0.25">
      <c r="A164" s="615" t="s">
        <v>484</v>
      </c>
      <c r="B164" s="615" t="s">
        <v>226</v>
      </c>
      <c r="C164" s="617" t="s">
        <v>479</v>
      </c>
      <c r="D164" s="598"/>
      <c r="E164" s="577" t="s">
        <v>395</v>
      </c>
      <c r="F164" s="577"/>
      <c r="G164" s="599"/>
      <c r="H164" s="523" t="s">
        <v>456</v>
      </c>
      <c r="I164" s="577">
        <v>3</v>
      </c>
      <c r="J164" s="601">
        <v>3</v>
      </c>
      <c r="K164" s="601" t="s">
        <v>605</v>
      </c>
      <c r="L164" s="1037"/>
      <c r="M164" s="1081"/>
      <c r="N164" s="1047"/>
      <c r="O164" s="1047"/>
      <c r="P164" s="1047"/>
      <c r="Q164" s="1047"/>
      <c r="R164" s="1047"/>
      <c r="S164" s="1047"/>
      <c r="T164" s="1047"/>
      <c r="U164" s="1047"/>
      <c r="V164" s="453"/>
      <c r="W164" s="453"/>
      <c r="X164" s="573"/>
      <c r="Y164" s="454"/>
      <c r="Z164" s="621"/>
      <c r="AA164" s="621"/>
      <c r="AB164" s="621"/>
      <c r="AC164" s="455"/>
      <c r="AD164" s="1047"/>
      <c r="AE164" s="1047"/>
      <c r="AF164" s="621"/>
      <c r="AG164" s="621"/>
      <c r="AH164" s="621"/>
      <c r="AI164" s="455"/>
      <c r="AJ164" s="621"/>
      <c r="AK164" s="621"/>
      <c r="AL164" s="621"/>
      <c r="AM164" s="455"/>
      <c r="AN164" s="662"/>
      <c r="AO164" s="642"/>
      <c r="AP164" s="642"/>
      <c r="AQ164" s="642"/>
      <c r="AR164" s="642"/>
      <c r="AS164" s="642"/>
      <c r="AT164" s="642"/>
      <c r="AU164" s="642"/>
      <c r="AV164" s="642"/>
      <c r="AW164" s="642"/>
      <c r="AX164" s="642"/>
      <c r="AY164" s="642"/>
      <c r="AZ164" s="642"/>
      <c r="BA164" s="642"/>
      <c r="BB164" s="642"/>
      <c r="BC164" s="642"/>
      <c r="BD164" s="642"/>
      <c r="BE164" s="642"/>
      <c r="BF164" s="642"/>
      <c r="BG164" s="642"/>
      <c r="BH164" s="642"/>
      <c r="BI164" s="642"/>
      <c r="BJ164" s="642"/>
      <c r="BK164" s="642"/>
      <c r="BL164" s="642"/>
      <c r="BM164" s="642"/>
      <c r="BN164" s="642"/>
      <c r="BO164" s="642"/>
      <c r="BP164" s="642"/>
      <c r="BQ164" s="642"/>
      <c r="BR164" s="642"/>
      <c r="BS164" s="642"/>
      <c r="BT164" s="642"/>
      <c r="BU164" s="642"/>
      <c r="BV164" s="642"/>
      <c r="BW164" s="642"/>
      <c r="BX164" s="642"/>
      <c r="BY164" s="642"/>
      <c r="BZ164" s="642"/>
      <c r="CA164" s="642"/>
      <c r="CB164" s="642"/>
      <c r="CC164" s="642"/>
      <c r="CD164" s="642"/>
      <c r="CE164" s="642"/>
      <c r="CF164" s="642"/>
      <c r="CG164" s="642"/>
      <c r="CH164" s="642"/>
      <c r="CI164" s="642"/>
      <c r="CJ164" s="642"/>
      <c r="CK164" s="642"/>
      <c r="CL164" s="642"/>
      <c r="CM164" s="642"/>
      <c r="CN164" s="642"/>
      <c r="CO164" s="642"/>
      <c r="CP164" s="642"/>
      <c r="CQ164" s="642"/>
      <c r="CR164" s="642"/>
      <c r="CS164" s="642"/>
      <c r="CT164" s="642"/>
      <c r="CU164" s="642"/>
      <c r="CV164" s="642"/>
      <c r="CW164" s="642"/>
      <c r="CX164" s="642"/>
      <c r="CY164" s="642"/>
      <c r="CZ164" s="642"/>
      <c r="DA164" s="642"/>
      <c r="DB164" s="642"/>
      <c r="DC164" s="642"/>
      <c r="DD164" s="642"/>
      <c r="DE164" s="642"/>
      <c r="DF164" s="642"/>
      <c r="DG164" s="642"/>
      <c r="DH164" s="642"/>
      <c r="DI164" s="642"/>
      <c r="DJ164" s="642"/>
      <c r="DK164" s="642"/>
      <c r="DL164" s="642"/>
      <c r="DM164" s="642"/>
      <c r="DN164" s="642"/>
      <c r="DO164" s="642"/>
      <c r="DP164" s="642"/>
      <c r="DQ164" s="642"/>
      <c r="DR164" s="642"/>
      <c r="DS164" s="642"/>
      <c r="DT164" s="642"/>
      <c r="DU164" s="642"/>
      <c r="DV164" s="642"/>
      <c r="DW164" s="642"/>
      <c r="DX164" s="642"/>
      <c r="DY164" s="642"/>
      <c r="DZ164" s="642"/>
      <c r="EA164" s="642"/>
      <c r="EB164" s="642"/>
      <c r="EC164" s="642"/>
      <c r="ED164" s="642"/>
      <c r="EE164" s="642"/>
      <c r="EF164" s="642"/>
      <c r="EG164" s="642"/>
      <c r="EH164" s="642"/>
      <c r="EI164" s="642"/>
      <c r="EJ164" s="642"/>
      <c r="EK164" s="642"/>
      <c r="EL164" s="642"/>
      <c r="EM164" s="642"/>
      <c r="EN164" s="642"/>
      <c r="EO164" s="642"/>
      <c r="EP164" s="642"/>
      <c r="EQ164" s="642"/>
      <c r="ER164" s="642"/>
      <c r="ES164" s="642"/>
      <c r="ET164" s="642"/>
      <c r="EU164" s="642"/>
      <c r="EV164" s="642"/>
      <c r="EW164" s="642"/>
      <c r="EX164" s="642"/>
      <c r="EY164" s="642"/>
      <c r="EZ164" s="642"/>
      <c r="FA164" s="642"/>
      <c r="FB164" s="642"/>
      <c r="FC164" s="642"/>
      <c r="FD164" s="642"/>
      <c r="FE164" s="642"/>
      <c r="FF164" s="642"/>
      <c r="FG164" s="642"/>
      <c r="FH164" s="642"/>
      <c r="FI164" s="642"/>
      <c r="FJ164" s="642"/>
      <c r="FK164" s="642"/>
      <c r="FL164" s="642"/>
      <c r="FM164" s="642"/>
      <c r="FN164" s="642"/>
      <c r="FO164" s="642"/>
      <c r="FP164" s="642"/>
      <c r="FQ164" s="642"/>
      <c r="FR164" s="642"/>
      <c r="FS164" s="642"/>
      <c r="FT164" s="642"/>
      <c r="FU164" s="642"/>
      <c r="FV164" s="642"/>
      <c r="FW164" s="642"/>
      <c r="FX164" s="642"/>
      <c r="FY164" s="642"/>
      <c r="FZ164" s="642"/>
      <c r="GA164" s="642"/>
      <c r="GB164" s="642"/>
      <c r="GC164" s="642"/>
      <c r="GD164" s="642"/>
      <c r="GE164" s="642"/>
      <c r="GF164" s="642"/>
      <c r="GG164" s="642"/>
      <c r="GH164" s="642"/>
      <c r="GI164" s="642"/>
      <c r="GJ164" s="642"/>
      <c r="GK164" s="642"/>
      <c r="GL164" s="642"/>
      <c r="GM164" s="642"/>
      <c r="GN164" s="642"/>
      <c r="GO164" s="642"/>
      <c r="GP164" s="642"/>
      <c r="GQ164" s="642"/>
      <c r="GR164" s="642"/>
      <c r="GS164" s="642"/>
      <c r="GT164" s="642"/>
      <c r="GU164" s="642"/>
      <c r="GV164" s="642"/>
      <c r="GW164" s="642"/>
      <c r="GX164" s="642"/>
      <c r="GY164" s="642"/>
      <c r="GZ164" s="642"/>
      <c r="HA164" s="642"/>
      <c r="HB164" s="642"/>
      <c r="HC164" s="642"/>
      <c r="HD164" s="642"/>
      <c r="HE164" s="642"/>
      <c r="HF164" s="642"/>
      <c r="HG164" s="642"/>
      <c r="HH164" s="642"/>
      <c r="HI164" s="642"/>
      <c r="HJ164" s="642"/>
      <c r="HK164" s="642"/>
      <c r="HL164" s="642"/>
      <c r="HM164" s="642"/>
      <c r="HN164" s="642"/>
      <c r="HO164" s="642"/>
      <c r="HP164" s="642"/>
      <c r="HQ164" s="642"/>
      <c r="HR164" s="642"/>
      <c r="HS164" s="642"/>
      <c r="HT164" s="642"/>
      <c r="HU164" s="642"/>
      <c r="HV164" s="642"/>
      <c r="HW164" s="642"/>
      <c r="HX164" s="642"/>
      <c r="HY164" s="642"/>
      <c r="HZ164" s="642"/>
      <c r="IA164" s="642"/>
      <c r="IB164" s="642"/>
      <c r="IC164" s="642"/>
      <c r="ID164" s="642"/>
      <c r="IE164" s="642"/>
      <c r="IF164" s="642"/>
      <c r="IG164" s="642"/>
      <c r="IH164" s="642"/>
      <c r="II164" s="642"/>
      <c r="IJ164" s="642"/>
      <c r="IK164" s="642"/>
      <c r="IL164" s="642"/>
    </row>
    <row r="165" spans="1:246" s="500" customFormat="1" ht="25.5" x14ac:dyDescent="0.25">
      <c r="A165" s="441"/>
      <c r="B165" s="441" t="s">
        <v>227</v>
      </c>
      <c r="C165" s="535" t="s">
        <v>480</v>
      </c>
      <c r="D165" s="424" t="s">
        <v>235</v>
      </c>
      <c r="E165" s="632" t="s">
        <v>440</v>
      </c>
      <c r="F165" s="438"/>
      <c r="G165" s="375" t="s">
        <v>66</v>
      </c>
      <c r="H165" s="458"/>
      <c r="I165" s="439">
        <v>3</v>
      </c>
      <c r="J165" s="439">
        <v>3</v>
      </c>
      <c r="K165" s="595" t="s">
        <v>601</v>
      </c>
      <c r="L165" s="1024">
        <v>80</v>
      </c>
      <c r="M165" s="1086"/>
      <c r="N165" s="1045"/>
      <c r="O165" s="1045"/>
      <c r="P165" s="1045">
        <v>9</v>
      </c>
      <c r="Q165" s="1045"/>
      <c r="R165" s="1045"/>
      <c r="S165" s="1045"/>
      <c r="T165" s="1126"/>
      <c r="U165" s="1126"/>
      <c r="V165" s="724">
        <v>1</v>
      </c>
      <c r="W165" s="727" t="s">
        <v>124</v>
      </c>
      <c r="X165" s="727" t="s">
        <v>555</v>
      </c>
      <c r="Y165" s="727"/>
      <c r="Z165" s="398">
        <v>1</v>
      </c>
      <c r="AA165" s="397" t="s">
        <v>124</v>
      </c>
      <c r="AB165" s="397" t="s">
        <v>555</v>
      </c>
      <c r="AC165" s="397"/>
      <c r="AD165" s="1126"/>
      <c r="AE165" s="1123" t="str">
        <f t="shared" ref="AE165:AE166" si="75">IF(AD165="","",AD165)</f>
        <v/>
      </c>
      <c r="AF165" s="724">
        <v>1</v>
      </c>
      <c r="AG165" s="727" t="s">
        <v>124</v>
      </c>
      <c r="AH165" s="727" t="s">
        <v>555</v>
      </c>
      <c r="AI165" s="727"/>
      <c r="AJ165" s="398">
        <v>1</v>
      </c>
      <c r="AK165" s="397" t="s">
        <v>124</v>
      </c>
      <c r="AL165" s="397" t="s">
        <v>555</v>
      </c>
      <c r="AM165" s="397"/>
      <c r="AN165" s="655" t="s">
        <v>533</v>
      </c>
      <c r="AO165" s="499"/>
      <c r="AP165" s="499"/>
      <c r="AQ165" s="499"/>
      <c r="AR165" s="499"/>
      <c r="AS165" s="499"/>
      <c r="AT165" s="499"/>
      <c r="AU165" s="499"/>
      <c r="AV165" s="499"/>
      <c r="AW165" s="499"/>
      <c r="AX165" s="499"/>
      <c r="AY165" s="499"/>
      <c r="AZ165" s="499"/>
      <c r="BA165" s="499"/>
      <c r="BB165" s="499"/>
      <c r="BC165" s="499"/>
      <c r="BD165" s="499"/>
      <c r="BE165" s="499"/>
      <c r="BF165" s="499"/>
      <c r="BG165" s="499"/>
      <c r="BH165" s="499"/>
      <c r="BI165" s="499"/>
      <c r="BJ165" s="499"/>
      <c r="BK165" s="499"/>
      <c r="BL165" s="499"/>
      <c r="BM165" s="499"/>
      <c r="BN165" s="499"/>
      <c r="BO165" s="499"/>
      <c r="BP165" s="499"/>
      <c r="BQ165" s="499"/>
      <c r="BR165" s="499"/>
      <c r="BS165" s="499"/>
      <c r="BT165" s="499"/>
      <c r="BU165" s="499"/>
      <c r="BV165" s="499"/>
      <c r="BW165" s="499"/>
      <c r="BX165" s="499"/>
      <c r="BY165" s="499"/>
      <c r="BZ165" s="499"/>
      <c r="CA165" s="499"/>
      <c r="CB165" s="499"/>
      <c r="CC165" s="499"/>
      <c r="CD165" s="499"/>
      <c r="CE165" s="499"/>
      <c r="CF165" s="499"/>
      <c r="CG165" s="499"/>
      <c r="CH165" s="499"/>
      <c r="CI165" s="499"/>
      <c r="CJ165" s="499"/>
      <c r="CK165" s="499"/>
      <c r="CL165" s="499"/>
      <c r="CM165" s="499"/>
      <c r="CN165" s="499"/>
      <c r="CO165" s="499"/>
      <c r="CP165" s="499"/>
      <c r="CQ165" s="499"/>
      <c r="CR165" s="499"/>
      <c r="CS165" s="499"/>
      <c r="CT165" s="499"/>
      <c r="CU165" s="499"/>
      <c r="CV165" s="499"/>
      <c r="CW165" s="499"/>
      <c r="CX165" s="499"/>
      <c r="CY165" s="499"/>
      <c r="CZ165" s="499"/>
      <c r="DA165" s="499"/>
      <c r="DB165" s="499"/>
      <c r="DC165" s="499"/>
      <c r="DD165" s="499"/>
      <c r="DE165" s="499"/>
      <c r="DF165" s="499"/>
      <c r="DG165" s="499"/>
      <c r="DH165" s="499"/>
      <c r="DI165" s="499"/>
      <c r="DJ165" s="499"/>
      <c r="DK165" s="499"/>
      <c r="DL165" s="499"/>
      <c r="DM165" s="499"/>
      <c r="DN165" s="499"/>
      <c r="DO165" s="499"/>
      <c r="DP165" s="499"/>
      <c r="DQ165" s="499"/>
      <c r="DR165" s="499"/>
      <c r="DS165" s="499"/>
      <c r="DT165" s="499"/>
      <c r="DU165" s="499"/>
      <c r="DV165" s="499"/>
      <c r="DW165" s="499"/>
      <c r="DX165" s="499"/>
      <c r="DY165" s="499"/>
      <c r="DZ165" s="499"/>
      <c r="EA165" s="499"/>
      <c r="EB165" s="499"/>
      <c r="EC165" s="499"/>
      <c r="ED165" s="499"/>
      <c r="EE165" s="499"/>
      <c r="EF165" s="499"/>
      <c r="EG165" s="499"/>
      <c r="EH165" s="499"/>
      <c r="EI165" s="499"/>
      <c r="EJ165" s="499"/>
      <c r="EK165" s="499"/>
      <c r="EL165" s="499"/>
      <c r="EM165" s="499"/>
      <c r="EN165" s="499"/>
      <c r="EO165" s="499"/>
      <c r="EP165" s="499"/>
      <c r="EQ165" s="499"/>
      <c r="ER165" s="499"/>
      <c r="ES165" s="499"/>
      <c r="ET165" s="499"/>
      <c r="EU165" s="499"/>
      <c r="EV165" s="499"/>
      <c r="EW165" s="499"/>
      <c r="EX165" s="499"/>
      <c r="EY165" s="499"/>
      <c r="EZ165" s="499"/>
      <c r="FA165" s="499"/>
      <c r="FB165" s="499"/>
      <c r="FC165" s="499"/>
      <c r="FD165" s="499"/>
      <c r="FE165" s="499"/>
      <c r="FF165" s="499"/>
      <c r="FG165" s="499"/>
      <c r="FH165" s="499"/>
      <c r="FI165" s="499"/>
      <c r="FJ165" s="499"/>
      <c r="FK165" s="499"/>
      <c r="FL165" s="499"/>
      <c r="FM165" s="499"/>
      <c r="FN165" s="499"/>
      <c r="FO165" s="499"/>
      <c r="FP165" s="499"/>
      <c r="FQ165" s="499"/>
      <c r="FR165" s="499"/>
      <c r="FS165" s="499"/>
      <c r="FT165" s="499"/>
      <c r="FU165" s="499"/>
      <c r="FV165" s="499"/>
      <c r="FW165" s="499"/>
      <c r="FX165" s="499"/>
      <c r="FY165" s="499"/>
      <c r="FZ165" s="499"/>
      <c r="GA165" s="499"/>
      <c r="GB165" s="499"/>
      <c r="GC165" s="499"/>
      <c r="GD165" s="499"/>
      <c r="GE165" s="499"/>
      <c r="GF165" s="499"/>
      <c r="GG165" s="499"/>
      <c r="GH165" s="499"/>
      <c r="GI165" s="499"/>
      <c r="GJ165" s="499"/>
      <c r="GK165" s="499"/>
      <c r="GL165" s="499"/>
      <c r="GM165" s="499"/>
      <c r="GN165" s="499"/>
      <c r="GO165" s="499"/>
      <c r="GP165" s="499"/>
      <c r="GQ165" s="499"/>
      <c r="GR165" s="499"/>
      <c r="GS165" s="499"/>
      <c r="GT165" s="499"/>
      <c r="GU165" s="499"/>
      <c r="GV165" s="499"/>
      <c r="GW165" s="499"/>
      <c r="GX165" s="499"/>
      <c r="GY165" s="499"/>
      <c r="GZ165" s="499"/>
      <c r="HA165" s="499"/>
      <c r="HB165" s="499"/>
      <c r="HC165" s="499"/>
      <c r="HD165" s="499"/>
      <c r="HE165" s="499"/>
      <c r="HF165" s="499"/>
      <c r="HG165" s="499"/>
      <c r="HH165" s="499"/>
      <c r="HI165" s="499"/>
      <c r="HJ165" s="499"/>
      <c r="HK165" s="499"/>
      <c r="HL165" s="499"/>
      <c r="HM165" s="499"/>
      <c r="HN165" s="499"/>
      <c r="HO165" s="499"/>
      <c r="HP165" s="499"/>
      <c r="HQ165" s="499"/>
      <c r="HR165" s="499"/>
      <c r="HS165" s="499"/>
    </row>
    <row r="166" spans="1:246" s="500" customFormat="1" ht="25.5" x14ac:dyDescent="0.25">
      <c r="A166" s="441"/>
      <c r="B166" s="441" t="s">
        <v>228</v>
      </c>
      <c r="C166" s="535" t="s">
        <v>481</v>
      </c>
      <c r="D166" s="424" t="s">
        <v>236</v>
      </c>
      <c r="E166" s="632" t="s">
        <v>440</v>
      </c>
      <c r="F166" s="438"/>
      <c r="G166" s="375" t="s">
        <v>66</v>
      </c>
      <c r="H166" s="458"/>
      <c r="I166" s="439">
        <v>3</v>
      </c>
      <c r="J166" s="439">
        <v>3</v>
      </c>
      <c r="K166" s="595" t="s">
        <v>601</v>
      </c>
      <c r="L166" s="1024">
        <v>80</v>
      </c>
      <c r="M166" s="1086"/>
      <c r="N166" s="1045"/>
      <c r="O166" s="1045"/>
      <c r="P166" s="1045">
        <v>9</v>
      </c>
      <c r="Q166" s="1045"/>
      <c r="R166" s="1045"/>
      <c r="S166" s="1045"/>
      <c r="T166" s="1126"/>
      <c r="U166" s="1126"/>
      <c r="V166" s="724">
        <v>1</v>
      </c>
      <c r="W166" s="727" t="s">
        <v>124</v>
      </c>
      <c r="X166" s="727" t="s">
        <v>555</v>
      </c>
      <c r="Y166" s="727"/>
      <c r="Z166" s="398">
        <v>1</v>
      </c>
      <c r="AA166" s="397" t="s">
        <v>124</v>
      </c>
      <c r="AB166" s="397" t="s">
        <v>555</v>
      </c>
      <c r="AC166" s="397"/>
      <c r="AD166" s="1126"/>
      <c r="AE166" s="1123" t="str">
        <f t="shared" si="75"/>
        <v/>
      </c>
      <c r="AF166" s="724">
        <v>1</v>
      </c>
      <c r="AG166" s="727" t="s">
        <v>124</v>
      </c>
      <c r="AH166" s="727" t="s">
        <v>555</v>
      </c>
      <c r="AI166" s="727"/>
      <c r="AJ166" s="398">
        <v>1</v>
      </c>
      <c r="AK166" s="397" t="s">
        <v>124</v>
      </c>
      <c r="AL166" s="397" t="s">
        <v>555</v>
      </c>
      <c r="AM166" s="397"/>
      <c r="AN166" s="655" t="s">
        <v>534</v>
      </c>
      <c r="AO166" s="499"/>
      <c r="AP166" s="499"/>
      <c r="AQ166" s="499"/>
      <c r="AR166" s="499"/>
      <c r="AS166" s="499"/>
      <c r="AT166" s="499"/>
      <c r="AU166" s="499"/>
      <c r="AV166" s="499"/>
      <c r="AW166" s="499"/>
      <c r="AX166" s="499"/>
      <c r="AY166" s="499"/>
      <c r="AZ166" s="499"/>
      <c r="BA166" s="499"/>
      <c r="BB166" s="499"/>
      <c r="BC166" s="499"/>
      <c r="BD166" s="499"/>
      <c r="BE166" s="499"/>
      <c r="BF166" s="499"/>
      <c r="BG166" s="499"/>
      <c r="BH166" s="499"/>
      <c r="BI166" s="499"/>
      <c r="BJ166" s="499"/>
      <c r="BK166" s="499"/>
      <c r="BL166" s="499"/>
      <c r="BM166" s="499"/>
      <c r="BN166" s="499"/>
      <c r="BO166" s="499"/>
      <c r="BP166" s="499"/>
      <c r="BQ166" s="499"/>
      <c r="BR166" s="499"/>
      <c r="BS166" s="499"/>
      <c r="BT166" s="499"/>
      <c r="BU166" s="499"/>
      <c r="BV166" s="499"/>
      <c r="BW166" s="499"/>
      <c r="BX166" s="499"/>
      <c r="BY166" s="499"/>
      <c r="BZ166" s="499"/>
      <c r="CA166" s="499"/>
      <c r="CB166" s="499"/>
      <c r="CC166" s="499"/>
      <c r="CD166" s="499"/>
      <c r="CE166" s="499"/>
      <c r="CF166" s="499"/>
      <c r="CG166" s="499"/>
      <c r="CH166" s="499"/>
      <c r="CI166" s="499"/>
      <c r="CJ166" s="499"/>
      <c r="CK166" s="499"/>
      <c r="CL166" s="499"/>
      <c r="CM166" s="499"/>
      <c r="CN166" s="499"/>
      <c r="CO166" s="499"/>
      <c r="CP166" s="499"/>
      <c r="CQ166" s="499"/>
      <c r="CR166" s="499"/>
      <c r="CS166" s="499"/>
      <c r="CT166" s="499"/>
      <c r="CU166" s="499"/>
      <c r="CV166" s="499"/>
      <c r="CW166" s="499"/>
      <c r="CX166" s="499"/>
      <c r="CY166" s="499"/>
      <c r="CZ166" s="499"/>
      <c r="DA166" s="499"/>
      <c r="DB166" s="499"/>
      <c r="DC166" s="499"/>
      <c r="DD166" s="499"/>
      <c r="DE166" s="499"/>
      <c r="DF166" s="499"/>
      <c r="DG166" s="499"/>
      <c r="DH166" s="499"/>
      <c r="DI166" s="499"/>
      <c r="DJ166" s="499"/>
      <c r="DK166" s="499"/>
      <c r="DL166" s="499"/>
      <c r="DM166" s="499"/>
      <c r="DN166" s="499"/>
      <c r="DO166" s="499"/>
      <c r="DP166" s="499"/>
      <c r="DQ166" s="499"/>
      <c r="DR166" s="499"/>
      <c r="DS166" s="499"/>
      <c r="DT166" s="499"/>
      <c r="DU166" s="499"/>
      <c r="DV166" s="499"/>
      <c r="DW166" s="499"/>
      <c r="DX166" s="499"/>
      <c r="DY166" s="499"/>
      <c r="DZ166" s="499"/>
      <c r="EA166" s="499"/>
      <c r="EB166" s="499"/>
      <c r="EC166" s="499"/>
      <c r="ED166" s="499"/>
      <c r="EE166" s="499"/>
      <c r="EF166" s="499"/>
      <c r="EG166" s="499"/>
      <c r="EH166" s="499"/>
      <c r="EI166" s="499"/>
      <c r="EJ166" s="499"/>
      <c r="EK166" s="499"/>
      <c r="EL166" s="499"/>
      <c r="EM166" s="499"/>
      <c r="EN166" s="499"/>
      <c r="EO166" s="499"/>
      <c r="EP166" s="499"/>
      <c r="EQ166" s="499"/>
      <c r="ER166" s="499"/>
      <c r="ES166" s="499"/>
      <c r="ET166" s="499"/>
      <c r="EU166" s="499"/>
      <c r="EV166" s="499"/>
      <c r="EW166" s="499"/>
      <c r="EX166" s="499"/>
      <c r="EY166" s="499"/>
      <c r="EZ166" s="499"/>
      <c r="FA166" s="499"/>
      <c r="FB166" s="499"/>
      <c r="FC166" s="499"/>
      <c r="FD166" s="499"/>
      <c r="FE166" s="499"/>
      <c r="FF166" s="499"/>
      <c r="FG166" s="499"/>
      <c r="FH166" s="499"/>
      <c r="FI166" s="499"/>
      <c r="FJ166" s="499"/>
      <c r="FK166" s="499"/>
      <c r="FL166" s="499"/>
      <c r="FM166" s="499"/>
      <c r="FN166" s="499"/>
      <c r="FO166" s="499"/>
      <c r="FP166" s="499"/>
      <c r="FQ166" s="499"/>
      <c r="FR166" s="499"/>
      <c r="FS166" s="499"/>
      <c r="FT166" s="499"/>
      <c r="FU166" s="499"/>
      <c r="FV166" s="499"/>
      <c r="FW166" s="499"/>
      <c r="FX166" s="499"/>
      <c r="FY166" s="499"/>
      <c r="FZ166" s="499"/>
      <c r="GA166" s="499"/>
      <c r="GB166" s="499"/>
      <c r="GC166" s="499"/>
      <c r="GD166" s="499"/>
      <c r="GE166" s="499"/>
      <c r="GF166" s="499"/>
      <c r="GG166" s="499"/>
      <c r="GH166" s="499"/>
      <c r="GI166" s="499"/>
      <c r="GJ166" s="499"/>
      <c r="GK166" s="499"/>
      <c r="GL166" s="499"/>
      <c r="GM166" s="499"/>
      <c r="GN166" s="499"/>
      <c r="GO166" s="499"/>
      <c r="GP166" s="499"/>
      <c r="GQ166" s="499"/>
      <c r="GR166" s="499"/>
      <c r="GS166" s="499"/>
      <c r="GT166" s="499"/>
      <c r="GU166" s="499"/>
      <c r="GV166" s="499"/>
      <c r="GW166" s="499"/>
      <c r="GX166" s="499"/>
      <c r="GY166" s="499"/>
      <c r="GZ166" s="499"/>
      <c r="HA166" s="499"/>
      <c r="HB166" s="499"/>
      <c r="HC166" s="499"/>
      <c r="HD166" s="499"/>
      <c r="HE166" s="499"/>
      <c r="HF166" s="499"/>
      <c r="HG166" s="499"/>
      <c r="HH166" s="499"/>
      <c r="HI166" s="499"/>
      <c r="HJ166" s="499"/>
      <c r="HK166" s="499"/>
      <c r="HL166" s="499"/>
      <c r="HM166" s="499"/>
      <c r="HN166" s="499"/>
      <c r="HO166" s="499"/>
      <c r="HP166" s="499"/>
      <c r="HQ166" s="499"/>
      <c r="HR166" s="499"/>
      <c r="HS166" s="499"/>
    </row>
    <row r="167" spans="1:246" s="643" customFormat="1" ht="36" customHeight="1" x14ac:dyDescent="0.25">
      <c r="A167" s="826" t="s">
        <v>637</v>
      </c>
      <c r="B167" s="615" t="s">
        <v>482</v>
      </c>
      <c r="C167" s="617" t="s">
        <v>483</v>
      </c>
      <c r="D167" s="598" t="s">
        <v>269</v>
      </c>
      <c r="E167" s="577" t="s">
        <v>237</v>
      </c>
      <c r="F167" s="577"/>
      <c r="G167" s="599"/>
      <c r="H167" s="523"/>
      <c r="I167" s="577"/>
      <c r="J167" s="601"/>
      <c r="K167" s="601"/>
      <c r="L167" s="1037"/>
      <c r="M167" s="1081"/>
      <c r="N167" s="1047"/>
      <c r="O167" s="1047"/>
      <c r="P167" s="1047"/>
      <c r="Q167" s="1047"/>
      <c r="R167" s="1047"/>
      <c r="S167" s="1047"/>
      <c r="T167" s="1047"/>
      <c r="U167" s="1047"/>
      <c r="V167" s="453"/>
      <c r="W167" s="453"/>
      <c r="X167" s="573"/>
      <c r="Y167" s="454"/>
      <c r="Z167" s="621"/>
      <c r="AA167" s="621"/>
      <c r="AB167" s="621"/>
      <c r="AC167" s="455"/>
      <c r="AD167" s="1047"/>
      <c r="AE167" s="1047"/>
      <c r="AF167" s="621"/>
      <c r="AG167" s="621"/>
      <c r="AH167" s="621"/>
      <c r="AI167" s="455"/>
      <c r="AJ167" s="621"/>
      <c r="AK167" s="621"/>
      <c r="AL167" s="621"/>
      <c r="AM167" s="455"/>
      <c r="AN167" s="662"/>
      <c r="AO167" s="642"/>
      <c r="AP167" s="642"/>
      <c r="AQ167" s="642"/>
      <c r="AR167" s="642"/>
      <c r="AS167" s="642"/>
      <c r="AT167" s="642"/>
      <c r="AU167" s="642"/>
      <c r="AV167" s="642"/>
      <c r="AW167" s="642"/>
      <c r="AX167" s="642"/>
      <c r="AY167" s="642"/>
      <c r="AZ167" s="642"/>
      <c r="BA167" s="642"/>
      <c r="BB167" s="642"/>
      <c r="BC167" s="642"/>
      <c r="BD167" s="642"/>
      <c r="BE167" s="642"/>
      <c r="BF167" s="642"/>
      <c r="BG167" s="642"/>
      <c r="BH167" s="642"/>
      <c r="BI167" s="642"/>
      <c r="BJ167" s="642"/>
      <c r="BK167" s="642"/>
      <c r="BL167" s="642"/>
      <c r="BM167" s="642"/>
      <c r="BN167" s="642"/>
      <c r="BO167" s="642"/>
      <c r="BP167" s="642"/>
      <c r="BQ167" s="642"/>
      <c r="BR167" s="642"/>
      <c r="BS167" s="642"/>
      <c r="BT167" s="642"/>
      <c r="BU167" s="642"/>
      <c r="BV167" s="642"/>
      <c r="BW167" s="642"/>
      <c r="BX167" s="642"/>
      <c r="BY167" s="642"/>
      <c r="BZ167" s="642"/>
      <c r="CA167" s="642"/>
      <c r="CB167" s="642"/>
      <c r="CC167" s="642"/>
      <c r="CD167" s="642"/>
      <c r="CE167" s="642"/>
      <c r="CF167" s="642"/>
      <c r="CG167" s="642"/>
      <c r="CH167" s="642"/>
      <c r="CI167" s="642"/>
      <c r="CJ167" s="642"/>
      <c r="CK167" s="642"/>
      <c r="CL167" s="642"/>
      <c r="CM167" s="642"/>
      <c r="CN167" s="642"/>
      <c r="CO167" s="642"/>
      <c r="CP167" s="642"/>
      <c r="CQ167" s="642"/>
      <c r="CR167" s="642"/>
      <c r="CS167" s="642"/>
      <c r="CT167" s="642"/>
      <c r="CU167" s="642"/>
      <c r="CV167" s="642"/>
      <c r="CW167" s="642"/>
      <c r="CX167" s="642"/>
      <c r="CY167" s="642"/>
      <c r="CZ167" s="642"/>
      <c r="DA167" s="642"/>
      <c r="DB167" s="642"/>
      <c r="DC167" s="642"/>
      <c r="DD167" s="642"/>
      <c r="DE167" s="642"/>
      <c r="DF167" s="642"/>
      <c r="DG167" s="642"/>
      <c r="DH167" s="642"/>
      <c r="DI167" s="642"/>
      <c r="DJ167" s="642"/>
      <c r="DK167" s="642"/>
      <c r="DL167" s="642"/>
      <c r="DM167" s="642"/>
      <c r="DN167" s="642"/>
      <c r="DO167" s="642"/>
      <c r="DP167" s="642"/>
      <c r="DQ167" s="642"/>
      <c r="DR167" s="642"/>
      <c r="DS167" s="642"/>
      <c r="DT167" s="642"/>
      <c r="DU167" s="642"/>
      <c r="DV167" s="642"/>
      <c r="DW167" s="642"/>
      <c r="DX167" s="642"/>
      <c r="DY167" s="642"/>
      <c r="DZ167" s="642"/>
      <c r="EA167" s="642"/>
      <c r="EB167" s="642"/>
      <c r="EC167" s="642"/>
      <c r="ED167" s="642"/>
      <c r="EE167" s="642"/>
      <c r="EF167" s="642"/>
      <c r="EG167" s="642"/>
      <c r="EH167" s="642"/>
      <c r="EI167" s="642"/>
      <c r="EJ167" s="642"/>
      <c r="EK167" s="642"/>
      <c r="EL167" s="642"/>
      <c r="EM167" s="642"/>
      <c r="EN167" s="642"/>
      <c r="EO167" s="642"/>
      <c r="EP167" s="642"/>
      <c r="EQ167" s="642"/>
      <c r="ER167" s="642"/>
      <c r="ES167" s="642"/>
      <c r="ET167" s="642"/>
      <c r="EU167" s="642"/>
      <c r="EV167" s="642"/>
      <c r="EW167" s="642"/>
      <c r="EX167" s="642"/>
      <c r="EY167" s="642"/>
      <c r="EZ167" s="642"/>
      <c r="FA167" s="642"/>
      <c r="FB167" s="642"/>
      <c r="FC167" s="642"/>
      <c r="FD167" s="642"/>
      <c r="FE167" s="642"/>
      <c r="FF167" s="642"/>
      <c r="FG167" s="642"/>
      <c r="FH167" s="642"/>
      <c r="FI167" s="642"/>
      <c r="FJ167" s="642"/>
      <c r="FK167" s="642"/>
      <c r="FL167" s="642"/>
      <c r="FM167" s="642"/>
      <c r="FN167" s="642"/>
      <c r="FO167" s="642"/>
      <c r="FP167" s="642"/>
      <c r="FQ167" s="642"/>
      <c r="FR167" s="642"/>
      <c r="FS167" s="642"/>
      <c r="FT167" s="642"/>
      <c r="FU167" s="642"/>
      <c r="FV167" s="642"/>
      <c r="FW167" s="642"/>
      <c r="FX167" s="642"/>
      <c r="FY167" s="642"/>
      <c r="FZ167" s="642"/>
      <c r="GA167" s="642"/>
      <c r="GB167" s="642"/>
      <c r="GC167" s="642"/>
      <c r="GD167" s="642"/>
      <c r="GE167" s="642"/>
      <c r="GF167" s="642"/>
      <c r="GG167" s="642"/>
      <c r="GH167" s="642"/>
      <c r="GI167" s="642"/>
      <c r="GJ167" s="642"/>
      <c r="GK167" s="642"/>
      <c r="GL167" s="642"/>
      <c r="GM167" s="642"/>
      <c r="GN167" s="642"/>
      <c r="GO167" s="642"/>
      <c r="GP167" s="642"/>
      <c r="GQ167" s="642"/>
      <c r="GR167" s="642"/>
      <c r="GS167" s="642"/>
      <c r="GT167" s="642"/>
      <c r="GU167" s="642"/>
      <c r="GV167" s="642"/>
      <c r="GW167" s="642"/>
      <c r="GX167" s="642"/>
      <c r="GY167" s="642"/>
      <c r="GZ167" s="642"/>
      <c r="HA167" s="642"/>
      <c r="HB167" s="642"/>
      <c r="HC167" s="642"/>
      <c r="HD167" s="642"/>
      <c r="HE167" s="642"/>
      <c r="HF167" s="642"/>
      <c r="HG167" s="642"/>
      <c r="HH167" s="642"/>
      <c r="HI167" s="642"/>
      <c r="HJ167" s="642"/>
      <c r="HK167" s="642"/>
      <c r="HL167" s="642"/>
      <c r="HM167" s="642"/>
      <c r="HN167" s="642"/>
      <c r="HO167" s="642"/>
      <c r="HP167" s="642"/>
      <c r="HQ167" s="642"/>
      <c r="HR167" s="642"/>
      <c r="HS167" s="642"/>
      <c r="HT167" s="642"/>
      <c r="HU167" s="642"/>
      <c r="HV167" s="642"/>
      <c r="HW167" s="642"/>
      <c r="HX167" s="642"/>
      <c r="HY167" s="642"/>
      <c r="HZ167" s="642"/>
      <c r="IA167" s="642"/>
      <c r="IB167" s="642"/>
      <c r="IC167" s="642"/>
      <c r="ID167" s="642"/>
      <c r="IE167" s="642"/>
      <c r="IF167" s="642"/>
      <c r="IG167" s="642"/>
      <c r="IH167" s="642"/>
      <c r="II167" s="642"/>
      <c r="IJ167" s="642"/>
      <c r="IK167" s="642"/>
      <c r="IL167" s="642"/>
    </row>
    <row r="168" spans="1:246" s="823" customFormat="1" ht="67.5" customHeight="1" x14ac:dyDescent="0.2">
      <c r="A168" s="810"/>
      <c r="B168" s="811" t="s">
        <v>485</v>
      </c>
      <c r="C168" s="812" t="s">
        <v>614</v>
      </c>
      <c r="D168" s="813" t="s">
        <v>595</v>
      </c>
      <c r="E168" s="814" t="s">
        <v>590</v>
      </c>
      <c r="F168" s="756" t="s">
        <v>551</v>
      </c>
      <c r="G168" s="814" t="s">
        <v>582</v>
      </c>
      <c r="H168" s="815"/>
      <c r="I168" s="814">
        <v>3</v>
      </c>
      <c r="J168" s="816" t="s">
        <v>51</v>
      </c>
      <c r="K168" s="754" t="s">
        <v>552</v>
      </c>
      <c r="L168" s="1085" t="s">
        <v>596</v>
      </c>
      <c r="M168" s="1087"/>
      <c r="N168" s="1088">
        <v>18</v>
      </c>
      <c r="O168" s="1088"/>
      <c r="P168" s="1089">
        <v>12</v>
      </c>
      <c r="Q168" s="1089"/>
      <c r="R168" s="1041"/>
      <c r="S168" s="1041"/>
      <c r="T168" s="1123"/>
      <c r="U168" s="1123"/>
      <c r="V168" s="817" t="s">
        <v>597</v>
      </c>
      <c r="W168" s="818" t="s">
        <v>126</v>
      </c>
      <c r="X168" s="818" t="s">
        <v>130</v>
      </c>
      <c r="Y168" s="818" t="s">
        <v>162</v>
      </c>
      <c r="Z168" s="819">
        <v>1</v>
      </c>
      <c r="AA168" s="820" t="s">
        <v>124</v>
      </c>
      <c r="AB168" s="820" t="s">
        <v>122</v>
      </c>
      <c r="AC168" s="820" t="s">
        <v>162</v>
      </c>
      <c r="AD168" s="1123"/>
      <c r="AE168" s="1123" t="str">
        <f>IF(AD168="","",AD168)</f>
        <v/>
      </c>
      <c r="AF168" s="817">
        <v>1</v>
      </c>
      <c r="AG168" s="818" t="s">
        <v>124</v>
      </c>
      <c r="AH168" s="818" t="s">
        <v>122</v>
      </c>
      <c r="AI168" s="818" t="s">
        <v>162</v>
      </c>
      <c r="AJ168" s="819">
        <v>1</v>
      </c>
      <c r="AK168" s="820" t="s">
        <v>124</v>
      </c>
      <c r="AL168" s="820" t="s">
        <v>122</v>
      </c>
      <c r="AM168" s="821" t="s">
        <v>162</v>
      </c>
      <c r="AN168" s="822" t="s">
        <v>598</v>
      </c>
    </row>
    <row r="169" spans="1:246" ht="30.75" customHeight="1" x14ac:dyDescent="0.25">
      <c r="A169" s="560" t="s">
        <v>436</v>
      </c>
      <c r="B169" s="560" t="s">
        <v>270</v>
      </c>
      <c r="C169" s="456" t="s">
        <v>615</v>
      </c>
      <c r="D169" s="555"/>
      <c r="E169" s="584" t="s">
        <v>421</v>
      </c>
      <c r="F169" s="584"/>
      <c r="G169" s="559"/>
      <c r="H169" s="584"/>
      <c r="I169" s="605"/>
      <c r="J169" s="605"/>
      <c r="K169" s="565"/>
      <c r="L169" s="1084"/>
      <c r="M169" s="1080"/>
      <c r="N169" s="1046"/>
      <c r="O169" s="1046"/>
      <c r="P169" s="1046"/>
      <c r="Q169" s="1046"/>
      <c r="R169" s="1046"/>
      <c r="S169" s="1046"/>
      <c r="T169" s="1046"/>
      <c r="U169" s="1046"/>
      <c r="V169" s="566"/>
      <c r="W169" s="566"/>
      <c r="X169" s="567"/>
      <c r="Y169" s="568"/>
      <c r="Z169" s="567"/>
      <c r="AA169" s="567"/>
      <c r="AB169" s="567"/>
      <c r="AC169" s="567"/>
      <c r="AD169" s="1046"/>
      <c r="AE169" s="1046"/>
      <c r="AF169" s="567"/>
      <c r="AG169" s="567"/>
      <c r="AH169" s="567"/>
      <c r="AI169" s="567"/>
      <c r="AJ169" s="567"/>
      <c r="AK169" s="567"/>
      <c r="AL169" s="567"/>
      <c r="AM169" s="567"/>
      <c r="AN169" s="664"/>
      <c r="HT169" s="630"/>
      <c r="HU169" s="630"/>
      <c r="HV169" s="630"/>
      <c r="HW169" s="630"/>
      <c r="HX169" s="630"/>
      <c r="HY169" s="630"/>
      <c r="HZ169" s="630"/>
      <c r="IA169" s="630"/>
      <c r="IB169" s="630"/>
      <c r="IC169" s="630"/>
      <c r="ID169" s="630"/>
      <c r="IE169" s="630"/>
      <c r="IF169" s="630"/>
      <c r="IG169" s="630"/>
      <c r="IH169" s="630"/>
      <c r="II169" s="630"/>
      <c r="IJ169" s="630"/>
      <c r="IK169" s="630"/>
      <c r="IL169" s="630"/>
    </row>
    <row r="170" spans="1:246" s="643" customFormat="1" ht="36" customHeight="1" x14ac:dyDescent="0.25">
      <c r="A170" s="640" t="s">
        <v>489</v>
      </c>
      <c r="B170" s="640" t="s">
        <v>486</v>
      </c>
      <c r="C170" s="641" t="s">
        <v>487</v>
      </c>
      <c r="D170" s="624"/>
      <c r="E170" s="577" t="s">
        <v>409</v>
      </c>
      <c r="F170" s="641"/>
      <c r="G170" s="625"/>
      <c r="H170" s="640"/>
      <c r="I170" s="544">
        <f>+I171+I172</f>
        <v>6</v>
      </c>
      <c r="J170" s="544">
        <f>+J171+J172</f>
        <v>6</v>
      </c>
      <c r="K170" s="626"/>
      <c r="L170" s="1037"/>
      <c r="M170" s="1072"/>
      <c r="N170" s="1072"/>
      <c r="O170" s="1072"/>
      <c r="P170" s="1074"/>
      <c r="Q170" s="1074"/>
      <c r="R170" s="1047"/>
      <c r="S170" s="1047"/>
      <c r="T170" s="1047"/>
      <c r="U170" s="1047"/>
      <c r="V170" s="621"/>
      <c r="W170" s="622"/>
      <c r="X170" s="619"/>
      <c r="Y170" s="620"/>
      <c r="Z170" s="619"/>
      <c r="AA170" s="619"/>
      <c r="AB170" s="619"/>
      <c r="AC170" s="620"/>
      <c r="AD170" s="1047"/>
      <c r="AE170" s="1047"/>
      <c r="AF170" s="619"/>
      <c r="AG170" s="619"/>
      <c r="AH170" s="619"/>
      <c r="AI170" s="620"/>
      <c r="AJ170" s="619"/>
      <c r="AK170" s="619"/>
      <c r="AL170" s="619"/>
      <c r="AM170" s="623"/>
      <c r="AN170" s="668"/>
      <c r="AO170" s="642"/>
      <c r="AP170" s="642"/>
      <c r="AQ170" s="642"/>
      <c r="AR170" s="642"/>
      <c r="AS170" s="642"/>
      <c r="AT170" s="642"/>
      <c r="AU170" s="642"/>
      <c r="AV170" s="642"/>
      <c r="AW170" s="642"/>
      <c r="AX170" s="642"/>
      <c r="AY170" s="642"/>
      <c r="AZ170" s="642"/>
      <c r="BA170" s="642"/>
      <c r="BB170" s="642"/>
      <c r="BC170" s="642"/>
      <c r="BD170" s="642"/>
      <c r="BE170" s="642"/>
      <c r="BF170" s="642"/>
      <c r="BG170" s="642"/>
      <c r="BH170" s="642"/>
      <c r="BI170" s="642"/>
      <c r="BJ170" s="642"/>
      <c r="BK170" s="642"/>
      <c r="BL170" s="642"/>
      <c r="BM170" s="642"/>
      <c r="BN170" s="642"/>
      <c r="BO170" s="642"/>
      <c r="BP170" s="642"/>
      <c r="BQ170" s="642"/>
      <c r="BR170" s="642"/>
      <c r="BS170" s="642"/>
      <c r="BT170" s="642"/>
      <c r="BU170" s="642"/>
      <c r="BV170" s="642"/>
      <c r="BW170" s="642"/>
      <c r="BX170" s="642"/>
      <c r="BY170" s="642"/>
      <c r="BZ170" s="642"/>
      <c r="CA170" s="642"/>
      <c r="CB170" s="642"/>
      <c r="CC170" s="642"/>
      <c r="CD170" s="642"/>
      <c r="CE170" s="642"/>
      <c r="CF170" s="642"/>
      <c r="CG170" s="642"/>
      <c r="CH170" s="642"/>
      <c r="CI170" s="642"/>
      <c r="CJ170" s="642"/>
      <c r="CK170" s="642"/>
      <c r="CL170" s="642"/>
      <c r="CM170" s="642"/>
      <c r="CN170" s="642"/>
      <c r="CO170" s="642"/>
      <c r="CP170" s="642"/>
      <c r="CQ170" s="642"/>
      <c r="CR170" s="642"/>
      <c r="CS170" s="642"/>
      <c r="CT170" s="642"/>
      <c r="CU170" s="642"/>
      <c r="CV170" s="642"/>
      <c r="CW170" s="642"/>
      <c r="CX170" s="642"/>
      <c r="CY170" s="642"/>
      <c r="CZ170" s="642"/>
      <c r="DA170" s="642"/>
      <c r="DB170" s="642"/>
      <c r="DC170" s="642"/>
      <c r="DD170" s="642"/>
      <c r="DE170" s="642"/>
      <c r="DF170" s="642"/>
      <c r="DG170" s="642"/>
      <c r="DH170" s="642"/>
      <c r="DI170" s="642"/>
      <c r="DJ170" s="642"/>
      <c r="DK170" s="642"/>
      <c r="DL170" s="642"/>
      <c r="DM170" s="642"/>
      <c r="DN170" s="642"/>
      <c r="DO170" s="642"/>
      <c r="DP170" s="642"/>
      <c r="DQ170" s="642"/>
      <c r="DR170" s="642"/>
      <c r="DS170" s="642"/>
      <c r="DT170" s="642"/>
      <c r="DU170" s="642"/>
      <c r="DV170" s="642"/>
      <c r="DW170" s="642"/>
      <c r="DX170" s="642"/>
      <c r="DY170" s="642"/>
      <c r="DZ170" s="642"/>
      <c r="EA170" s="642"/>
      <c r="EB170" s="642"/>
      <c r="EC170" s="642"/>
      <c r="ED170" s="642"/>
      <c r="EE170" s="642"/>
      <c r="EF170" s="642"/>
      <c r="EG170" s="642"/>
      <c r="EH170" s="642"/>
      <c r="EI170" s="642"/>
      <c r="EJ170" s="642"/>
      <c r="EK170" s="642"/>
      <c r="EL170" s="642"/>
      <c r="EM170" s="642"/>
      <c r="EN170" s="642"/>
      <c r="EO170" s="642"/>
      <c r="EP170" s="642"/>
      <c r="EQ170" s="642"/>
      <c r="ER170" s="642"/>
      <c r="ES170" s="642"/>
      <c r="ET170" s="642"/>
      <c r="EU170" s="642"/>
      <c r="EV170" s="642"/>
      <c r="EW170" s="642"/>
      <c r="EX170" s="642"/>
      <c r="EY170" s="642"/>
      <c r="EZ170" s="642"/>
      <c r="FA170" s="642"/>
      <c r="FB170" s="642"/>
      <c r="FC170" s="642"/>
      <c r="FD170" s="642"/>
      <c r="FE170" s="642"/>
      <c r="FF170" s="642"/>
      <c r="FG170" s="642"/>
      <c r="FH170" s="642"/>
      <c r="FI170" s="642"/>
      <c r="FJ170" s="642"/>
      <c r="FK170" s="642"/>
      <c r="FL170" s="642"/>
      <c r="FM170" s="642"/>
      <c r="FN170" s="642"/>
      <c r="FO170" s="642"/>
      <c r="FP170" s="642"/>
      <c r="FQ170" s="642"/>
      <c r="FR170" s="642"/>
      <c r="FS170" s="642"/>
      <c r="FT170" s="642"/>
      <c r="FU170" s="642"/>
      <c r="FV170" s="642"/>
      <c r="FW170" s="642"/>
      <c r="FX170" s="642"/>
      <c r="FY170" s="642"/>
      <c r="FZ170" s="642"/>
      <c r="GA170" s="642"/>
      <c r="GB170" s="642"/>
      <c r="GC170" s="642"/>
      <c r="GD170" s="642"/>
      <c r="GE170" s="642"/>
      <c r="GF170" s="642"/>
      <c r="GG170" s="642"/>
      <c r="GH170" s="642"/>
      <c r="GI170" s="642"/>
      <c r="GJ170" s="642"/>
      <c r="GK170" s="642"/>
      <c r="GL170" s="642"/>
      <c r="GM170" s="642"/>
      <c r="GN170" s="642"/>
      <c r="GO170" s="642"/>
      <c r="GP170" s="642"/>
      <c r="GQ170" s="642"/>
      <c r="GR170" s="642"/>
      <c r="GS170" s="642"/>
      <c r="GT170" s="642"/>
      <c r="GU170" s="642"/>
      <c r="GV170" s="642"/>
      <c r="GW170" s="642"/>
      <c r="GX170" s="642"/>
      <c r="GY170" s="642"/>
      <c r="GZ170" s="642"/>
      <c r="HA170" s="642"/>
      <c r="HB170" s="642"/>
      <c r="HC170" s="642"/>
      <c r="HD170" s="642"/>
      <c r="HE170" s="642"/>
      <c r="HF170" s="642"/>
      <c r="HG170" s="642"/>
      <c r="HH170" s="642"/>
      <c r="HI170" s="642"/>
      <c r="HJ170" s="642"/>
      <c r="HK170" s="642"/>
      <c r="HL170" s="642"/>
      <c r="HM170" s="642"/>
      <c r="HN170" s="642"/>
      <c r="HO170" s="642"/>
      <c r="HP170" s="642"/>
      <c r="HQ170" s="642"/>
      <c r="HR170" s="642"/>
      <c r="HS170" s="642"/>
      <c r="HT170" s="642"/>
      <c r="HU170" s="642"/>
      <c r="HV170" s="642"/>
      <c r="HW170" s="642"/>
      <c r="HX170" s="642"/>
      <c r="HY170" s="642"/>
      <c r="HZ170" s="642"/>
      <c r="IA170" s="642"/>
      <c r="IB170" s="642"/>
      <c r="IC170" s="642"/>
      <c r="ID170" s="642"/>
      <c r="IE170" s="642"/>
      <c r="IF170" s="642"/>
      <c r="IG170" s="642"/>
      <c r="IH170" s="642"/>
      <c r="II170" s="642"/>
      <c r="IJ170" s="642"/>
      <c r="IK170" s="642"/>
      <c r="IL170" s="642"/>
    </row>
    <row r="171" spans="1:246" ht="38.25" x14ac:dyDescent="0.25">
      <c r="A171" s="684"/>
      <c r="B171" s="677" t="s">
        <v>488</v>
      </c>
      <c r="C171" s="392" t="s">
        <v>490</v>
      </c>
      <c r="D171" s="375" t="s">
        <v>261</v>
      </c>
      <c r="E171" s="375" t="s">
        <v>203</v>
      </c>
      <c r="F171" s="377"/>
      <c r="G171" s="375" t="s">
        <v>66</v>
      </c>
      <c r="H171" s="586"/>
      <c r="I171" s="376" t="s">
        <v>51</v>
      </c>
      <c r="J171" s="376" t="s">
        <v>51</v>
      </c>
      <c r="K171" s="588" t="s">
        <v>567</v>
      </c>
      <c r="L171" s="1022" t="str">
        <f>"07"</f>
        <v>07</v>
      </c>
      <c r="M171" s="1082">
        <v>9</v>
      </c>
      <c r="N171" s="1041"/>
      <c r="O171" s="1041"/>
      <c r="P171" s="1041">
        <v>30</v>
      </c>
      <c r="Q171" s="1041"/>
      <c r="R171" s="1041"/>
      <c r="S171" s="1041"/>
      <c r="T171" s="1123"/>
      <c r="U171" s="1123"/>
      <c r="V171" s="724">
        <v>1</v>
      </c>
      <c r="W171" s="697" t="s">
        <v>121</v>
      </c>
      <c r="X171" s="697"/>
      <c r="Y171" s="697"/>
      <c r="Z171" s="1167" t="s">
        <v>175</v>
      </c>
      <c r="AA171" s="1168"/>
      <c r="AB171" s="1168"/>
      <c r="AC171" s="1169"/>
      <c r="AD171" s="1123"/>
      <c r="AE171" s="1123" t="str">
        <f t="shared" ref="AE171:AE172" si="76">IF(AD171="","",AD171)</f>
        <v/>
      </c>
      <c r="AF171" s="724">
        <v>1</v>
      </c>
      <c r="AG171" s="697" t="s">
        <v>124</v>
      </c>
      <c r="AH171" s="697" t="s">
        <v>125</v>
      </c>
      <c r="AI171" s="715" t="s">
        <v>176</v>
      </c>
      <c r="AJ171" s="1167" t="s">
        <v>175</v>
      </c>
      <c r="AK171" s="1168"/>
      <c r="AL171" s="1168"/>
      <c r="AM171" s="1169"/>
      <c r="AN171" s="655" t="s">
        <v>536</v>
      </c>
    </row>
    <row r="172" spans="1:246" s="748" customFormat="1" ht="166.5" customHeight="1" x14ac:dyDescent="0.25">
      <c r="A172" s="414" t="str">
        <f>IF(A154="","",A154)</f>
        <v/>
      </c>
      <c r="B172" s="675" t="str">
        <f t="shared" ref="B172:G172" si="77">IF(B154="","",B154)</f>
        <v>LLA6H61</v>
      </c>
      <c r="C172" s="676" t="str">
        <f t="shared" si="77"/>
        <v>Didactique du FLM et période d'observation (salle informatique)</v>
      </c>
      <c r="D172" s="415" t="str">
        <f t="shared" si="77"/>
        <v>LOL6H6A</v>
      </c>
      <c r="E172" s="416" t="str">
        <f t="shared" si="77"/>
        <v>UE de spécialisation</v>
      </c>
      <c r="F172" s="383" t="str">
        <f t="shared" si="77"/>
        <v/>
      </c>
      <c r="G172" s="375" t="str">
        <f t="shared" si="77"/>
        <v>SDL</v>
      </c>
      <c r="H172" s="457"/>
      <c r="I172" s="418">
        <v>3</v>
      </c>
      <c r="J172" s="418">
        <v>3</v>
      </c>
      <c r="K172" s="688" t="str">
        <f t="shared" ref="K172:L172" si="78">IF(K154="","",K154)</f>
        <v>GODIVEAU Philippe</v>
      </c>
      <c r="L172" s="1076" t="str">
        <f t="shared" si="78"/>
        <v>07</v>
      </c>
      <c r="M172" s="1079">
        <f t="shared" ref="M172:AN172" si="79">IF(M154="","",M154)</f>
        <v>18</v>
      </c>
      <c r="N172" s="1048">
        <f t="shared" si="79"/>
        <v>16</v>
      </c>
      <c r="O172" s="1048"/>
      <c r="P172" s="1048">
        <f t="shared" si="79"/>
        <v>18</v>
      </c>
      <c r="Q172" s="1048"/>
      <c r="R172" s="1048" t="str">
        <f t="shared" ref="R172" si="80">IF(R154="","",R154)</f>
        <v/>
      </c>
      <c r="S172" s="1048" t="str">
        <f t="shared" si="79"/>
        <v/>
      </c>
      <c r="T172" s="1123"/>
      <c r="U172" s="1123"/>
      <c r="V172" s="724">
        <f t="shared" si="79"/>
        <v>1</v>
      </c>
      <c r="W172" s="727" t="str">
        <f t="shared" si="79"/>
        <v>CC</v>
      </c>
      <c r="X172" s="727" t="str">
        <f t="shared" si="79"/>
        <v/>
      </c>
      <c r="Y172" s="727" t="str">
        <f t="shared" si="79"/>
        <v/>
      </c>
      <c r="Z172" s="398">
        <f t="shared" si="79"/>
        <v>1</v>
      </c>
      <c r="AA172" s="397" t="str">
        <f t="shared" si="79"/>
        <v>CT</v>
      </c>
      <c r="AB172" s="770" t="str">
        <f t="shared" si="79"/>
        <v>Dossier</v>
      </c>
      <c r="AC172" s="770" t="str">
        <f t="shared" si="79"/>
        <v/>
      </c>
      <c r="AD172" s="1123"/>
      <c r="AE172" s="1123" t="str">
        <f t="shared" si="76"/>
        <v/>
      </c>
      <c r="AF172" s="724">
        <f t="shared" si="79"/>
        <v>1</v>
      </c>
      <c r="AG172" s="727" t="str">
        <f t="shared" si="79"/>
        <v>CT</v>
      </c>
      <c r="AH172" s="727" t="str">
        <f t="shared" si="79"/>
        <v>Dossier</v>
      </c>
      <c r="AI172" s="727" t="str">
        <f t="shared" si="79"/>
        <v/>
      </c>
      <c r="AJ172" s="398">
        <f t="shared" si="79"/>
        <v>1</v>
      </c>
      <c r="AK172" s="397" t="str">
        <f t="shared" si="79"/>
        <v>CT</v>
      </c>
      <c r="AL172" s="397" t="str">
        <f t="shared" si="79"/>
        <v>Dossier</v>
      </c>
      <c r="AM172" s="397" t="str">
        <f t="shared" si="79"/>
        <v/>
      </c>
      <c r="AN172" s="657" t="str">
        <f t="shared" si="79"/>
        <v>Il s'agit de permettre aux étudiants de construire une réflexion personnelle sur les enjeux de l'enseignement/apprentissage du français langue maternelle selon 3 axes : lire, écrire, dire. Les étudiants s'appuiront sur les notions présentées en cours (apports des recherchers, situations didactiques) et sur les TD (retour sur les représentations personnels, analyses des vidéos didactiques, observations de vidéos tournées en classe ou de documentaires...).
Un cours introductif sur les notions de "didactique", de "pédagogie" et de "médiation" est destiné à cerner le champ de l'UE.
Le cours fera le point sur les différentes facettes et les méthodes de l'enseignement de la lecture. L'accent sera mis sur l'importance donnée à l'heure actuelle au décodage (importance des relations grapho-phonologiques, conscience phologique...) et à la construction du sens (compréhension littérale, inférentielle) ainsi que sur les aspects culturels de l'apprentissage. Des vidéos seront observées, des pistes pédaogiques seront tracées (défis lecture, étude d'une oeuvre complète...).
L'écriture sera abordée sous l'angle de l'opposition entre rédaction et expression écrite afin de mieux définir ses fonctions et les diverses dimensions de la compétence scripturale (linguistique, graphique, psychologique...). La réécriture sera étudiée notamment à la lumière des pratiques informatiques. On abordera les singularités et constantes de la production d'écrit (Sylvie Plane).
Des apports complémentaies seront proposés concernant le contenu : didactique de la grammaie, types de textes, genres littéraires.
La didactique le l'oral : "Devenir l'auteur de sa parole" (Dominique Bucheton). Les enjeux de l'oral seront présentés à travers certaines notions ("compétences communicatives", "interactions verbales").
Stage d'observation de pratiques de classes d'une durée maximum de 5 jours. L'enseignant fournira une liste de critères d'observations (préparation de cours, organisation géographique de la salle, circulation de la parole....</v>
      </c>
      <c r="AO172" s="742"/>
      <c r="AP172" s="742"/>
      <c r="AQ172" s="742"/>
      <c r="AR172" s="742"/>
      <c r="AS172" s="742"/>
      <c r="AT172" s="742"/>
      <c r="AU172" s="742"/>
      <c r="AV172" s="742"/>
      <c r="AW172" s="742"/>
      <c r="AX172" s="742"/>
      <c r="AY172" s="742"/>
      <c r="AZ172" s="742"/>
      <c r="BA172" s="742"/>
      <c r="BB172" s="742"/>
      <c r="BC172" s="742"/>
      <c r="BD172" s="742"/>
      <c r="BE172" s="742"/>
      <c r="BF172" s="742"/>
      <c r="BG172" s="742"/>
      <c r="BH172" s="742"/>
      <c r="BI172" s="742"/>
      <c r="BJ172" s="742"/>
      <c r="BK172" s="742"/>
      <c r="BL172" s="742"/>
      <c r="BM172" s="742"/>
      <c r="BN172" s="742"/>
      <c r="BO172" s="742"/>
      <c r="BP172" s="742"/>
      <c r="BQ172" s="742"/>
      <c r="BR172" s="742"/>
      <c r="BS172" s="742"/>
      <c r="BT172" s="742"/>
      <c r="BU172" s="742"/>
      <c r="BV172" s="742"/>
      <c r="BW172" s="742"/>
      <c r="BX172" s="742"/>
      <c r="BY172" s="742"/>
      <c r="BZ172" s="742"/>
      <c r="CA172" s="742"/>
      <c r="CB172" s="742"/>
      <c r="CC172" s="742"/>
      <c r="CD172" s="742"/>
      <c r="CE172" s="742"/>
      <c r="CF172" s="742"/>
      <c r="CG172" s="742"/>
      <c r="CH172" s="742"/>
      <c r="CI172" s="742"/>
      <c r="CJ172" s="742"/>
      <c r="CK172" s="742"/>
      <c r="CL172" s="742"/>
      <c r="CM172" s="742"/>
      <c r="CN172" s="742"/>
      <c r="CO172" s="742"/>
      <c r="CP172" s="742"/>
      <c r="CQ172" s="742"/>
      <c r="CR172" s="742"/>
      <c r="CS172" s="742"/>
      <c r="CT172" s="742"/>
      <c r="CU172" s="742"/>
      <c r="CV172" s="742"/>
      <c r="CW172" s="742"/>
      <c r="CX172" s="742"/>
      <c r="CY172" s="742"/>
      <c r="CZ172" s="742"/>
      <c r="DA172" s="742"/>
      <c r="DB172" s="742"/>
      <c r="DC172" s="742"/>
      <c r="DD172" s="742"/>
      <c r="DE172" s="742"/>
      <c r="DF172" s="742"/>
      <c r="DG172" s="742"/>
      <c r="DH172" s="742"/>
      <c r="DI172" s="742"/>
      <c r="DJ172" s="742"/>
      <c r="DK172" s="742"/>
      <c r="DL172" s="742"/>
      <c r="DM172" s="742"/>
      <c r="DN172" s="742"/>
      <c r="DO172" s="742"/>
      <c r="DP172" s="742"/>
      <c r="DQ172" s="742"/>
      <c r="DR172" s="742"/>
      <c r="DS172" s="742"/>
      <c r="DT172" s="742"/>
      <c r="DU172" s="742"/>
      <c r="DV172" s="742"/>
      <c r="DW172" s="742"/>
      <c r="DX172" s="742"/>
      <c r="DY172" s="742"/>
      <c r="DZ172" s="742"/>
      <c r="EA172" s="742"/>
      <c r="EB172" s="742"/>
      <c r="EC172" s="742"/>
      <c r="ED172" s="742"/>
      <c r="EE172" s="742"/>
      <c r="EF172" s="742"/>
      <c r="EG172" s="742"/>
      <c r="EH172" s="742"/>
      <c r="EI172" s="742"/>
      <c r="EJ172" s="742"/>
      <c r="EK172" s="742"/>
      <c r="EL172" s="742"/>
      <c r="EM172" s="742"/>
      <c r="EN172" s="742"/>
      <c r="EO172" s="742"/>
      <c r="EP172" s="742"/>
      <c r="EQ172" s="742"/>
      <c r="ER172" s="742"/>
      <c r="ES172" s="742"/>
      <c r="ET172" s="742"/>
      <c r="EU172" s="742"/>
      <c r="EV172" s="742"/>
      <c r="EW172" s="742"/>
      <c r="EX172" s="742"/>
      <c r="EY172" s="742"/>
      <c r="EZ172" s="742"/>
      <c r="FA172" s="742"/>
      <c r="FB172" s="742"/>
      <c r="FC172" s="742"/>
      <c r="FD172" s="742"/>
      <c r="FE172" s="742"/>
      <c r="FF172" s="742"/>
      <c r="FG172" s="742"/>
      <c r="FH172" s="742"/>
      <c r="FI172" s="742"/>
      <c r="FJ172" s="742"/>
      <c r="FK172" s="742"/>
      <c r="FL172" s="742"/>
      <c r="FM172" s="742"/>
      <c r="FN172" s="742"/>
      <c r="FO172" s="742"/>
      <c r="FP172" s="742"/>
      <c r="FQ172" s="742"/>
      <c r="FR172" s="742"/>
      <c r="FS172" s="742"/>
      <c r="FT172" s="742"/>
      <c r="FU172" s="742"/>
      <c r="FV172" s="742"/>
      <c r="FW172" s="742"/>
      <c r="FX172" s="742"/>
      <c r="FY172" s="742"/>
      <c r="FZ172" s="742"/>
      <c r="GA172" s="742"/>
      <c r="GB172" s="742"/>
      <c r="GC172" s="742"/>
      <c r="GD172" s="742"/>
      <c r="GE172" s="742"/>
      <c r="GF172" s="742"/>
      <c r="GG172" s="742"/>
      <c r="GH172" s="742"/>
      <c r="GI172" s="742"/>
      <c r="GJ172" s="742"/>
      <c r="GK172" s="742"/>
      <c r="GL172" s="742"/>
      <c r="GM172" s="742"/>
      <c r="GN172" s="742"/>
      <c r="GO172" s="742"/>
      <c r="GP172" s="742"/>
      <c r="GQ172" s="742"/>
      <c r="GR172" s="742"/>
      <c r="GS172" s="742"/>
      <c r="GT172" s="742"/>
      <c r="GU172" s="742"/>
      <c r="GV172" s="742"/>
      <c r="GW172" s="742"/>
      <c r="GX172" s="742"/>
      <c r="GY172" s="742"/>
      <c r="GZ172" s="742"/>
      <c r="HA172" s="742"/>
      <c r="HB172" s="742"/>
      <c r="HC172" s="742"/>
      <c r="HD172" s="742"/>
      <c r="HE172" s="742"/>
      <c r="HF172" s="742"/>
      <c r="HG172" s="742"/>
      <c r="HH172" s="742"/>
      <c r="HI172" s="742"/>
      <c r="HJ172" s="742"/>
      <c r="HK172" s="742"/>
      <c r="HL172" s="742"/>
      <c r="HM172" s="742"/>
      <c r="HN172" s="742"/>
      <c r="HO172" s="742"/>
      <c r="HP172" s="742"/>
      <c r="HQ172" s="742"/>
      <c r="HR172" s="742"/>
      <c r="HS172" s="742"/>
    </row>
    <row r="173" spans="1:246" ht="30.75" customHeight="1" x14ac:dyDescent="0.25">
      <c r="A173" s="560" t="s">
        <v>438</v>
      </c>
      <c r="B173" s="560" t="s">
        <v>437</v>
      </c>
      <c r="C173" s="456" t="s">
        <v>616</v>
      </c>
      <c r="D173" s="555"/>
      <c r="E173" s="584" t="s">
        <v>421</v>
      </c>
      <c r="F173" s="584"/>
      <c r="G173" s="559"/>
      <c r="H173" s="584"/>
      <c r="I173" s="564"/>
      <c r="J173" s="565"/>
      <c r="K173" s="565"/>
      <c r="L173" s="1036"/>
      <c r="M173" s="1080"/>
      <c r="N173" s="1046"/>
      <c r="O173" s="1046"/>
      <c r="P173" s="1046"/>
      <c r="Q173" s="1046"/>
      <c r="R173" s="1046"/>
      <c r="S173" s="1046"/>
      <c r="T173" s="1046"/>
      <c r="U173" s="1046"/>
      <c r="V173" s="566"/>
      <c r="W173" s="566"/>
      <c r="X173" s="567"/>
      <c r="Y173" s="568"/>
      <c r="Z173" s="567"/>
      <c r="AA173" s="567"/>
      <c r="AB173" s="567"/>
      <c r="AC173" s="567"/>
      <c r="AD173" s="1046"/>
      <c r="AE173" s="1046"/>
      <c r="AF173" s="567"/>
      <c r="AG173" s="567"/>
      <c r="AH173" s="567"/>
      <c r="AI173" s="567"/>
      <c r="AJ173" s="567"/>
      <c r="AK173" s="567"/>
      <c r="AL173" s="567"/>
      <c r="AM173" s="567"/>
      <c r="AN173" s="664"/>
      <c r="HT173" s="630"/>
      <c r="HU173" s="630"/>
      <c r="HV173" s="630"/>
      <c r="HW173" s="630"/>
      <c r="HX173" s="630"/>
      <c r="HY173" s="630"/>
      <c r="HZ173" s="630"/>
      <c r="IA173" s="630"/>
      <c r="IB173" s="630"/>
      <c r="IC173" s="630"/>
      <c r="ID173" s="630"/>
      <c r="IE173" s="630"/>
      <c r="IF173" s="630"/>
      <c r="IG173" s="630"/>
      <c r="IH173" s="630"/>
      <c r="II173" s="630"/>
      <c r="IJ173" s="630"/>
      <c r="IK173" s="630"/>
      <c r="IL173" s="630"/>
    </row>
    <row r="174" spans="1:246" s="643" customFormat="1" ht="36" customHeight="1" x14ac:dyDescent="0.25">
      <c r="A174" s="615" t="s">
        <v>484</v>
      </c>
      <c r="B174" s="615" t="s">
        <v>226</v>
      </c>
      <c r="C174" s="617" t="s">
        <v>479</v>
      </c>
      <c r="D174" s="598"/>
      <c r="E174" s="577" t="s">
        <v>395</v>
      </c>
      <c r="F174" s="577"/>
      <c r="G174" s="599"/>
      <c r="H174" s="523" t="s">
        <v>456</v>
      </c>
      <c r="I174" s="577">
        <v>3</v>
      </c>
      <c r="J174" s="601">
        <v>3</v>
      </c>
      <c r="K174" s="601" t="s">
        <v>605</v>
      </c>
      <c r="L174" s="1037"/>
      <c r="M174" s="1081"/>
      <c r="N174" s="1047"/>
      <c r="O174" s="1047"/>
      <c r="P174" s="1047"/>
      <c r="Q174" s="1047"/>
      <c r="R174" s="1047"/>
      <c r="S174" s="1047"/>
      <c r="T174" s="1047"/>
      <c r="U174" s="1047"/>
      <c r="V174" s="453"/>
      <c r="W174" s="453"/>
      <c r="X174" s="573"/>
      <c r="Y174" s="454"/>
      <c r="Z174" s="621"/>
      <c r="AA174" s="621"/>
      <c r="AB174" s="621"/>
      <c r="AC174" s="455"/>
      <c r="AD174" s="1047"/>
      <c r="AE174" s="1047"/>
      <c r="AF174" s="621"/>
      <c r="AG174" s="621"/>
      <c r="AH174" s="621"/>
      <c r="AI174" s="455"/>
      <c r="AJ174" s="621"/>
      <c r="AK174" s="621"/>
      <c r="AL174" s="621"/>
      <c r="AM174" s="455"/>
      <c r="AN174" s="662"/>
      <c r="AO174" s="642"/>
      <c r="AP174" s="642"/>
      <c r="AQ174" s="642"/>
      <c r="AR174" s="642"/>
      <c r="AS174" s="642"/>
      <c r="AT174" s="642"/>
      <c r="AU174" s="642"/>
      <c r="AV174" s="642"/>
      <c r="AW174" s="642"/>
      <c r="AX174" s="642"/>
      <c r="AY174" s="642"/>
      <c r="AZ174" s="642"/>
      <c r="BA174" s="642"/>
      <c r="BB174" s="642"/>
      <c r="BC174" s="642"/>
      <c r="BD174" s="642"/>
      <c r="BE174" s="642"/>
      <c r="BF174" s="642"/>
      <c r="BG174" s="642"/>
      <c r="BH174" s="642"/>
      <c r="BI174" s="642"/>
      <c r="BJ174" s="642"/>
      <c r="BK174" s="642"/>
      <c r="BL174" s="642"/>
      <c r="BM174" s="642"/>
      <c r="BN174" s="642"/>
      <c r="BO174" s="642"/>
      <c r="BP174" s="642"/>
      <c r="BQ174" s="642"/>
      <c r="BR174" s="642"/>
      <c r="BS174" s="642"/>
      <c r="BT174" s="642"/>
      <c r="BU174" s="642"/>
      <c r="BV174" s="642"/>
      <c r="BW174" s="642"/>
      <c r="BX174" s="642"/>
      <c r="BY174" s="642"/>
      <c r="BZ174" s="642"/>
      <c r="CA174" s="642"/>
      <c r="CB174" s="642"/>
      <c r="CC174" s="642"/>
      <c r="CD174" s="642"/>
      <c r="CE174" s="642"/>
      <c r="CF174" s="642"/>
      <c r="CG174" s="642"/>
      <c r="CH174" s="642"/>
      <c r="CI174" s="642"/>
      <c r="CJ174" s="642"/>
      <c r="CK174" s="642"/>
      <c r="CL174" s="642"/>
      <c r="CM174" s="642"/>
      <c r="CN174" s="642"/>
      <c r="CO174" s="642"/>
      <c r="CP174" s="642"/>
      <c r="CQ174" s="642"/>
      <c r="CR174" s="642"/>
      <c r="CS174" s="642"/>
      <c r="CT174" s="642"/>
      <c r="CU174" s="642"/>
      <c r="CV174" s="642"/>
      <c r="CW174" s="642"/>
      <c r="CX174" s="642"/>
      <c r="CY174" s="642"/>
      <c r="CZ174" s="642"/>
      <c r="DA174" s="642"/>
      <c r="DB174" s="642"/>
      <c r="DC174" s="642"/>
      <c r="DD174" s="642"/>
      <c r="DE174" s="642"/>
      <c r="DF174" s="642"/>
      <c r="DG174" s="642"/>
      <c r="DH174" s="642"/>
      <c r="DI174" s="642"/>
      <c r="DJ174" s="642"/>
      <c r="DK174" s="642"/>
      <c r="DL174" s="642"/>
      <c r="DM174" s="642"/>
      <c r="DN174" s="642"/>
      <c r="DO174" s="642"/>
      <c r="DP174" s="642"/>
      <c r="DQ174" s="642"/>
      <c r="DR174" s="642"/>
      <c r="DS174" s="642"/>
      <c r="DT174" s="642"/>
      <c r="DU174" s="642"/>
      <c r="DV174" s="642"/>
      <c r="DW174" s="642"/>
      <c r="DX174" s="642"/>
      <c r="DY174" s="642"/>
      <c r="DZ174" s="642"/>
      <c r="EA174" s="642"/>
      <c r="EB174" s="642"/>
      <c r="EC174" s="642"/>
      <c r="ED174" s="642"/>
      <c r="EE174" s="642"/>
      <c r="EF174" s="642"/>
      <c r="EG174" s="642"/>
      <c r="EH174" s="642"/>
      <c r="EI174" s="642"/>
      <c r="EJ174" s="642"/>
      <c r="EK174" s="642"/>
      <c r="EL174" s="642"/>
      <c r="EM174" s="642"/>
      <c r="EN174" s="642"/>
      <c r="EO174" s="642"/>
      <c r="EP174" s="642"/>
      <c r="EQ174" s="642"/>
      <c r="ER174" s="642"/>
      <c r="ES174" s="642"/>
      <c r="ET174" s="642"/>
      <c r="EU174" s="642"/>
      <c r="EV174" s="642"/>
      <c r="EW174" s="642"/>
      <c r="EX174" s="642"/>
      <c r="EY174" s="642"/>
      <c r="EZ174" s="642"/>
      <c r="FA174" s="642"/>
      <c r="FB174" s="642"/>
      <c r="FC174" s="642"/>
      <c r="FD174" s="642"/>
      <c r="FE174" s="642"/>
      <c r="FF174" s="642"/>
      <c r="FG174" s="642"/>
      <c r="FH174" s="642"/>
      <c r="FI174" s="642"/>
      <c r="FJ174" s="642"/>
      <c r="FK174" s="642"/>
      <c r="FL174" s="642"/>
      <c r="FM174" s="642"/>
      <c r="FN174" s="642"/>
      <c r="FO174" s="642"/>
      <c r="FP174" s="642"/>
      <c r="FQ174" s="642"/>
      <c r="FR174" s="642"/>
      <c r="FS174" s="642"/>
      <c r="FT174" s="642"/>
      <c r="FU174" s="642"/>
      <c r="FV174" s="642"/>
      <c r="FW174" s="642"/>
      <c r="FX174" s="642"/>
      <c r="FY174" s="642"/>
      <c r="FZ174" s="642"/>
      <c r="GA174" s="642"/>
      <c r="GB174" s="642"/>
      <c r="GC174" s="642"/>
      <c r="GD174" s="642"/>
      <c r="GE174" s="642"/>
      <c r="GF174" s="642"/>
      <c r="GG174" s="642"/>
      <c r="GH174" s="642"/>
      <c r="GI174" s="642"/>
      <c r="GJ174" s="642"/>
      <c r="GK174" s="642"/>
      <c r="GL174" s="642"/>
      <c r="GM174" s="642"/>
      <c r="GN174" s="642"/>
      <c r="GO174" s="642"/>
      <c r="GP174" s="642"/>
      <c r="GQ174" s="642"/>
      <c r="GR174" s="642"/>
      <c r="GS174" s="642"/>
      <c r="GT174" s="642"/>
      <c r="GU174" s="642"/>
      <c r="GV174" s="642"/>
      <c r="GW174" s="642"/>
      <c r="GX174" s="642"/>
      <c r="GY174" s="642"/>
      <c r="GZ174" s="642"/>
      <c r="HA174" s="642"/>
      <c r="HB174" s="642"/>
      <c r="HC174" s="642"/>
      <c r="HD174" s="642"/>
      <c r="HE174" s="642"/>
      <c r="HF174" s="642"/>
      <c r="HG174" s="642"/>
      <c r="HH174" s="642"/>
      <c r="HI174" s="642"/>
      <c r="HJ174" s="642"/>
      <c r="HK174" s="642"/>
      <c r="HL174" s="642"/>
      <c r="HM174" s="642"/>
      <c r="HN174" s="642"/>
      <c r="HO174" s="642"/>
      <c r="HP174" s="642"/>
      <c r="HQ174" s="642"/>
      <c r="HR174" s="642"/>
      <c r="HS174" s="642"/>
      <c r="HT174" s="642"/>
      <c r="HU174" s="642"/>
      <c r="HV174" s="642"/>
      <c r="HW174" s="642"/>
      <c r="HX174" s="642"/>
      <c r="HY174" s="642"/>
      <c r="HZ174" s="642"/>
      <c r="IA174" s="642"/>
      <c r="IB174" s="642"/>
      <c r="IC174" s="642"/>
      <c r="ID174" s="642"/>
      <c r="IE174" s="642"/>
      <c r="IF174" s="642"/>
      <c r="IG174" s="642"/>
      <c r="IH174" s="642"/>
      <c r="II174" s="642"/>
      <c r="IJ174" s="642"/>
      <c r="IK174" s="642"/>
      <c r="IL174" s="642"/>
    </row>
    <row r="175" spans="1:246" s="744" customFormat="1" ht="25.5" x14ac:dyDescent="0.25">
      <c r="A175" s="441" t="str">
        <f>IF(A165="","",A165)</f>
        <v/>
      </c>
      <c r="B175" s="441" t="str">
        <f t="shared" ref="B175:G175" si="81">IF(B165="","",B165)</f>
        <v>LLA6HST1</v>
      </c>
      <c r="C175" s="535" t="str">
        <f t="shared" si="81"/>
        <v>Période d'observation S6 SDL</v>
      </c>
      <c r="D175" s="424" t="str">
        <f t="shared" si="81"/>
        <v>LOL6H8D</v>
      </c>
      <c r="E175" s="632" t="str">
        <f t="shared" si="81"/>
        <v xml:space="preserve">UE de tronc commun </v>
      </c>
      <c r="F175" s="438" t="str">
        <f t="shared" si="81"/>
        <v/>
      </c>
      <c r="G175" s="439" t="str">
        <f t="shared" si="81"/>
        <v>SDL</v>
      </c>
      <c r="H175" s="458"/>
      <c r="I175" s="439">
        <f t="shared" ref="I175:L175" si="82">IF(I165="","",I165)</f>
        <v>3</v>
      </c>
      <c r="J175" s="439">
        <f t="shared" si="82"/>
        <v>3</v>
      </c>
      <c r="K175" s="595" t="str">
        <f t="shared" si="82"/>
        <v>CANCE Caroline
MINARD Anne-Lyse</v>
      </c>
      <c r="L175" s="1024">
        <f t="shared" si="82"/>
        <v>80</v>
      </c>
      <c r="M175" s="1086" t="str">
        <f t="shared" ref="M175:AN175" si="83">IF(M165="","",M165)</f>
        <v/>
      </c>
      <c r="N175" s="1045" t="str">
        <f t="shared" si="83"/>
        <v/>
      </c>
      <c r="O175" s="1045"/>
      <c r="P175" s="1045">
        <f t="shared" si="83"/>
        <v>9</v>
      </c>
      <c r="Q175" s="1045"/>
      <c r="R175" s="1045" t="str">
        <f t="shared" ref="R175" si="84">IF(R165="","",R165)</f>
        <v/>
      </c>
      <c r="S175" s="1045" t="str">
        <f t="shared" si="83"/>
        <v/>
      </c>
      <c r="T175" s="1126"/>
      <c r="U175" s="1126"/>
      <c r="V175" s="724">
        <f t="shared" si="83"/>
        <v>1</v>
      </c>
      <c r="W175" s="727" t="str">
        <f t="shared" si="83"/>
        <v>CT</v>
      </c>
      <c r="X175" s="727" t="str">
        <f t="shared" si="83"/>
        <v>rapport</v>
      </c>
      <c r="Y175" s="727" t="str">
        <f t="shared" si="83"/>
        <v/>
      </c>
      <c r="Z175" s="398">
        <f t="shared" si="83"/>
        <v>1</v>
      </c>
      <c r="AA175" s="397" t="str">
        <f t="shared" si="83"/>
        <v>CT</v>
      </c>
      <c r="AB175" s="397" t="str">
        <f t="shared" si="83"/>
        <v>rapport</v>
      </c>
      <c r="AC175" s="397" t="str">
        <f t="shared" si="83"/>
        <v/>
      </c>
      <c r="AD175" s="1126"/>
      <c r="AE175" s="1123" t="str">
        <f t="shared" ref="AE175:AE176" si="85">IF(AD175="","",AD175)</f>
        <v/>
      </c>
      <c r="AF175" s="724">
        <f t="shared" si="83"/>
        <v>1</v>
      </c>
      <c r="AG175" s="727" t="str">
        <f t="shared" si="83"/>
        <v>CT</v>
      </c>
      <c r="AH175" s="727" t="str">
        <f t="shared" si="83"/>
        <v>rapport</v>
      </c>
      <c r="AI175" s="727" t="str">
        <f t="shared" si="83"/>
        <v/>
      </c>
      <c r="AJ175" s="398">
        <f t="shared" si="83"/>
        <v>1</v>
      </c>
      <c r="AK175" s="397" t="str">
        <f t="shared" si="83"/>
        <v>CT</v>
      </c>
      <c r="AL175" s="397" t="str">
        <f t="shared" si="83"/>
        <v>rapport</v>
      </c>
      <c r="AM175" s="397" t="str">
        <f t="shared" si="83"/>
        <v/>
      </c>
      <c r="AN175" s="655" t="str">
        <f t="shared" si="83"/>
        <v>Stage de découverte d'une durée de 2 à 8 semaines maximum. Celui-ci, visant à découvrir les activités des secteurs de la communication et du traitement de l'information linguistique, donnera lieu à un rapport de stage.</v>
      </c>
      <c r="AO175" s="743"/>
      <c r="AP175" s="743"/>
      <c r="AQ175" s="743"/>
      <c r="AR175" s="743"/>
      <c r="AS175" s="743"/>
      <c r="AT175" s="743"/>
      <c r="AU175" s="743"/>
      <c r="AV175" s="743"/>
      <c r="AW175" s="743"/>
      <c r="AX175" s="743"/>
      <c r="AY175" s="743"/>
      <c r="AZ175" s="743"/>
      <c r="BA175" s="743"/>
      <c r="BB175" s="743"/>
      <c r="BC175" s="743"/>
      <c r="BD175" s="743"/>
      <c r="BE175" s="743"/>
      <c r="BF175" s="743"/>
      <c r="BG175" s="743"/>
      <c r="BH175" s="743"/>
      <c r="BI175" s="743"/>
      <c r="BJ175" s="743"/>
      <c r="BK175" s="743"/>
      <c r="BL175" s="743"/>
      <c r="BM175" s="743"/>
      <c r="BN175" s="743"/>
      <c r="BO175" s="743"/>
      <c r="BP175" s="743"/>
      <c r="BQ175" s="743"/>
      <c r="BR175" s="743"/>
      <c r="BS175" s="743"/>
      <c r="BT175" s="743"/>
      <c r="BU175" s="743"/>
      <c r="BV175" s="743"/>
      <c r="BW175" s="743"/>
      <c r="BX175" s="743"/>
      <c r="BY175" s="743"/>
      <c r="BZ175" s="743"/>
      <c r="CA175" s="743"/>
      <c r="CB175" s="743"/>
      <c r="CC175" s="743"/>
      <c r="CD175" s="743"/>
      <c r="CE175" s="743"/>
      <c r="CF175" s="743"/>
      <c r="CG175" s="743"/>
      <c r="CH175" s="743"/>
      <c r="CI175" s="743"/>
      <c r="CJ175" s="743"/>
      <c r="CK175" s="743"/>
      <c r="CL175" s="743"/>
      <c r="CM175" s="743"/>
      <c r="CN175" s="743"/>
      <c r="CO175" s="743"/>
      <c r="CP175" s="743"/>
      <c r="CQ175" s="743"/>
      <c r="CR175" s="743"/>
      <c r="CS175" s="743"/>
      <c r="CT175" s="743"/>
      <c r="CU175" s="743"/>
      <c r="CV175" s="743"/>
      <c r="CW175" s="743"/>
      <c r="CX175" s="743"/>
      <c r="CY175" s="743"/>
      <c r="CZ175" s="743"/>
      <c r="DA175" s="743"/>
      <c r="DB175" s="743"/>
      <c r="DC175" s="743"/>
      <c r="DD175" s="743"/>
      <c r="DE175" s="743"/>
      <c r="DF175" s="743"/>
      <c r="DG175" s="743"/>
      <c r="DH175" s="743"/>
      <c r="DI175" s="743"/>
      <c r="DJ175" s="743"/>
      <c r="DK175" s="743"/>
      <c r="DL175" s="743"/>
      <c r="DM175" s="743"/>
      <c r="DN175" s="743"/>
      <c r="DO175" s="743"/>
      <c r="DP175" s="743"/>
      <c r="DQ175" s="743"/>
      <c r="DR175" s="743"/>
      <c r="DS175" s="743"/>
      <c r="DT175" s="743"/>
      <c r="DU175" s="743"/>
      <c r="DV175" s="743"/>
      <c r="DW175" s="743"/>
      <c r="DX175" s="743"/>
      <c r="DY175" s="743"/>
      <c r="DZ175" s="743"/>
      <c r="EA175" s="743"/>
      <c r="EB175" s="743"/>
      <c r="EC175" s="743"/>
      <c r="ED175" s="743"/>
      <c r="EE175" s="743"/>
      <c r="EF175" s="743"/>
      <c r="EG175" s="743"/>
      <c r="EH175" s="743"/>
      <c r="EI175" s="743"/>
      <c r="EJ175" s="743"/>
      <c r="EK175" s="743"/>
      <c r="EL175" s="743"/>
      <c r="EM175" s="743"/>
      <c r="EN175" s="743"/>
      <c r="EO175" s="743"/>
      <c r="EP175" s="743"/>
      <c r="EQ175" s="743"/>
      <c r="ER175" s="743"/>
      <c r="ES175" s="743"/>
      <c r="ET175" s="743"/>
      <c r="EU175" s="743"/>
      <c r="EV175" s="743"/>
      <c r="EW175" s="743"/>
      <c r="EX175" s="743"/>
      <c r="EY175" s="743"/>
      <c r="EZ175" s="743"/>
      <c r="FA175" s="743"/>
      <c r="FB175" s="743"/>
      <c r="FC175" s="743"/>
      <c r="FD175" s="743"/>
      <c r="FE175" s="743"/>
      <c r="FF175" s="743"/>
      <c r="FG175" s="743"/>
      <c r="FH175" s="743"/>
      <c r="FI175" s="743"/>
      <c r="FJ175" s="743"/>
      <c r="FK175" s="743"/>
      <c r="FL175" s="743"/>
      <c r="FM175" s="743"/>
      <c r="FN175" s="743"/>
      <c r="FO175" s="743"/>
      <c r="FP175" s="743"/>
      <c r="FQ175" s="743"/>
      <c r="FR175" s="743"/>
      <c r="FS175" s="743"/>
      <c r="FT175" s="743"/>
      <c r="FU175" s="743"/>
      <c r="FV175" s="743"/>
      <c r="FW175" s="743"/>
      <c r="FX175" s="743"/>
      <c r="FY175" s="743"/>
      <c r="FZ175" s="743"/>
      <c r="GA175" s="743"/>
      <c r="GB175" s="743"/>
      <c r="GC175" s="743"/>
      <c r="GD175" s="743"/>
      <c r="GE175" s="743"/>
      <c r="GF175" s="743"/>
      <c r="GG175" s="743"/>
      <c r="GH175" s="743"/>
      <c r="GI175" s="743"/>
      <c r="GJ175" s="743"/>
      <c r="GK175" s="743"/>
      <c r="GL175" s="743"/>
      <c r="GM175" s="743"/>
      <c r="GN175" s="743"/>
      <c r="GO175" s="743"/>
      <c r="GP175" s="743"/>
      <c r="GQ175" s="743"/>
      <c r="GR175" s="743"/>
      <c r="GS175" s="743"/>
      <c r="GT175" s="743"/>
      <c r="GU175" s="743"/>
      <c r="GV175" s="743"/>
      <c r="GW175" s="743"/>
      <c r="GX175" s="743"/>
      <c r="GY175" s="743"/>
      <c r="GZ175" s="743"/>
      <c r="HA175" s="743"/>
      <c r="HB175" s="743"/>
      <c r="HC175" s="743"/>
      <c r="HD175" s="743"/>
      <c r="HE175" s="743"/>
      <c r="HF175" s="743"/>
      <c r="HG175" s="743"/>
      <c r="HH175" s="743"/>
      <c r="HI175" s="743"/>
      <c r="HJ175" s="743"/>
      <c r="HK175" s="743"/>
      <c r="HL175" s="743"/>
      <c r="HM175" s="743"/>
      <c r="HN175" s="743"/>
      <c r="HO175" s="743"/>
      <c r="HP175" s="743"/>
      <c r="HQ175" s="743"/>
      <c r="HR175" s="743"/>
      <c r="HS175" s="743"/>
    </row>
    <row r="176" spans="1:246" s="744" customFormat="1" ht="25.5" x14ac:dyDescent="0.25">
      <c r="A176" s="441" t="str">
        <f>IF(A166="","",A166)</f>
        <v/>
      </c>
      <c r="B176" s="441" t="str">
        <f t="shared" ref="B176:G176" si="86">IF(B166="","",B166)</f>
        <v>LLA6HST2</v>
      </c>
      <c r="C176" s="535" t="str">
        <f t="shared" si="86"/>
        <v>Projet professionnel S6 SDL</v>
      </c>
      <c r="D176" s="424" t="str">
        <f t="shared" si="86"/>
        <v>LOL6H8E</v>
      </c>
      <c r="E176" s="632" t="str">
        <f t="shared" si="86"/>
        <v xml:space="preserve">UE de tronc commun </v>
      </c>
      <c r="F176" s="438" t="str">
        <f t="shared" si="86"/>
        <v/>
      </c>
      <c r="G176" s="439" t="str">
        <f t="shared" si="86"/>
        <v>SDL</v>
      </c>
      <c r="H176" s="458"/>
      <c r="I176" s="439">
        <f t="shared" ref="I176:L176" si="87">IF(I166="","",I166)</f>
        <v>3</v>
      </c>
      <c r="J176" s="439">
        <f t="shared" si="87"/>
        <v>3</v>
      </c>
      <c r="K176" s="595" t="str">
        <f t="shared" si="87"/>
        <v>CANCE Caroline
MINARD Anne-Lyse</v>
      </c>
      <c r="L176" s="1024">
        <f t="shared" si="87"/>
        <v>80</v>
      </c>
      <c r="M176" s="1086" t="str">
        <f t="shared" ref="M176:AN176" si="88">IF(M166="","",M166)</f>
        <v/>
      </c>
      <c r="N176" s="1045" t="str">
        <f t="shared" si="88"/>
        <v/>
      </c>
      <c r="O176" s="1045"/>
      <c r="P176" s="1045">
        <f t="shared" si="88"/>
        <v>9</v>
      </c>
      <c r="Q176" s="1045"/>
      <c r="R176" s="1045" t="str">
        <f t="shared" ref="R176" si="89">IF(R166="","",R166)</f>
        <v/>
      </c>
      <c r="S176" s="1045" t="str">
        <f t="shared" si="88"/>
        <v/>
      </c>
      <c r="T176" s="1126"/>
      <c r="U176" s="1126"/>
      <c r="V176" s="724">
        <f t="shared" si="88"/>
        <v>1</v>
      </c>
      <c r="W176" s="727" t="str">
        <f t="shared" si="88"/>
        <v>CT</v>
      </c>
      <c r="X176" s="727" t="str">
        <f t="shared" si="88"/>
        <v>rapport</v>
      </c>
      <c r="Y176" s="727" t="str">
        <f t="shared" si="88"/>
        <v/>
      </c>
      <c r="Z176" s="398">
        <f t="shared" si="88"/>
        <v>1</v>
      </c>
      <c r="AA176" s="397" t="str">
        <f t="shared" si="88"/>
        <v>CT</v>
      </c>
      <c r="AB176" s="397" t="str">
        <f t="shared" si="88"/>
        <v>rapport</v>
      </c>
      <c r="AC176" s="397" t="str">
        <f t="shared" si="88"/>
        <v/>
      </c>
      <c r="AD176" s="1126"/>
      <c r="AE176" s="1123" t="str">
        <f t="shared" si="85"/>
        <v/>
      </c>
      <c r="AF176" s="724">
        <f t="shared" si="88"/>
        <v>1</v>
      </c>
      <c r="AG176" s="727" t="str">
        <f t="shared" si="88"/>
        <v>CT</v>
      </c>
      <c r="AH176" s="727" t="str">
        <f t="shared" si="88"/>
        <v>rapport</v>
      </c>
      <c r="AI176" s="727" t="str">
        <f t="shared" si="88"/>
        <v/>
      </c>
      <c r="AJ176" s="398">
        <f t="shared" si="88"/>
        <v>1</v>
      </c>
      <c r="AK176" s="397" t="str">
        <f t="shared" si="88"/>
        <v>CT</v>
      </c>
      <c r="AL176" s="397" t="str">
        <f t="shared" si="88"/>
        <v>rapport</v>
      </c>
      <c r="AM176" s="397" t="str">
        <f t="shared" si="88"/>
        <v/>
      </c>
      <c r="AN176" s="655" t="str">
        <f t="shared" si="88"/>
        <v>Le projet tutoré pourra être réalisé individuellement ou collectivement, et aura pour objectif de développer l'esprit de synthèse, le travail en équipe, le travail par objectif et la conduite d'une étude ou d'une réalisation dans le respect des délais. Il sera évalué par le rendu d'un livrable et la présentation d'un rapport.</v>
      </c>
      <c r="AO176" s="743"/>
      <c r="AP176" s="743"/>
      <c r="AQ176" s="743"/>
      <c r="AR176" s="743"/>
      <c r="AS176" s="743"/>
      <c r="AT176" s="743"/>
      <c r="AU176" s="743"/>
      <c r="AV176" s="743"/>
      <c r="AW176" s="743"/>
      <c r="AX176" s="743"/>
      <c r="AY176" s="743"/>
      <c r="AZ176" s="743"/>
      <c r="BA176" s="743"/>
      <c r="BB176" s="743"/>
      <c r="BC176" s="743"/>
      <c r="BD176" s="743"/>
      <c r="BE176" s="743"/>
      <c r="BF176" s="743"/>
      <c r="BG176" s="743"/>
      <c r="BH176" s="743"/>
      <c r="BI176" s="743"/>
      <c r="BJ176" s="743"/>
      <c r="BK176" s="743"/>
      <c r="BL176" s="743"/>
      <c r="BM176" s="743"/>
      <c r="BN176" s="743"/>
      <c r="BO176" s="743"/>
      <c r="BP176" s="743"/>
      <c r="BQ176" s="743"/>
      <c r="BR176" s="743"/>
      <c r="BS176" s="743"/>
      <c r="BT176" s="743"/>
      <c r="BU176" s="743"/>
      <c r="BV176" s="743"/>
      <c r="BW176" s="743"/>
      <c r="BX176" s="743"/>
      <c r="BY176" s="743"/>
      <c r="BZ176" s="743"/>
      <c r="CA176" s="743"/>
      <c r="CB176" s="743"/>
      <c r="CC176" s="743"/>
      <c r="CD176" s="743"/>
      <c r="CE176" s="743"/>
      <c r="CF176" s="743"/>
      <c r="CG176" s="743"/>
      <c r="CH176" s="743"/>
      <c r="CI176" s="743"/>
      <c r="CJ176" s="743"/>
      <c r="CK176" s="743"/>
      <c r="CL176" s="743"/>
      <c r="CM176" s="743"/>
      <c r="CN176" s="743"/>
      <c r="CO176" s="743"/>
      <c r="CP176" s="743"/>
      <c r="CQ176" s="743"/>
      <c r="CR176" s="743"/>
      <c r="CS176" s="743"/>
      <c r="CT176" s="743"/>
      <c r="CU176" s="743"/>
      <c r="CV176" s="743"/>
      <c r="CW176" s="743"/>
      <c r="CX176" s="743"/>
      <c r="CY176" s="743"/>
      <c r="CZ176" s="743"/>
      <c r="DA176" s="743"/>
      <c r="DB176" s="743"/>
      <c r="DC176" s="743"/>
      <c r="DD176" s="743"/>
      <c r="DE176" s="743"/>
      <c r="DF176" s="743"/>
      <c r="DG176" s="743"/>
      <c r="DH176" s="743"/>
      <c r="DI176" s="743"/>
      <c r="DJ176" s="743"/>
      <c r="DK176" s="743"/>
      <c r="DL176" s="743"/>
      <c r="DM176" s="743"/>
      <c r="DN176" s="743"/>
      <c r="DO176" s="743"/>
      <c r="DP176" s="743"/>
      <c r="DQ176" s="743"/>
      <c r="DR176" s="743"/>
      <c r="DS176" s="743"/>
      <c r="DT176" s="743"/>
      <c r="DU176" s="743"/>
      <c r="DV176" s="743"/>
      <c r="DW176" s="743"/>
      <c r="DX176" s="743"/>
      <c r="DY176" s="743"/>
      <c r="DZ176" s="743"/>
      <c r="EA176" s="743"/>
      <c r="EB176" s="743"/>
      <c r="EC176" s="743"/>
      <c r="ED176" s="743"/>
      <c r="EE176" s="743"/>
      <c r="EF176" s="743"/>
      <c r="EG176" s="743"/>
      <c r="EH176" s="743"/>
      <c r="EI176" s="743"/>
      <c r="EJ176" s="743"/>
      <c r="EK176" s="743"/>
      <c r="EL176" s="743"/>
      <c r="EM176" s="743"/>
      <c r="EN176" s="743"/>
      <c r="EO176" s="743"/>
      <c r="EP176" s="743"/>
      <c r="EQ176" s="743"/>
      <c r="ER176" s="743"/>
      <c r="ES176" s="743"/>
      <c r="ET176" s="743"/>
      <c r="EU176" s="743"/>
      <c r="EV176" s="743"/>
      <c r="EW176" s="743"/>
      <c r="EX176" s="743"/>
      <c r="EY176" s="743"/>
      <c r="EZ176" s="743"/>
      <c r="FA176" s="743"/>
      <c r="FB176" s="743"/>
      <c r="FC176" s="743"/>
      <c r="FD176" s="743"/>
      <c r="FE176" s="743"/>
      <c r="FF176" s="743"/>
      <c r="FG176" s="743"/>
      <c r="FH176" s="743"/>
      <c r="FI176" s="743"/>
      <c r="FJ176" s="743"/>
      <c r="FK176" s="743"/>
      <c r="FL176" s="743"/>
      <c r="FM176" s="743"/>
      <c r="FN176" s="743"/>
      <c r="FO176" s="743"/>
      <c r="FP176" s="743"/>
      <c r="FQ176" s="743"/>
      <c r="FR176" s="743"/>
      <c r="FS176" s="743"/>
      <c r="FT176" s="743"/>
      <c r="FU176" s="743"/>
      <c r="FV176" s="743"/>
      <c r="FW176" s="743"/>
      <c r="FX176" s="743"/>
      <c r="FY176" s="743"/>
      <c r="FZ176" s="743"/>
      <c r="GA176" s="743"/>
      <c r="GB176" s="743"/>
      <c r="GC176" s="743"/>
      <c r="GD176" s="743"/>
      <c r="GE176" s="743"/>
      <c r="GF176" s="743"/>
      <c r="GG176" s="743"/>
      <c r="GH176" s="743"/>
      <c r="GI176" s="743"/>
      <c r="GJ176" s="743"/>
      <c r="GK176" s="743"/>
      <c r="GL176" s="743"/>
      <c r="GM176" s="743"/>
      <c r="GN176" s="743"/>
      <c r="GO176" s="743"/>
      <c r="GP176" s="743"/>
      <c r="GQ176" s="743"/>
      <c r="GR176" s="743"/>
      <c r="GS176" s="743"/>
      <c r="GT176" s="743"/>
      <c r="GU176" s="743"/>
      <c r="GV176" s="743"/>
      <c r="GW176" s="743"/>
      <c r="GX176" s="743"/>
      <c r="GY176" s="743"/>
      <c r="GZ176" s="743"/>
      <c r="HA176" s="743"/>
      <c r="HB176" s="743"/>
      <c r="HC176" s="743"/>
      <c r="HD176" s="743"/>
      <c r="HE176" s="743"/>
      <c r="HF176" s="743"/>
      <c r="HG176" s="743"/>
      <c r="HH176" s="743"/>
      <c r="HI176" s="743"/>
      <c r="HJ176" s="743"/>
      <c r="HK176" s="743"/>
      <c r="HL176" s="743"/>
      <c r="HM176" s="743"/>
      <c r="HN176" s="743"/>
      <c r="HO176" s="743"/>
      <c r="HP176" s="743"/>
      <c r="HQ176" s="743"/>
      <c r="HR176" s="743"/>
      <c r="HS176" s="743"/>
    </row>
    <row r="177" spans="1:246" s="643" customFormat="1" ht="36" customHeight="1" x14ac:dyDescent="0.25">
      <c r="A177" s="826" t="s">
        <v>638</v>
      </c>
      <c r="B177" s="615" t="s">
        <v>491</v>
      </c>
      <c r="C177" s="617" t="s">
        <v>492</v>
      </c>
      <c r="D177" s="598" t="s">
        <v>275</v>
      </c>
      <c r="E177" s="581" t="s">
        <v>238</v>
      </c>
      <c r="F177" s="577"/>
      <c r="G177" s="599"/>
      <c r="H177" s="523"/>
      <c r="I177" s="577"/>
      <c r="J177" s="601"/>
      <c r="K177" s="601"/>
      <c r="L177" s="1037"/>
      <c r="M177" s="1081"/>
      <c r="N177" s="1047"/>
      <c r="O177" s="1047"/>
      <c r="P177" s="1047"/>
      <c r="Q177" s="1047"/>
      <c r="R177" s="1047"/>
      <c r="S177" s="1047"/>
      <c r="T177" s="1047"/>
      <c r="U177" s="1047"/>
      <c r="V177" s="453"/>
      <c r="W177" s="453"/>
      <c r="X177" s="573"/>
      <c r="Y177" s="454"/>
      <c r="Z177" s="621"/>
      <c r="AA177" s="621"/>
      <c r="AB177" s="621"/>
      <c r="AC177" s="455"/>
      <c r="AD177" s="1047"/>
      <c r="AE177" s="1047"/>
      <c r="AF177" s="621"/>
      <c r="AG177" s="621"/>
      <c r="AH177" s="621"/>
      <c r="AI177" s="455"/>
      <c r="AJ177" s="621"/>
      <c r="AK177" s="621"/>
      <c r="AL177" s="621"/>
      <c r="AM177" s="455"/>
      <c r="AN177" s="662"/>
      <c r="AO177" s="642"/>
      <c r="AP177" s="642"/>
      <c r="AQ177" s="642"/>
      <c r="AR177" s="642"/>
      <c r="AS177" s="642"/>
      <c r="AT177" s="642"/>
      <c r="AU177" s="642"/>
      <c r="AV177" s="642"/>
      <c r="AW177" s="642"/>
      <c r="AX177" s="642"/>
      <c r="AY177" s="642"/>
      <c r="AZ177" s="642"/>
      <c r="BA177" s="642"/>
      <c r="BB177" s="642"/>
      <c r="BC177" s="642"/>
      <c r="BD177" s="642"/>
      <c r="BE177" s="642"/>
      <c r="BF177" s="642"/>
      <c r="BG177" s="642"/>
      <c r="BH177" s="642"/>
      <c r="BI177" s="642"/>
      <c r="BJ177" s="642"/>
      <c r="BK177" s="642"/>
      <c r="BL177" s="642"/>
      <c r="BM177" s="642"/>
      <c r="BN177" s="642"/>
      <c r="BO177" s="642"/>
      <c r="BP177" s="642"/>
      <c r="BQ177" s="642"/>
      <c r="BR177" s="642"/>
      <c r="BS177" s="642"/>
      <c r="BT177" s="642"/>
      <c r="BU177" s="642"/>
      <c r="BV177" s="642"/>
      <c r="BW177" s="642"/>
      <c r="BX177" s="642"/>
      <c r="BY177" s="642"/>
      <c r="BZ177" s="642"/>
      <c r="CA177" s="642"/>
      <c r="CB177" s="642"/>
      <c r="CC177" s="642"/>
      <c r="CD177" s="642"/>
      <c r="CE177" s="642"/>
      <c r="CF177" s="642"/>
      <c r="CG177" s="642"/>
      <c r="CH177" s="642"/>
      <c r="CI177" s="642"/>
      <c r="CJ177" s="642"/>
      <c r="CK177" s="642"/>
      <c r="CL177" s="642"/>
      <c r="CM177" s="642"/>
      <c r="CN177" s="642"/>
      <c r="CO177" s="642"/>
      <c r="CP177" s="642"/>
      <c r="CQ177" s="642"/>
      <c r="CR177" s="642"/>
      <c r="CS177" s="642"/>
      <c r="CT177" s="642"/>
      <c r="CU177" s="642"/>
      <c r="CV177" s="642"/>
      <c r="CW177" s="642"/>
      <c r="CX177" s="642"/>
      <c r="CY177" s="642"/>
      <c r="CZ177" s="642"/>
      <c r="DA177" s="642"/>
      <c r="DB177" s="642"/>
      <c r="DC177" s="642"/>
      <c r="DD177" s="642"/>
      <c r="DE177" s="642"/>
      <c r="DF177" s="642"/>
      <c r="DG177" s="642"/>
      <c r="DH177" s="642"/>
      <c r="DI177" s="642"/>
      <c r="DJ177" s="642"/>
      <c r="DK177" s="642"/>
      <c r="DL177" s="642"/>
      <c r="DM177" s="642"/>
      <c r="DN177" s="642"/>
      <c r="DO177" s="642"/>
      <c r="DP177" s="642"/>
      <c r="DQ177" s="642"/>
      <c r="DR177" s="642"/>
      <c r="DS177" s="642"/>
      <c r="DT177" s="642"/>
      <c r="DU177" s="642"/>
      <c r="DV177" s="642"/>
      <c r="DW177" s="642"/>
      <c r="DX177" s="642"/>
      <c r="DY177" s="642"/>
      <c r="DZ177" s="642"/>
      <c r="EA177" s="642"/>
      <c r="EB177" s="642"/>
      <c r="EC177" s="642"/>
      <c r="ED177" s="642"/>
      <c r="EE177" s="642"/>
      <c r="EF177" s="642"/>
      <c r="EG177" s="642"/>
      <c r="EH177" s="642"/>
      <c r="EI177" s="642"/>
      <c r="EJ177" s="642"/>
      <c r="EK177" s="642"/>
      <c r="EL177" s="642"/>
      <c r="EM177" s="642"/>
      <c r="EN177" s="642"/>
      <c r="EO177" s="642"/>
      <c r="EP177" s="642"/>
      <c r="EQ177" s="642"/>
      <c r="ER177" s="642"/>
      <c r="ES177" s="642"/>
      <c r="ET177" s="642"/>
      <c r="EU177" s="642"/>
      <c r="EV177" s="642"/>
      <c r="EW177" s="642"/>
      <c r="EX177" s="642"/>
      <c r="EY177" s="642"/>
      <c r="EZ177" s="642"/>
      <c r="FA177" s="642"/>
      <c r="FB177" s="642"/>
      <c r="FC177" s="642"/>
      <c r="FD177" s="642"/>
      <c r="FE177" s="642"/>
      <c r="FF177" s="642"/>
      <c r="FG177" s="642"/>
      <c r="FH177" s="642"/>
      <c r="FI177" s="642"/>
      <c r="FJ177" s="642"/>
      <c r="FK177" s="642"/>
      <c r="FL177" s="642"/>
      <c r="FM177" s="642"/>
      <c r="FN177" s="642"/>
      <c r="FO177" s="642"/>
      <c r="FP177" s="642"/>
      <c r="FQ177" s="642"/>
      <c r="FR177" s="642"/>
      <c r="FS177" s="642"/>
      <c r="FT177" s="642"/>
      <c r="FU177" s="642"/>
      <c r="FV177" s="642"/>
      <c r="FW177" s="642"/>
      <c r="FX177" s="642"/>
      <c r="FY177" s="642"/>
      <c r="FZ177" s="642"/>
      <c r="GA177" s="642"/>
      <c r="GB177" s="642"/>
      <c r="GC177" s="642"/>
      <c r="GD177" s="642"/>
      <c r="GE177" s="642"/>
      <c r="GF177" s="642"/>
      <c r="GG177" s="642"/>
      <c r="GH177" s="642"/>
      <c r="GI177" s="642"/>
      <c r="GJ177" s="642"/>
      <c r="GK177" s="642"/>
      <c r="GL177" s="642"/>
      <c r="GM177" s="642"/>
      <c r="GN177" s="642"/>
      <c r="GO177" s="642"/>
      <c r="GP177" s="642"/>
      <c r="GQ177" s="642"/>
      <c r="GR177" s="642"/>
      <c r="GS177" s="642"/>
      <c r="GT177" s="642"/>
      <c r="GU177" s="642"/>
      <c r="GV177" s="642"/>
      <c r="GW177" s="642"/>
      <c r="GX177" s="642"/>
      <c r="GY177" s="642"/>
      <c r="GZ177" s="642"/>
      <c r="HA177" s="642"/>
      <c r="HB177" s="642"/>
      <c r="HC177" s="642"/>
      <c r="HD177" s="642"/>
      <c r="HE177" s="642"/>
      <c r="HF177" s="642"/>
      <c r="HG177" s="642"/>
      <c r="HH177" s="642"/>
      <c r="HI177" s="642"/>
      <c r="HJ177" s="642"/>
      <c r="HK177" s="642"/>
      <c r="HL177" s="642"/>
      <c r="HM177" s="642"/>
      <c r="HN177" s="642"/>
      <c r="HO177" s="642"/>
      <c r="HP177" s="642"/>
      <c r="HQ177" s="642"/>
      <c r="HR177" s="642"/>
      <c r="HS177" s="642"/>
      <c r="HT177" s="642"/>
      <c r="HU177" s="642"/>
      <c r="HV177" s="642"/>
      <c r="HW177" s="642"/>
      <c r="HX177" s="642"/>
      <c r="HY177" s="642"/>
      <c r="HZ177" s="642"/>
      <c r="IA177" s="642"/>
      <c r="IB177" s="642"/>
      <c r="IC177" s="642"/>
      <c r="ID177" s="642"/>
      <c r="IE177" s="642"/>
      <c r="IF177" s="642"/>
      <c r="IG177" s="642"/>
      <c r="IH177" s="642"/>
      <c r="II177" s="642"/>
      <c r="IJ177" s="642"/>
      <c r="IK177" s="642"/>
      <c r="IL177" s="642"/>
    </row>
    <row r="178" spans="1:246" s="643" customFormat="1" ht="36" customHeight="1" x14ac:dyDescent="0.25">
      <c r="A178" s="640" t="s">
        <v>489</v>
      </c>
      <c r="B178" s="640" t="s">
        <v>486</v>
      </c>
      <c r="C178" s="641" t="s">
        <v>487</v>
      </c>
      <c r="D178" s="624"/>
      <c r="E178" s="577" t="s">
        <v>409</v>
      </c>
      <c r="F178" s="641"/>
      <c r="G178" s="625"/>
      <c r="H178" s="640"/>
      <c r="I178" s="544"/>
      <c r="J178" s="544"/>
      <c r="K178" s="626"/>
      <c r="L178" s="1037"/>
      <c r="M178" s="1072"/>
      <c r="N178" s="1072"/>
      <c r="O178" s="1072"/>
      <c r="P178" s="1074"/>
      <c r="Q178" s="1074"/>
      <c r="R178" s="1047"/>
      <c r="S178" s="1047"/>
      <c r="T178" s="1047"/>
      <c r="U178" s="1047"/>
      <c r="V178" s="621"/>
      <c r="W178" s="622"/>
      <c r="X178" s="619"/>
      <c r="Y178" s="620"/>
      <c r="Z178" s="619"/>
      <c r="AA178" s="619"/>
      <c r="AB178" s="619"/>
      <c r="AC178" s="620"/>
      <c r="AD178" s="1047"/>
      <c r="AE178" s="1047"/>
      <c r="AF178" s="619"/>
      <c r="AG178" s="619"/>
      <c r="AH178" s="619"/>
      <c r="AI178" s="620"/>
      <c r="AJ178" s="619"/>
      <c r="AK178" s="619"/>
      <c r="AL178" s="619"/>
      <c r="AM178" s="623"/>
      <c r="AN178" s="668"/>
      <c r="AO178" s="642"/>
      <c r="AP178" s="642"/>
      <c r="AQ178" s="642"/>
      <c r="AR178" s="642"/>
      <c r="AS178" s="642"/>
      <c r="AT178" s="642"/>
      <c r="AU178" s="642"/>
      <c r="AV178" s="642"/>
      <c r="AW178" s="642"/>
      <c r="AX178" s="642"/>
      <c r="AY178" s="642"/>
      <c r="AZ178" s="642"/>
      <c r="BA178" s="642"/>
      <c r="BB178" s="642"/>
      <c r="BC178" s="642"/>
      <c r="BD178" s="642"/>
      <c r="BE178" s="642"/>
      <c r="BF178" s="642"/>
      <c r="BG178" s="642"/>
      <c r="BH178" s="642"/>
      <c r="BI178" s="642"/>
      <c r="BJ178" s="642"/>
      <c r="BK178" s="642"/>
      <c r="BL178" s="642"/>
      <c r="BM178" s="642"/>
      <c r="BN178" s="642"/>
      <c r="BO178" s="642"/>
      <c r="BP178" s="642"/>
      <c r="BQ178" s="642"/>
      <c r="BR178" s="642"/>
      <c r="BS178" s="642"/>
      <c r="BT178" s="642"/>
      <c r="BU178" s="642"/>
      <c r="BV178" s="642"/>
      <c r="BW178" s="642"/>
      <c r="BX178" s="642"/>
      <c r="BY178" s="642"/>
      <c r="BZ178" s="642"/>
      <c r="CA178" s="642"/>
      <c r="CB178" s="642"/>
      <c r="CC178" s="642"/>
      <c r="CD178" s="642"/>
      <c r="CE178" s="642"/>
      <c r="CF178" s="642"/>
      <c r="CG178" s="642"/>
      <c r="CH178" s="642"/>
      <c r="CI178" s="642"/>
      <c r="CJ178" s="642"/>
      <c r="CK178" s="642"/>
      <c r="CL178" s="642"/>
      <c r="CM178" s="642"/>
      <c r="CN178" s="642"/>
      <c r="CO178" s="642"/>
      <c r="CP178" s="642"/>
      <c r="CQ178" s="642"/>
      <c r="CR178" s="642"/>
      <c r="CS178" s="642"/>
      <c r="CT178" s="642"/>
      <c r="CU178" s="642"/>
      <c r="CV178" s="642"/>
      <c r="CW178" s="642"/>
      <c r="CX178" s="642"/>
      <c r="CY178" s="642"/>
      <c r="CZ178" s="642"/>
      <c r="DA178" s="642"/>
      <c r="DB178" s="642"/>
      <c r="DC178" s="642"/>
      <c r="DD178" s="642"/>
      <c r="DE178" s="642"/>
      <c r="DF178" s="642"/>
      <c r="DG178" s="642"/>
      <c r="DH178" s="642"/>
      <c r="DI178" s="642"/>
      <c r="DJ178" s="642"/>
      <c r="DK178" s="642"/>
      <c r="DL178" s="642"/>
      <c r="DM178" s="642"/>
      <c r="DN178" s="642"/>
      <c r="DO178" s="642"/>
      <c r="DP178" s="642"/>
      <c r="DQ178" s="642"/>
      <c r="DR178" s="642"/>
      <c r="DS178" s="642"/>
      <c r="DT178" s="642"/>
      <c r="DU178" s="642"/>
      <c r="DV178" s="642"/>
      <c r="DW178" s="642"/>
      <c r="DX178" s="642"/>
      <c r="DY178" s="642"/>
      <c r="DZ178" s="642"/>
      <c r="EA178" s="642"/>
      <c r="EB178" s="642"/>
      <c r="EC178" s="642"/>
      <c r="ED178" s="642"/>
      <c r="EE178" s="642"/>
      <c r="EF178" s="642"/>
      <c r="EG178" s="642"/>
      <c r="EH178" s="642"/>
      <c r="EI178" s="642"/>
      <c r="EJ178" s="642"/>
      <c r="EK178" s="642"/>
      <c r="EL178" s="642"/>
      <c r="EM178" s="642"/>
      <c r="EN178" s="642"/>
      <c r="EO178" s="642"/>
      <c r="EP178" s="642"/>
      <c r="EQ178" s="642"/>
      <c r="ER178" s="642"/>
      <c r="ES178" s="642"/>
      <c r="ET178" s="642"/>
      <c r="EU178" s="642"/>
      <c r="EV178" s="642"/>
      <c r="EW178" s="642"/>
      <c r="EX178" s="642"/>
      <c r="EY178" s="642"/>
      <c r="EZ178" s="642"/>
      <c r="FA178" s="642"/>
      <c r="FB178" s="642"/>
      <c r="FC178" s="642"/>
      <c r="FD178" s="642"/>
      <c r="FE178" s="642"/>
      <c r="FF178" s="642"/>
      <c r="FG178" s="642"/>
      <c r="FH178" s="642"/>
      <c r="FI178" s="642"/>
      <c r="FJ178" s="642"/>
      <c r="FK178" s="642"/>
      <c r="FL178" s="642"/>
      <c r="FM178" s="642"/>
      <c r="FN178" s="642"/>
      <c r="FO178" s="642"/>
      <c r="FP178" s="642"/>
      <c r="FQ178" s="642"/>
      <c r="FR178" s="642"/>
      <c r="FS178" s="642"/>
      <c r="FT178" s="642"/>
      <c r="FU178" s="642"/>
      <c r="FV178" s="642"/>
      <c r="FW178" s="642"/>
      <c r="FX178" s="642"/>
      <c r="FY178" s="642"/>
      <c r="FZ178" s="642"/>
      <c r="GA178" s="642"/>
      <c r="GB178" s="642"/>
      <c r="GC178" s="642"/>
      <c r="GD178" s="642"/>
      <c r="GE178" s="642"/>
      <c r="GF178" s="642"/>
      <c r="GG178" s="642"/>
      <c r="GH178" s="642"/>
      <c r="GI178" s="642"/>
      <c r="GJ178" s="642"/>
      <c r="GK178" s="642"/>
      <c r="GL178" s="642"/>
      <c r="GM178" s="642"/>
      <c r="GN178" s="642"/>
      <c r="GO178" s="642"/>
      <c r="GP178" s="642"/>
      <c r="GQ178" s="642"/>
      <c r="GR178" s="642"/>
      <c r="GS178" s="642"/>
      <c r="GT178" s="642"/>
      <c r="GU178" s="642"/>
      <c r="GV178" s="642"/>
      <c r="GW178" s="642"/>
      <c r="GX178" s="642"/>
      <c r="GY178" s="642"/>
      <c r="GZ178" s="642"/>
      <c r="HA178" s="642"/>
      <c r="HB178" s="642"/>
      <c r="HC178" s="642"/>
      <c r="HD178" s="642"/>
      <c r="HE178" s="642"/>
      <c r="HF178" s="642"/>
      <c r="HG178" s="642"/>
      <c r="HH178" s="642"/>
      <c r="HI178" s="642"/>
      <c r="HJ178" s="642"/>
      <c r="HK178" s="642"/>
      <c r="HL178" s="642"/>
      <c r="HM178" s="642"/>
      <c r="HN178" s="642"/>
      <c r="HO178" s="642"/>
      <c r="HP178" s="642"/>
      <c r="HQ178" s="642"/>
      <c r="HR178" s="642"/>
      <c r="HS178" s="642"/>
      <c r="HT178" s="642"/>
      <c r="HU178" s="642"/>
      <c r="HV178" s="642"/>
      <c r="HW178" s="642"/>
      <c r="HX178" s="642"/>
      <c r="HY178" s="642"/>
      <c r="HZ178" s="642"/>
      <c r="IA178" s="642"/>
      <c r="IB178" s="642"/>
      <c r="IC178" s="642"/>
      <c r="ID178" s="642"/>
      <c r="IE178" s="642"/>
      <c r="IF178" s="642"/>
      <c r="IG178" s="642"/>
      <c r="IH178" s="642"/>
      <c r="II178" s="642"/>
      <c r="IJ178" s="642"/>
      <c r="IK178" s="642"/>
      <c r="IL178" s="642"/>
    </row>
    <row r="179" spans="1:246" s="747" customFormat="1" ht="38.25" x14ac:dyDescent="0.25">
      <c r="A179" s="684" t="str">
        <f>IF(A171="","",A171)</f>
        <v/>
      </c>
      <c r="B179" s="677" t="str">
        <f t="shared" ref="B179:G179" si="90">IF(B171="","",B171)</f>
        <v>LLA6H9A</v>
      </c>
      <c r="C179" s="392" t="str">
        <f t="shared" si="90"/>
        <v>Langue des signes française 5 - S6</v>
      </c>
      <c r="D179" s="375" t="str">
        <f t="shared" si="90"/>
        <v>LOL5H7C ?</v>
      </c>
      <c r="E179" s="375" t="str">
        <f t="shared" si="90"/>
        <v>UE de spécialisation</v>
      </c>
      <c r="F179" s="377" t="str">
        <f t="shared" si="90"/>
        <v/>
      </c>
      <c r="G179" s="375" t="str">
        <f t="shared" si="90"/>
        <v>SDL</v>
      </c>
      <c r="H179" s="586" t="str">
        <f t="shared" ref="H179:L179" si="91">IF(H171="","",H171)</f>
        <v/>
      </c>
      <c r="I179" s="376" t="str">
        <f t="shared" si="91"/>
        <v>3</v>
      </c>
      <c r="J179" s="376" t="str">
        <f t="shared" si="91"/>
        <v>3</v>
      </c>
      <c r="K179" s="588" t="str">
        <f t="shared" si="91"/>
        <v>VISUEL LSF Centre - Rémy PIAT</v>
      </c>
      <c r="L179" s="1022" t="str">
        <f t="shared" si="91"/>
        <v>07</v>
      </c>
      <c r="M179" s="1082">
        <f t="shared" ref="M179:AN179" si="92">IF(M171="","",M171)</f>
        <v>9</v>
      </c>
      <c r="N179" s="1041" t="str">
        <f t="shared" si="92"/>
        <v/>
      </c>
      <c r="O179" s="1041"/>
      <c r="P179" s="1041">
        <f t="shared" si="92"/>
        <v>30</v>
      </c>
      <c r="Q179" s="1041"/>
      <c r="R179" s="1041" t="str">
        <f t="shared" ref="R179" si="93">IF(R171="","",R171)</f>
        <v/>
      </c>
      <c r="S179" s="1041" t="str">
        <f t="shared" si="92"/>
        <v/>
      </c>
      <c r="T179" s="1123"/>
      <c r="U179" s="1123"/>
      <c r="V179" s="724">
        <f t="shared" si="92"/>
        <v>1</v>
      </c>
      <c r="W179" s="697" t="str">
        <f t="shared" si="92"/>
        <v>CC</v>
      </c>
      <c r="X179" s="697" t="str">
        <f t="shared" si="92"/>
        <v/>
      </c>
      <c r="Y179" s="697" t="str">
        <f t="shared" si="92"/>
        <v/>
      </c>
      <c r="Z179" s="1167" t="str">
        <f t="shared" si="92"/>
        <v>statut RSE impossible</v>
      </c>
      <c r="AA179" s="1168" t="str">
        <f t="shared" si="92"/>
        <v/>
      </c>
      <c r="AB179" s="1168" t="str">
        <f t="shared" si="92"/>
        <v/>
      </c>
      <c r="AC179" s="1169" t="str">
        <f t="shared" si="92"/>
        <v/>
      </c>
      <c r="AD179" s="1123"/>
      <c r="AE179" s="1123" t="str">
        <f t="shared" ref="AE179" si="94">IF(AD179="","",AD179)</f>
        <v/>
      </c>
      <c r="AF179" s="724">
        <f t="shared" si="92"/>
        <v>1</v>
      </c>
      <c r="AG179" s="697" t="str">
        <f t="shared" si="92"/>
        <v>CT</v>
      </c>
      <c r="AH179" s="697" t="str">
        <f t="shared" si="92"/>
        <v>oral</v>
      </c>
      <c r="AI179" s="715" t="str">
        <f t="shared" si="92"/>
        <v>épreuve pratique</v>
      </c>
      <c r="AJ179" s="1167" t="str">
        <f t="shared" si="92"/>
        <v>statut RSE impossible</v>
      </c>
      <c r="AK179" s="1168" t="str">
        <f t="shared" si="92"/>
        <v/>
      </c>
      <c r="AL179" s="1168" t="str">
        <f t="shared" si="92"/>
        <v/>
      </c>
      <c r="AM179" s="1169" t="str">
        <f t="shared" si="92"/>
        <v/>
      </c>
      <c r="AN179" s="655" t="str">
        <f t="shared" si="92"/>
        <v>Niveau A2.1 (prérequis: niveau A1.4) 
Apprentissage de la LSF au niveau intermédiaire selon Cadre Européen de Référence 
pour les Langues.</v>
      </c>
      <c r="AO179" s="746"/>
      <c r="AP179" s="746"/>
      <c r="AQ179" s="746"/>
      <c r="AR179" s="746"/>
      <c r="AS179" s="746"/>
      <c r="AT179" s="746"/>
      <c r="AU179" s="746"/>
      <c r="AV179" s="746"/>
      <c r="AW179" s="746"/>
      <c r="AX179" s="746"/>
      <c r="AY179" s="746"/>
      <c r="AZ179" s="746"/>
      <c r="BA179" s="746"/>
      <c r="BB179" s="746"/>
      <c r="BC179" s="746"/>
      <c r="BD179" s="746"/>
      <c r="BE179" s="746"/>
      <c r="BF179" s="746"/>
      <c r="BG179" s="746"/>
      <c r="BH179" s="746"/>
      <c r="BI179" s="746"/>
      <c r="BJ179" s="746"/>
      <c r="BK179" s="746"/>
      <c r="BL179" s="746"/>
      <c r="BM179" s="746"/>
      <c r="BN179" s="746"/>
      <c r="BO179" s="746"/>
      <c r="BP179" s="746"/>
      <c r="BQ179" s="746"/>
      <c r="BR179" s="746"/>
      <c r="BS179" s="746"/>
      <c r="BT179" s="746"/>
      <c r="BU179" s="746"/>
      <c r="BV179" s="746"/>
      <c r="BW179" s="746"/>
      <c r="BX179" s="746"/>
      <c r="BY179" s="746"/>
      <c r="BZ179" s="746"/>
      <c r="CA179" s="746"/>
      <c r="CB179" s="746"/>
      <c r="CC179" s="746"/>
      <c r="CD179" s="746"/>
      <c r="CE179" s="746"/>
      <c r="CF179" s="746"/>
      <c r="CG179" s="746"/>
      <c r="CH179" s="746"/>
      <c r="CI179" s="746"/>
      <c r="CJ179" s="746"/>
      <c r="CK179" s="746"/>
      <c r="CL179" s="746"/>
      <c r="CM179" s="746"/>
      <c r="CN179" s="746"/>
      <c r="CO179" s="746"/>
      <c r="CP179" s="746"/>
      <c r="CQ179" s="746"/>
      <c r="CR179" s="746"/>
      <c r="CS179" s="746"/>
      <c r="CT179" s="746"/>
      <c r="CU179" s="746"/>
      <c r="CV179" s="746"/>
      <c r="CW179" s="746"/>
      <c r="CX179" s="746"/>
      <c r="CY179" s="746"/>
      <c r="CZ179" s="746"/>
      <c r="DA179" s="746"/>
      <c r="DB179" s="746"/>
      <c r="DC179" s="746"/>
      <c r="DD179" s="746"/>
      <c r="DE179" s="746"/>
      <c r="DF179" s="746"/>
      <c r="DG179" s="746"/>
      <c r="DH179" s="746"/>
      <c r="DI179" s="746"/>
      <c r="DJ179" s="746"/>
      <c r="DK179" s="746"/>
      <c r="DL179" s="746"/>
      <c r="DM179" s="746"/>
      <c r="DN179" s="746"/>
      <c r="DO179" s="746"/>
      <c r="DP179" s="746"/>
      <c r="DQ179" s="746"/>
      <c r="DR179" s="746"/>
      <c r="DS179" s="746"/>
      <c r="DT179" s="746"/>
      <c r="DU179" s="746"/>
      <c r="DV179" s="746"/>
      <c r="DW179" s="746"/>
      <c r="DX179" s="746"/>
      <c r="DY179" s="746"/>
      <c r="DZ179" s="746"/>
      <c r="EA179" s="746"/>
      <c r="EB179" s="746"/>
      <c r="EC179" s="746"/>
      <c r="ED179" s="746"/>
      <c r="EE179" s="746"/>
      <c r="EF179" s="746"/>
      <c r="EG179" s="746"/>
      <c r="EH179" s="746"/>
      <c r="EI179" s="746"/>
      <c r="EJ179" s="746"/>
      <c r="EK179" s="746"/>
      <c r="EL179" s="746"/>
      <c r="EM179" s="746"/>
      <c r="EN179" s="746"/>
      <c r="EO179" s="746"/>
      <c r="EP179" s="746"/>
      <c r="EQ179" s="746"/>
      <c r="ER179" s="746"/>
      <c r="ES179" s="746"/>
      <c r="ET179" s="746"/>
      <c r="EU179" s="746"/>
      <c r="EV179" s="746"/>
      <c r="EW179" s="746"/>
      <c r="EX179" s="746"/>
      <c r="EY179" s="746"/>
      <c r="EZ179" s="746"/>
      <c r="FA179" s="746"/>
      <c r="FB179" s="746"/>
      <c r="FC179" s="746"/>
      <c r="FD179" s="746"/>
      <c r="FE179" s="746"/>
      <c r="FF179" s="746"/>
      <c r="FG179" s="746"/>
      <c r="FH179" s="746"/>
      <c r="FI179" s="746"/>
      <c r="FJ179" s="746"/>
      <c r="FK179" s="746"/>
      <c r="FL179" s="746"/>
      <c r="FM179" s="746"/>
      <c r="FN179" s="746"/>
      <c r="FO179" s="746"/>
      <c r="FP179" s="746"/>
      <c r="FQ179" s="746"/>
      <c r="FR179" s="746"/>
      <c r="FS179" s="746"/>
      <c r="FT179" s="746"/>
      <c r="FU179" s="746"/>
      <c r="FV179" s="746"/>
      <c r="FW179" s="746"/>
      <c r="FX179" s="746"/>
      <c r="FY179" s="746"/>
      <c r="FZ179" s="746"/>
      <c r="GA179" s="746"/>
      <c r="GB179" s="746"/>
      <c r="GC179" s="746"/>
      <c r="GD179" s="746"/>
      <c r="GE179" s="746"/>
      <c r="GF179" s="746"/>
      <c r="GG179" s="746"/>
      <c r="GH179" s="746"/>
      <c r="GI179" s="746"/>
      <c r="GJ179" s="746"/>
      <c r="GK179" s="746"/>
      <c r="GL179" s="746"/>
      <c r="GM179" s="746"/>
      <c r="GN179" s="746"/>
      <c r="GO179" s="746"/>
      <c r="GP179" s="746"/>
      <c r="GQ179" s="746"/>
      <c r="GR179" s="746"/>
      <c r="GS179" s="746"/>
      <c r="GT179" s="746"/>
      <c r="GU179" s="746"/>
      <c r="GV179" s="746"/>
      <c r="GW179" s="746"/>
      <c r="GX179" s="746"/>
      <c r="GY179" s="746"/>
      <c r="GZ179" s="746"/>
      <c r="HA179" s="746"/>
      <c r="HB179" s="746"/>
      <c r="HC179" s="746"/>
      <c r="HD179" s="746"/>
      <c r="HE179" s="746"/>
      <c r="HF179" s="746"/>
      <c r="HG179" s="746"/>
      <c r="HH179" s="746"/>
      <c r="HI179" s="746"/>
      <c r="HJ179" s="746"/>
      <c r="HK179" s="746"/>
      <c r="HL179" s="746"/>
      <c r="HM179" s="746"/>
      <c r="HN179" s="746"/>
      <c r="HO179" s="746"/>
      <c r="HP179" s="746"/>
      <c r="HQ179" s="746"/>
      <c r="HR179" s="746"/>
      <c r="HS179" s="746"/>
    </row>
  </sheetData>
  <sheetProtection selectLockedCells="1" selectUnlockedCells="1"/>
  <mergeCells count="40">
    <mergeCell ref="Z179:AC179"/>
    <mergeCell ref="AJ179:AM179"/>
    <mergeCell ref="Z171:AC171"/>
    <mergeCell ref="AJ171:AM171"/>
    <mergeCell ref="Z85:AC85"/>
    <mergeCell ref="AJ85:AM85"/>
    <mergeCell ref="Z120:AC120"/>
    <mergeCell ref="AJ120:AM120"/>
    <mergeCell ref="Z125:AM125"/>
    <mergeCell ref="Z117:AM117"/>
    <mergeCell ref="G1:G3"/>
    <mergeCell ref="Z56:AC56"/>
    <mergeCell ref="AJ56:AM56"/>
    <mergeCell ref="I14:J14"/>
    <mergeCell ref="I35:J35"/>
    <mergeCell ref="M1:M3"/>
    <mergeCell ref="N1:S1"/>
    <mergeCell ref="AF1:AM1"/>
    <mergeCell ref="V2:Y2"/>
    <mergeCell ref="N2:O2"/>
    <mergeCell ref="P2:Q2"/>
    <mergeCell ref="R2:S2"/>
    <mergeCell ref="T1:U2"/>
    <mergeCell ref="AD1:AE2"/>
    <mergeCell ref="AN1:AN3"/>
    <mergeCell ref="A1:A3"/>
    <mergeCell ref="J1:J3"/>
    <mergeCell ref="I1:I3"/>
    <mergeCell ref="H1:H3"/>
    <mergeCell ref="K1:K3"/>
    <mergeCell ref="Z2:AC2"/>
    <mergeCell ref="AF2:AI2"/>
    <mergeCell ref="AJ2:AM2"/>
    <mergeCell ref="V1:AC1"/>
    <mergeCell ref="B1:B3"/>
    <mergeCell ref="C1:C3"/>
    <mergeCell ref="D1:D3"/>
    <mergeCell ref="E1:E3"/>
    <mergeCell ref="F1:F3"/>
    <mergeCell ref="L1:L3"/>
  </mergeCells>
  <dataValidations count="7">
    <dataValidation type="list" allowBlank="1" showInputMessage="1" showErrorMessage="1" sqref="AL173 X173 AL156:AL158 X156:X158 AH156:AH158 AH154 AB154 X154 AH120:AH123 X161:X162 AH162 X120:X123 AB120:AB123 AL120:AL123 AL84:AL88 AH84:AH88 AB92 AL74:AL78 X62:X63 X68:X72 X74:X78 X55:X58 AL55:AL58 AH116 AH49 X49 AH42:AH45 AB39:AB49 X39:X45 AL39:AL49 AH62 AH55:AH58 AB51:AB53 AL51:AL53 X51:X53 AB177:AB178 AB62:AB63 AL62:AL63 AB55:AB58 AH51 AH74:AH78 AB74:AB78 AH71 AB84:AB87 AB80 AL80:AL82 AH80:AH82 X80:X82 AB94 X94 AH94 AL71:AL72 X142:X152 AB109:AB113 AB105 AL128:AL131 AH128:AH131 X116 AL154 AL168:AL171 AB173 X128:X131 AB129 AL94 AB148:AB152 AB136:AB137 AL136:AL137 X136:X137 AL116 AH136:AH137 AH101:AH113 AB157 X92 AL92 AH92 X84:X87 AH177:AH178 AL177:AL178 X177:X178 AH173 X169:X171 AL162 AH169:AH171 AL69 AL133 AB133 AH133 X133 AH142:AH152 AL142:AL152 AL101:AL113 X101:X113 AB168:AB171">
      <formula1>nat</formula1>
    </dataValidation>
    <dataValidation type="list" allowBlank="1" showInputMessage="1" showErrorMessage="1" sqref="W173 AG173 AK173 AA177:AA178 AK156:AK158 W156:W158 AG156:AG158 AA156:AA158 W154 AK154 AA154 AG154 W161:W162 AG161:AG162 AK161:AK162 W120:W123 AK120:AK123 AA120:AA123 AK84:AK88 AA84:AA88 AK68:AK72 W68:W72 AA68:AA72 W55:W58 AK55:AK58 AA55:AA58 AA39:AA45 W39:W45 AK39:AK45 AG39:AG45 AG51:AG53 AA51:AA53 AK51:AK53 W51:W53 AG62:AG63 AA62:AA63 AK62:AK63 AG55:AG58 AK116 AG68:AG72 W80:W82 AK80:AK82 AG80:AG82 AA80:AA82 AK94 W94 AG94 W84:W88 AA142:AA152 AG84:AG88 AK128:AK131 AA128:AA131 AG128:AG131 AG116 W116 AG120:AG123 AK169:AK171 AA161:AA162 W128:W131 AA94 AG136:AG137 AA136:AA137 AK136:AK137 AA116 W136:W137 W92 AK92 AA92 AG92 W62:W63 AK177:AK178 W177:W178 AA173 W168:W171 AG101:AG113 AA169:AA171 AG177:AG178 AA133 AG133 W133 AK133 AK142:AK152 W142:W152 AG142:AG152 AK101:AK113 AA101:AA113 W101:W113 AG168:AG171">
      <formula1>moda</formula1>
    </dataValidation>
    <dataValidation type="list" allowBlank="1" showInputMessage="1" showErrorMessage="1" sqref="E156 E45:E49 E68:E73 E77:E78">
      <formula1>Type_UE_licence_2_3</formula1>
    </dataValidation>
    <dataValidation type="list" allowBlank="1" showInputMessage="1" showErrorMessage="1" sqref="E6:E13">
      <formula1>type_UE</formula1>
    </dataValidation>
    <dataValidation type="list" allowBlank="1" showInputMessage="1" showErrorMessage="1" sqref="AH46:AH48 X46:X48">
      <formula1>Nature2</formula1>
    </dataValidation>
    <dataValidation type="list" allowBlank="1" showInputMessage="1" showErrorMessage="1" sqref="AG46:AG49 AK74:AK78 AA74:AA78 W74:W78 AG74:AG78 AK46:AK49 AA46:AA49 W46:W49 AK168 AA168">
      <formula1>mod</formula1>
    </dataValidation>
    <dataValidation type="list" allowBlank="1" showInputMessage="1" showErrorMessage="1" sqref="X168 AH168">
      <formula1>natu</formula1>
    </dataValidation>
  </dataValidations>
  <pageMargins left="0.11811023622047245" right="0.11811023622047245" top="0.55118110236220474" bottom="0.55118110236220474" header="0.31496062992125984" footer="0.31496062992125984"/>
  <pageSetup paperSize="8" scale="55" fitToWidth="3" fitToHeight="9" orientation="landscape" r:id="rId1"/>
  <headerFooter>
    <oddFooter>&amp;R&amp;A</oddFooter>
  </headerFooter>
  <rowBreaks count="3" manualBreakCount="3">
    <brk id="49" max="38" man="1"/>
    <brk id="117" max="38" man="1"/>
    <brk id="162" max="38" man="1"/>
  </rowBreaks>
  <colBreaks count="1" manualBreakCount="1">
    <brk id="19" max="17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79"/>
  <sheetViews>
    <sheetView tabSelected="1" view="pageBreakPreview" zoomScale="75" zoomScaleNormal="75" zoomScaleSheetLayoutView="75" workbookViewId="0">
      <pane xSplit="5" ySplit="35" topLeftCell="T36" activePane="bottomRight" state="frozen"/>
      <selection pane="topRight" activeCell="F1" sqref="F1"/>
      <selection pane="bottomLeft" activeCell="A36" sqref="A36"/>
      <selection pane="bottomRight" activeCell="AE41" activeCellId="7" sqref="AD64:AE64 AD58:AE60 AE56 AE52:AE53 AE48 AE46:AE47 AE42 AE39:AE41"/>
    </sheetView>
  </sheetViews>
  <sheetFormatPr baseColWidth="10" defaultColWidth="11.42578125" defaultRowHeight="15" x14ac:dyDescent="0.25"/>
  <cols>
    <col min="1" max="1" width="17" style="507" customWidth="1"/>
    <col min="2" max="2" width="11.5703125" style="746" customWidth="1"/>
    <col min="3" max="3" width="35" style="746" customWidth="1"/>
    <col min="4" max="4" width="15.7109375" style="746" customWidth="1"/>
    <col min="5" max="5" width="27.7109375" style="507" customWidth="1"/>
    <col min="6" max="6" width="35.5703125" style="507" customWidth="1"/>
    <col min="7" max="7" width="8.5703125" style="746" customWidth="1"/>
    <col min="8" max="8" width="18.7109375" style="507" customWidth="1"/>
    <col min="9" max="9" width="8.5703125" style="746" customWidth="1"/>
    <col min="10" max="10" width="8.140625" style="746" customWidth="1"/>
    <col min="11" max="11" width="30.7109375" style="746" customWidth="1"/>
    <col min="12" max="12" width="13.85546875" style="746" customWidth="1"/>
    <col min="13" max="13" width="13.5703125" style="755" customWidth="1"/>
    <col min="14" max="19" width="15.140625" style="855" customWidth="1"/>
    <col min="20" max="21" width="31.85546875" style="855" customWidth="1"/>
    <col min="22" max="24" width="11.5703125" style="746" customWidth="1"/>
    <col min="25" max="25" width="12.85546875" style="746" customWidth="1"/>
    <col min="26" max="27" width="11.5703125" style="746" customWidth="1"/>
    <col min="28" max="28" width="15.42578125" style="746" customWidth="1"/>
    <col min="29" max="29" width="12.85546875" style="746" customWidth="1"/>
    <col min="30" max="31" width="31.7109375" style="746" customWidth="1"/>
    <col min="32" max="33" width="11.5703125" style="746" customWidth="1"/>
    <col min="34" max="34" width="18.42578125" style="746" customWidth="1"/>
    <col min="35" max="35" width="12.85546875" style="746" customWidth="1"/>
    <col min="36" max="37" width="11.5703125" style="746" customWidth="1"/>
    <col min="38" max="38" width="14.42578125" style="746" customWidth="1"/>
    <col min="39" max="39" width="12.85546875" style="746" customWidth="1"/>
    <col min="40" max="40" width="154.85546875" style="669" customWidth="1"/>
    <col min="41" max="227" width="11.5703125" style="746" customWidth="1"/>
    <col min="228" max="16384" width="11.42578125" style="747"/>
  </cols>
  <sheetData>
    <row r="1" spans="1:40" ht="102.75" customHeight="1" x14ac:dyDescent="0.25">
      <c r="A1" s="1135" t="s">
        <v>346</v>
      </c>
      <c r="B1" s="1135" t="s">
        <v>131</v>
      </c>
      <c r="C1" s="1135" t="s">
        <v>1</v>
      </c>
      <c r="D1" s="1135" t="s">
        <v>309</v>
      </c>
      <c r="E1" s="1135" t="s">
        <v>2</v>
      </c>
      <c r="F1" s="1135" t="s">
        <v>3</v>
      </c>
      <c r="G1" s="1135" t="s">
        <v>4</v>
      </c>
      <c r="H1" s="1135" t="s">
        <v>5</v>
      </c>
      <c r="I1" s="1138" t="s">
        <v>6</v>
      </c>
      <c r="J1" s="1138" t="s">
        <v>7</v>
      </c>
      <c r="K1" s="1140" t="s">
        <v>349</v>
      </c>
      <c r="L1" s="1140" t="s">
        <v>350</v>
      </c>
      <c r="M1" s="1181" t="s">
        <v>9</v>
      </c>
      <c r="N1" s="1225" t="s">
        <v>658</v>
      </c>
      <c r="O1" s="1226"/>
      <c r="P1" s="1226"/>
      <c r="Q1" s="1226"/>
      <c r="R1" s="1226"/>
      <c r="S1" s="1226"/>
      <c r="T1" s="1223" t="s">
        <v>754</v>
      </c>
      <c r="U1" s="1160"/>
      <c r="V1" s="1144" t="s">
        <v>132</v>
      </c>
      <c r="W1" s="1144"/>
      <c r="X1" s="1144"/>
      <c r="Y1" s="1144"/>
      <c r="Z1" s="1144"/>
      <c r="AA1" s="1144"/>
      <c r="AB1" s="1144"/>
      <c r="AC1" s="1144"/>
      <c r="AD1" s="1163" t="s">
        <v>755</v>
      </c>
      <c r="AE1" s="1164"/>
      <c r="AF1" s="1144" t="s">
        <v>133</v>
      </c>
      <c r="AG1" s="1144"/>
      <c r="AH1" s="1144"/>
      <c r="AI1" s="1144"/>
      <c r="AJ1" s="1144"/>
      <c r="AK1" s="1144"/>
      <c r="AL1" s="1144"/>
      <c r="AM1" s="1145"/>
      <c r="AN1" s="1132" t="s">
        <v>351</v>
      </c>
    </row>
    <row r="2" spans="1:40" ht="27" customHeight="1" x14ac:dyDescent="0.25">
      <c r="A2" s="1136"/>
      <c r="B2" s="1136"/>
      <c r="C2" s="1136"/>
      <c r="D2" s="1136"/>
      <c r="E2" s="1136"/>
      <c r="F2" s="1136"/>
      <c r="G2" s="1136"/>
      <c r="H2" s="1136"/>
      <c r="I2" s="1138"/>
      <c r="J2" s="1138"/>
      <c r="K2" s="1140"/>
      <c r="L2" s="1140"/>
      <c r="M2" s="1151"/>
      <c r="N2" s="1227" t="s">
        <v>15</v>
      </c>
      <c r="O2" s="1227"/>
      <c r="P2" s="1227" t="s">
        <v>16</v>
      </c>
      <c r="Q2" s="1227"/>
      <c r="R2" s="1227" t="s">
        <v>18</v>
      </c>
      <c r="S2" s="1227"/>
      <c r="T2" s="1224"/>
      <c r="U2" s="1162"/>
      <c r="V2" s="1180" t="s">
        <v>134</v>
      </c>
      <c r="W2" s="1142"/>
      <c r="X2" s="1142"/>
      <c r="Y2" s="1142"/>
      <c r="Z2" s="1141" t="s">
        <v>135</v>
      </c>
      <c r="AA2" s="1141"/>
      <c r="AB2" s="1141"/>
      <c r="AC2" s="1182"/>
      <c r="AD2" s="1165"/>
      <c r="AE2" s="1166"/>
      <c r="AF2" s="1180" t="s">
        <v>134</v>
      </c>
      <c r="AG2" s="1142"/>
      <c r="AH2" s="1142"/>
      <c r="AI2" s="1142"/>
      <c r="AJ2" s="1141" t="s">
        <v>135</v>
      </c>
      <c r="AK2" s="1141"/>
      <c r="AL2" s="1141"/>
      <c r="AM2" s="1141"/>
      <c r="AN2" s="1133"/>
    </row>
    <row r="3" spans="1:40" ht="27" customHeight="1" x14ac:dyDescent="0.25">
      <c r="A3" s="1137"/>
      <c r="B3" s="1137"/>
      <c r="C3" s="1137"/>
      <c r="D3" s="1137"/>
      <c r="E3" s="1137"/>
      <c r="F3" s="1137"/>
      <c r="G3" s="1137"/>
      <c r="H3" s="1137"/>
      <c r="I3" s="1139"/>
      <c r="J3" s="1139"/>
      <c r="K3" s="1140"/>
      <c r="L3" s="1140"/>
      <c r="M3" s="1152"/>
      <c r="N3" s="1228" t="s">
        <v>656</v>
      </c>
      <c r="O3" s="1229" t="s">
        <v>657</v>
      </c>
      <c r="P3" s="1228" t="s">
        <v>656</v>
      </c>
      <c r="Q3" s="1229" t="s">
        <v>657</v>
      </c>
      <c r="R3" s="1228" t="s">
        <v>656</v>
      </c>
      <c r="S3" s="1229" t="s">
        <v>657</v>
      </c>
      <c r="T3" s="1217" t="s">
        <v>134</v>
      </c>
      <c r="U3" s="1008" t="s">
        <v>135</v>
      </c>
      <c r="V3" s="854" t="s">
        <v>136</v>
      </c>
      <c r="W3" s="828" t="s">
        <v>118</v>
      </c>
      <c r="X3" s="828" t="s">
        <v>137</v>
      </c>
      <c r="Y3" s="828" t="s">
        <v>138</v>
      </c>
      <c r="Z3" s="827" t="s">
        <v>139</v>
      </c>
      <c r="AA3" s="827" t="s">
        <v>118</v>
      </c>
      <c r="AB3" s="827" t="s">
        <v>137</v>
      </c>
      <c r="AC3" s="944" t="s">
        <v>138</v>
      </c>
      <c r="AD3" s="961" t="s">
        <v>134</v>
      </c>
      <c r="AE3" s="962" t="s">
        <v>135</v>
      </c>
      <c r="AF3" s="854" t="s">
        <v>136</v>
      </c>
      <c r="AG3" s="828" t="s">
        <v>118</v>
      </c>
      <c r="AH3" s="828" t="s">
        <v>137</v>
      </c>
      <c r="AI3" s="828" t="s">
        <v>138</v>
      </c>
      <c r="AJ3" s="827" t="s">
        <v>139</v>
      </c>
      <c r="AK3" s="827" t="s">
        <v>118</v>
      </c>
      <c r="AL3" s="827" t="s">
        <v>137</v>
      </c>
      <c r="AM3" s="827" t="s">
        <v>138</v>
      </c>
      <c r="AN3" s="1134"/>
    </row>
    <row r="4" spans="1:40" ht="17.100000000000001" hidden="1" customHeight="1" x14ac:dyDescent="0.25">
      <c r="A4" s="338"/>
      <c r="B4" s="338"/>
      <c r="C4" s="339" t="s">
        <v>25</v>
      </c>
      <c r="D4" s="339" t="s">
        <v>26</v>
      </c>
      <c r="E4" s="338"/>
      <c r="F4" s="338"/>
      <c r="G4" s="338"/>
      <c r="H4" s="584"/>
      <c r="I4" s="340"/>
      <c r="J4" s="340"/>
      <c r="K4" s="555"/>
      <c r="L4" s="555"/>
      <c r="M4" s="830"/>
      <c r="N4" s="1230"/>
      <c r="O4" s="1230"/>
      <c r="P4" s="1230"/>
      <c r="Q4" s="1230"/>
      <c r="R4" s="1230"/>
      <c r="S4" s="1230"/>
      <c r="T4" s="1109"/>
      <c r="U4" s="872"/>
      <c r="AD4" s="963"/>
      <c r="AE4" s="964"/>
      <c r="AN4" s="648"/>
    </row>
    <row r="5" spans="1:40" ht="16.5" hidden="1" customHeight="1" x14ac:dyDescent="0.25">
      <c r="A5" s="338"/>
      <c r="B5" s="338"/>
      <c r="C5" s="343" t="s">
        <v>89</v>
      </c>
      <c r="D5" s="338"/>
      <c r="E5" s="338"/>
      <c r="F5" s="338"/>
      <c r="G5" s="338"/>
      <c r="H5" s="584"/>
      <c r="I5" s="340"/>
      <c r="J5" s="340"/>
      <c r="K5" s="555"/>
      <c r="L5" s="555"/>
      <c r="M5" s="831"/>
      <c r="N5" s="1230"/>
      <c r="O5" s="1230"/>
      <c r="P5" s="1230"/>
      <c r="Q5" s="1230"/>
      <c r="R5" s="1230"/>
      <c r="S5" s="1230"/>
      <c r="T5" s="1109"/>
      <c r="U5" s="872"/>
      <c r="AD5" s="963"/>
      <c r="AE5" s="964"/>
      <c r="AN5" s="648"/>
    </row>
    <row r="6" spans="1:40" ht="23.25" hidden="1" customHeight="1" x14ac:dyDescent="0.25">
      <c r="A6" s="502"/>
      <c r="B6" s="469"/>
      <c r="C6" s="470" t="s">
        <v>41</v>
      </c>
      <c r="D6" s="345"/>
      <c r="E6" s="187" t="s">
        <v>90</v>
      </c>
      <c r="F6" s="187" t="s">
        <v>91</v>
      </c>
      <c r="G6" s="346"/>
      <c r="H6" s="460"/>
      <c r="I6" s="189" t="s">
        <v>48</v>
      </c>
      <c r="J6" s="189" t="s">
        <v>48</v>
      </c>
      <c r="K6" s="462"/>
      <c r="L6" s="462"/>
      <c r="M6" s="832">
        <v>63</v>
      </c>
      <c r="N6" s="1231">
        <v>15</v>
      </c>
      <c r="O6" s="1231"/>
      <c r="P6" s="1231">
        <v>15</v>
      </c>
      <c r="Q6" s="1231"/>
      <c r="R6" s="1232"/>
      <c r="S6" s="1232"/>
      <c r="T6" s="1110"/>
      <c r="U6" s="873"/>
      <c r="AD6" s="963"/>
      <c r="AE6" s="964"/>
      <c r="AN6" s="649"/>
    </row>
    <row r="7" spans="1:40" ht="23.25" hidden="1" customHeight="1" x14ac:dyDescent="0.25">
      <c r="A7" s="502"/>
      <c r="B7" s="469"/>
      <c r="C7" s="471" t="s">
        <v>42</v>
      </c>
      <c r="D7" s="345"/>
      <c r="E7" s="348" t="s">
        <v>90</v>
      </c>
      <c r="F7" s="352" t="s">
        <v>91</v>
      </c>
      <c r="G7" s="346"/>
      <c r="H7" s="460"/>
      <c r="I7" s="349" t="s">
        <v>49</v>
      </c>
      <c r="J7" s="349" t="s">
        <v>49</v>
      </c>
      <c r="K7" s="462"/>
      <c r="L7" s="462"/>
      <c r="M7" s="832">
        <v>63</v>
      </c>
      <c r="N7" s="1231">
        <v>24</v>
      </c>
      <c r="O7" s="1231"/>
      <c r="P7" s="1231">
        <v>24</v>
      </c>
      <c r="Q7" s="1231"/>
      <c r="R7" s="1232"/>
      <c r="S7" s="1232"/>
      <c r="T7" s="1110"/>
      <c r="U7" s="873"/>
      <c r="AD7" s="963"/>
      <c r="AE7" s="964"/>
      <c r="AN7" s="649"/>
    </row>
    <row r="8" spans="1:40" ht="23.25" hidden="1" customHeight="1" x14ac:dyDescent="0.25">
      <c r="A8" s="502"/>
      <c r="B8" s="469"/>
      <c r="C8" s="472" t="s">
        <v>43</v>
      </c>
      <c r="D8" s="345"/>
      <c r="E8" s="352" t="s">
        <v>90</v>
      </c>
      <c r="F8" s="352" t="s">
        <v>91</v>
      </c>
      <c r="G8" s="346"/>
      <c r="H8" s="460"/>
      <c r="I8" s="349" t="s">
        <v>48</v>
      </c>
      <c r="J8" s="349" t="s">
        <v>48</v>
      </c>
      <c r="K8" s="462"/>
      <c r="L8" s="462"/>
      <c r="M8" s="832">
        <v>63</v>
      </c>
      <c r="N8" s="1231">
        <v>15</v>
      </c>
      <c r="O8" s="1231"/>
      <c r="P8" s="1231">
        <v>15</v>
      </c>
      <c r="Q8" s="1231"/>
      <c r="R8" s="1232"/>
      <c r="S8" s="1232"/>
      <c r="T8" s="1110"/>
      <c r="U8" s="873"/>
      <c r="AD8" s="963"/>
      <c r="AE8" s="964"/>
      <c r="AN8" s="649"/>
    </row>
    <row r="9" spans="1:40" ht="23.25" hidden="1" customHeight="1" x14ac:dyDescent="0.25">
      <c r="A9" s="502"/>
      <c r="B9" s="469"/>
      <c r="C9" s="473" t="s">
        <v>92</v>
      </c>
      <c r="D9" s="345"/>
      <c r="E9" s="353" t="s">
        <v>90</v>
      </c>
      <c r="F9" s="525" t="s">
        <v>93</v>
      </c>
      <c r="G9" s="346"/>
      <c r="H9" s="460"/>
      <c r="I9" s="354" t="s">
        <v>48</v>
      </c>
      <c r="J9" s="354" t="s">
        <v>48</v>
      </c>
      <c r="K9" s="463"/>
      <c r="L9" s="463"/>
      <c r="M9" s="832">
        <v>63</v>
      </c>
      <c r="N9" s="1233"/>
      <c r="O9" s="1233"/>
      <c r="P9" s="1233">
        <v>24</v>
      </c>
      <c r="Q9" s="1233"/>
      <c r="R9" s="1232"/>
      <c r="S9" s="1232"/>
      <c r="T9" s="1110"/>
      <c r="U9" s="873"/>
      <c r="AD9" s="963"/>
      <c r="AE9" s="964"/>
      <c r="AN9" s="650"/>
    </row>
    <row r="10" spans="1:40" ht="23.25" hidden="1" customHeight="1" x14ac:dyDescent="0.25">
      <c r="A10" s="502"/>
      <c r="B10" s="469"/>
      <c r="C10" s="474" t="s">
        <v>44</v>
      </c>
      <c r="D10" s="345"/>
      <c r="E10" s="353" t="s">
        <v>90</v>
      </c>
      <c r="F10" s="525" t="s">
        <v>93</v>
      </c>
      <c r="G10" s="346"/>
      <c r="H10" s="460"/>
      <c r="I10" s="357" t="s">
        <v>54</v>
      </c>
      <c r="J10" s="357" t="s">
        <v>54</v>
      </c>
      <c r="K10" s="463"/>
      <c r="L10" s="463"/>
      <c r="M10" s="832">
        <v>63</v>
      </c>
      <c r="N10" s="1233">
        <v>18</v>
      </c>
      <c r="O10" s="1233"/>
      <c r="P10" s="1233">
        <v>18</v>
      </c>
      <c r="Q10" s="1233"/>
      <c r="R10" s="1232"/>
      <c r="S10" s="1232"/>
      <c r="T10" s="1110"/>
      <c r="U10" s="873"/>
      <c r="AD10" s="963"/>
      <c r="AE10" s="964"/>
      <c r="AN10" s="650"/>
    </row>
    <row r="11" spans="1:40" ht="23.25" hidden="1" customHeight="1" x14ac:dyDescent="0.25">
      <c r="A11" s="502"/>
      <c r="B11" s="469"/>
      <c r="C11" s="475" t="s">
        <v>45</v>
      </c>
      <c r="D11" s="345"/>
      <c r="E11" s="353" t="s">
        <v>90</v>
      </c>
      <c r="F11" s="525" t="s">
        <v>93</v>
      </c>
      <c r="G11" s="346"/>
      <c r="H11" s="460"/>
      <c r="I11" s="360" t="s">
        <v>52</v>
      </c>
      <c r="J11" s="360" t="s">
        <v>52</v>
      </c>
      <c r="K11" s="464"/>
      <c r="L11" s="464"/>
      <c r="M11" s="832">
        <v>63</v>
      </c>
      <c r="N11" s="1233"/>
      <c r="O11" s="1233"/>
      <c r="P11" s="1233">
        <v>18</v>
      </c>
      <c r="Q11" s="1233"/>
      <c r="R11" s="1232"/>
      <c r="S11" s="1232"/>
      <c r="T11" s="1110"/>
      <c r="U11" s="873"/>
      <c r="AD11" s="963"/>
      <c r="AE11" s="964"/>
      <c r="AN11" s="650"/>
    </row>
    <row r="12" spans="1:40" ht="23.25" hidden="1" customHeight="1" x14ac:dyDescent="0.25">
      <c r="A12" s="502"/>
      <c r="B12" s="469"/>
      <c r="C12" s="474" t="s">
        <v>46</v>
      </c>
      <c r="D12" s="345"/>
      <c r="E12" s="353" t="s">
        <v>90</v>
      </c>
      <c r="F12" s="353" t="s">
        <v>93</v>
      </c>
      <c r="G12" s="346"/>
      <c r="H12" s="460"/>
      <c r="I12" s="357" t="s">
        <v>52</v>
      </c>
      <c r="J12" s="357" t="s">
        <v>52</v>
      </c>
      <c r="K12" s="463"/>
      <c r="L12" s="463"/>
      <c r="M12" s="832">
        <v>63</v>
      </c>
      <c r="N12" s="1233">
        <v>18</v>
      </c>
      <c r="O12" s="1233"/>
      <c r="P12" s="1233"/>
      <c r="Q12" s="1233"/>
      <c r="R12" s="1232"/>
      <c r="S12" s="1232"/>
      <c r="T12" s="1110"/>
      <c r="U12" s="873"/>
      <c r="AD12" s="963"/>
      <c r="AE12" s="964"/>
      <c r="AN12" s="650"/>
    </row>
    <row r="13" spans="1:40" ht="23.25" hidden="1" customHeight="1" x14ac:dyDescent="0.3">
      <c r="A13" s="502"/>
      <c r="B13" s="469"/>
      <c r="C13" s="476" t="s">
        <v>94</v>
      </c>
      <c r="D13" s="345"/>
      <c r="E13" s="361" t="s">
        <v>95</v>
      </c>
      <c r="F13" s="346"/>
      <c r="G13" s="346"/>
      <c r="H13" s="460"/>
      <c r="I13" s="362" t="s">
        <v>52</v>
      </c>
      <c r="J13" s="362" t="s">
        <v>52</v>
      </c>
      <c r="K13" s="465"/>
      <c r="L13" s="465"/>
      <c r="M13" s="832">
        <v>63</v>
      </c>
      <c r="N13" s="1234"/>
      <c r="O13" s="1234"/>
      <c r="P13" s="1234">
        <v>18</v>
      </c>
      <c r="Q13" s="1234"/>
      <c r="R13" s="1232"/>
      <c r="S13" s="1232"/>
      <c r="T13" s="1110"/>
      <c r="U13" s="873"/>
      <c r="AD13" s="963"/>
      <c r="AE13" s="964"/>
      <c r="AN13" s="651"/>
    </row>
    <row r="14" spans="1:40" ht="23.25" hidden="1" customHeight="1" x14ac:dyDescent="0.25">
      <c r="A14" s="366"/>
      <c r="B14" s="366"/>
      <c r="C14" s="477"/>
      <c r="D14" s="478"/>
      <c r="E14" s="578"/>
      <c r="F14" s="578"/>
      <c r="G14" s="478"/>
      <c r="H14" s="578"/>
      <c r="I14" s="1149"/>
      <c r="J14" s="1149"/>
      <c r="K14" s="829"/>
      <c r="L14" s="829"/>
      <c r="M14" s="833"/>
      <c r="N14" s="1029">
        <f>SUM(N6:N13)</f>
        <v>90</v>
      </c>
      <c r="O14" s="1029"/>
      <c r="P14" s="1029">
        <f>SUM(P6:P13)</f>
        <v>132</v>
      </c>
      <c r="Q14" s="1029"/>
      <c r="R14" s="1029">
        <f>SUM(R1:R4)</f>
        <v>0</v>
      </c>
      <c r="S14" s="1029">
        <f>SUM(S1:S4)</f>
        <v>0</v>
      </c>
      <c r="T14" s="1111"/>
      <c r="U14" s="874"/>
      <c r="AD14" s="963"/>
      <c r="AE14" s="964"/>
      <c r="AN14" s="652"/>
    </row>
    <row r="15" spans="1:40" ht="23.25" hidden="1" customHeight="1" x14ac:dyDescent="0.25">
      <c r="A15" s="503"/>
      <c r="B15" s="479"/>
      <c r="C15" s="367"/>
      <c r="D15" s="368"/>
      <c r="E15" s="369"/>
      <c r="F15" s="613"/>
      <c r="G15" s="370"/>
      <c r="H15" s="461"/>
      <c r="I15" s="371"/>
      <c r="J15" s="367"/>
      <c r="K15" s="367"/>
      <c r="L15" s="367"/>
      <c r="M15" s="753"/>
      <c r="N15" s="1235"/>
      <c r="O15" s="1235"/>
      <c r="P15" s="1235"/>
      <c r="Q15" s="1235"/>
      <c r="R15" s="1235"/>
      <c r="S15" s="1235"/>
      <c r="T15" s="373"/>
      <c r="U15" s="875"/>
      <c r="AD15" s="963"/>
      <c r="AE15" s="964"/>
      <c r="AN15" s="653"/>
    </row>
    <row r="16" spans="1:40" ht="17.100000000000001" hidden="1" customHeight="1" x14ac:dyDescent="0.25">
      <c r="A16" s="338"/>
      <c r="B16" s="338"/>
      <c r="C16" s="339" t="s">
        <v>27</v>
      </c>
      <c r="D16" s="339" t="s">
        <v>26</v>
      </c>
      <c r="E16" s="338"/>
      <c r="F16" s="338"/>
      <c r="G16" s="338"/>
      <c r="H16" s="584"/>
      <c r="I16" s="340"/>
      <c r="J16" s="340"/>
      <c r="K16" s="555"/>
      <c r="L16" s="555"/>
      <c r="M16" s="830"/>
      <c r="N16" s="1230"/>
      <c r="O16" s="1230"/>
      <c r="P16" s="1230"/>
      <c r="Q16" s="1230"/>
      <c r="R16" s="1230"/>
      <c r="S16" s="1230"/>
      <c r="T16" s="1109"/>
      <c r="U16" s="872"/>
      <c r="AD16" s="963"/>
      <c r="AE16" s="964"/>
      <c r="AN16" s="648"/>
    </row>
    <row r="17" spans="1:227" ht="42.75" hidden="1" customHeight="1" x14ac:dyDescent="0.25">
      <c r="A17" s="502"/>
      <c r="B17" s="469"/>
      <c r="C17" s="480" t="s">
        <v>56</v>
      </c>
      <c r="D17" s="375"/>
      <c r="E17" s="346"/>
      <c r="F17" s="346" t="s">
        <v>47</v>
      </c>
      <c r="G17" s="346"/>
      <c r="H17" s="586"/>
      <c r="I17" s="375" t="s">
        <v>54</v>
      </c>
      <c r="J17" s="375" t="s">
        <v>54</v>
      </c>
      <c r="K17" s="587"/>
      <c r="L17" s="587"/>
      <c r="M17" s="834"/>
      <c r="N17" s="1232">
        <v>18</v>
      </c>
      <c r="O17" s="1232"/>
      <c r="P17" s="1232">
        <v>24</v>
      </c>
      <c r="Q17" s="1232"/>
      <c r="R17" s="1232"/>
      <c r="S17" s="1232"/>
      <c r="T17" s="1110"/>
      <c r="U17" s="873"/>
      <c r="AD17" s="963"/>
      <c r="AE17" s="964"/>
      <c r="AN17" s="654"/>
    </row>
    <row r="18" spans="1:227" ht="23.25" hidden="1" customHeight="1" x14ac:dyDescent="0.25">
      <c r="A18" s="502"/>
      <c r="B18" s="469"/>
      <c r="C18" s="480" t="s">
        <v>57</v>
      </c>
      <c r="D18" s="375"/>
      <c r="E18" s="346"/>
      <c r="F18" s="346" t="s">
        <v>66</v>
      </c>
      <c r="G18" s="346"/>
      <c r="H18" s="586"/>
      <c r="I18" s="375" t="s">
        <v>54</v>
      </c>
      <c r="J18" s="375" t="s">
        <v>54</v>
      </c>
      <c r="K18" s="587"/>
      <c r="L18" s="587"/>
      <c r="M18" s="834"/>
      <c r="N18" s="1232">
        <v>18</v>
      </c>
      <c r="O18" s="1232"/>
      <c r="P18" s="1232">
        <v>18</v>
      </c>
      <c r="Q18" s="1232"/>
      <c r="R18" s="1232"/>
      <c r="S18" s="1232"/>
      <c r="T18" s="1110"/>
      <c r="U18" s="873"/>
      <c r="AD18" s="963"/>
      <c r="AE18" s="964"/>
      <c r="AN18" s="654"/>
    </row>
    <row r="19" spans="1:227" ht="23.25" hidden="1" customHeight="1" x14ac:dyDescent="0.25">
      <c r="A19" s="502"/>
      <c r="B19" s="469"/>
      <c r="C19" s="480" t="s">
        <v>58</v>
      </c>
      <c r="D19" s="375"/>
      <c r="E19" s="346"/>
      <c r="F19" s="377" t="s">
        <v>66</v>
      </c>
      <c r="G19" s="346"/>
      <c r="H19" s="586"/>
      <c r="I19" s="375" t="s">
        <v>48</v>
      </c>
      <c r="J19" s="375" t="s">
        <v>48</v>
      </c>
      <c r="K19" s="587"/>
      <c r="L19" s="587"/>
      <c r="M19" s="834"/>
      <c r="N19" s="1232">
        <v>15</v>
      </c>
      <c r="O19" s="1232"/>
      <c r="P19" s="1232">
        <v>15</v>
      </c>
      <c r="Q19" s="1232"/>
      <c r="R19" s="1232"/>
      <c r="S19" s="1232"/>
      <c r="T19" s="1110"/>
      <c r="U19" s="873"/>
      <c r="AD19" s="963"/>
      <c r="AE19" s="964"/>
      <c r="AN19" s="654"/>
    </row>
    <row r="20" spans="1:227" ht="23.25" hidden="1" customHeight="1" x14ac:dyDescent="0.25">
      <c r="A20" s="502"/>
      <c r="B20" s="469"/>
      <c r="C20" s="480" t="s">
        <v>59</v>
      </c>
      <c r="D20" s="375"/>
      <c r="E20" s="346"/>
      <c r="F20" s="377" t="s">
        <v>66</v>
      </c>
      <c r="G20" s="346"/>
      <c r="H20" s="586"/>
      <c r="I20" s="375" t="s">
        <v>51</v>
      </c>
      <c r="J20" s="375" t="s">
        <v>51</v>
      </c>
      <c r="K20" s="587"/>
      <c r="L20" s="587"/>
      <c r="M20" s="834"/>
      <c r="N20" s="1232">
        <v>9</v>
      </c>
      <c r="O20" s="1232"/>
      <c r="P20" s="1232">
        <v>9</v>
      </c>
      <c r="Q20" s="1232"/>
      <c r="R20" s="1232"/>
      <c r="S20" s="1232"/>
      <c r="T20" s="1110"/>
      <c r="U20" s="873"/>
      <c r="AD20" s="963"/>
      <c r="AE20" s="964"/>
      <c r="AN20" s="654"/>
    </row>
    <row r="21" spans="1:227" ht="23.25" hidden="1" customHeight="1" x14ac:dyDescent="0.25">
      <c r="A21" s="502"/>
      <c r="B21" s="469"/>
      <c r="C21" s="480" t="s">
        <v>60</v>
      </c>
      <c r="D21" s="375"/>
      <c r="E21" s="346"/>
      <c r="F21" s="377" t="s">
        <v>66</v>
      </c>
      <c r="G21" s="346"/>
      <c r="H21" s="586"/>
      <c r="I21" s="376" t="s">
        <v>51</v>
      </c>
      <c r="J21" s="376" t="s">
        <v>51</v>
      </c>
      <c r="K21" s="588"/>
      <c r="L21" s="588"/>
      <c r="M21" s="834"/>
      <c r="N21" s="1232">
        <v>24</v>
      </c>
      <c r="O21" s="1232"/>
      <c r="P21" s="1232"/>
      <c r="Q21" s="1232"/>
      <c r="R21" s="1232"/>
      <c r="S21" s="1232"/>
      <c r="T21" s="1110"/>
      <c r="U21" s="873"/>
      <c r="AD21" s="963"/>
      <c r="AE21" s="964"/>
      <c r="AN21" s="655"/>
    </row>
    <row r="22" spans="1:227" ht="23.25" hidden="1" customHeight="1" x14ac:dyDescent="0.25">
      <c r="A22" s="502"/>
      <c r="B22" s="469"/>
      <c r="C22" s="480" t="s">
        <v>449</v>
      </c>
      <c r="D22" s="375"/>
      <c r="E22" s="377"/>
      <c r="F22" s="346" t="s">
        <v>66</v>
      </c>
      <c r="G22" s="346"/>
      <c r="H22" s="586"/>
      <c r="I22" s="375" t="s">
        <v>51</v>
      </c>
      <c r="J22" s="375" t="s">
        <v>51</v>
      </c>
      <c r="K22" s="587"/>
      <c r="L22" s="587"/>
      <c r="M22" s="834"/>
      <c r="N22" s="1232" t="s">
        <v>67</v>
      </c>
      <c r="O22" s="1232"/>
      <c r="P22" s="1232"/>
      <c r="Q22" s="1232"/>
      <c r="R22" s="1232"/>
      <c r="S22" s="1232"/>
      <c r="T22" s="1110"/>
      <c r="U22" s="873"/>
      <c r="AD22" s="963"/>
      <c r="AE22" s="964"/>
      <c r="AN22" s="654"/>
    </row>
    <row r="23" spans="1:227" ht="23.25" hidden="1" customHeight="1" x14ac:dyDescent="0.25">
      <c r="A23" s="504"/>
      <c r="B23" s="481"/>
      <c r="C23" s="482" t="s">
        <v>70</v>
      </c>
      <c r="D23" s="378"/>
      <c r="E23" s="379"/>
      <c r="F23" s="379"/>
      <c r="G23" s="379"/>
      <c r="H23" s="590"/>
      <c r="I23" s="378">
        <v>2</v>
      </c>
      <c r="J23" s="378">
        <v>2</v>
      </c>
      <c r="K23" s="466"/>
      <c r="L23" s="466"/>
      <c r="M23" s="835"/>
      <c r="N23" s="1236"/>
      <c r="O23" s="1236"/>
      <c r="P23" s="1236"/>
      <c r="Q23" s="1236"/>
      <c r="R23" s="1236"/>
      <c r="S23" s="1236"/>
      <c r="T23" s="1112"/>
      <c r="U23" s="876"/>
      <c r="AD23" s="963"/>
      <c r="AE23" s="964"/>
      <c r="AN23" s="656"/>
    </row>
    <row r="24" spans="1:227" s="748" customFormat="1" ht="23.25" hidden="1" customHeight="1" x14ac:dyDescent="0.25">
      <c r="A24" s="505"/>
      <c r="B24" s="483"/>
      <c r="C24" s="484" t="s">
        <v>96</v>
      </c>
      <c r="D24" s="382"/>
      <c r="E24" s="383"/>
      <c r="F24" s="383"/>
      <c r="G24" s="383"/>
      <c r="H24" s="457"/>
      <c r="I24" s="382"/>
      <c r="J24" s="382"/>
      <c r="K24" s="467"/>
      <c r="L24" s="467"/>
      <c r="M24" s="836">
        <v>80</v>
      </c>
      <c r="N24" s="1237"/>
      <c r="O24" s="1237"/>
      <c r="P24" s="1237">
        <v>18</v>
      </c>
      <c r="Q24" s="1237"/>
      <c r="R24" s="1237"/>
      <c r="S24" s="1237"/>
      <c r="T24" s="1113"/>
      <c r="U24" s="877"/>
      <c r="V24" s="742"/>
      <c r="W24" s="742"/>
      <c r="X24" s="742"/>
      <c r="Y24" s="742"/>
      <c r="Z24" s="742"/>
      <c r="AA24" s="742"/>
      <c r="AB24" s="742"/>
      <c r="AC24" s="742"/>
      <c r="AD24" s="965"/>
      <c r="AE24" s="966"/>
      <c r="AF24" s="742"/>
      <c r="AG24" s="742"/>
      <c r="AH24" s="742"/>
      <c r="AI24" s="742"/>
      <c r="AJ24" s="742"/>
      <c r="AK24" s="742"/>
      <c r="AL24" s="742"/>
      <c r="AM24" s="742"/>
      <c r="AN24" s="657"/>
      <c r="AO24" s="742"/>
      <c r="AP24" s="742"/>
      <c r="AQ24" s="742"/>
      <c r="AR24" s="742"/>
      <c r="AS24" s="742"/>
      <c r="AT24" s="742"/>
      <c r="AU24" s="742"/>
      <c r="AV24" s="742"/>
      <c r="AW24" s="742"/>
      <c r="AX24" s="742"/>
      <c r="AY24" s="742"/>
      <c r="AZ24" s="742"/>
      <c r="BA24" s="742"/>
      <c r="BB24" s="742"/>
      <c r="BC24" s="742"/>
      <c r="BD24" s="742"/>
      <c r="BE24" s="742"/>
      <c r="BF24" s="742"/>
      <c r="BG24" s="742"/>
      <c r="BH24" s="742"/>
      <c r="BI24" s="742"/>
      <c r="BJ24" s="742"/>
      <c r="BK24" s="742"/>
      <c r="BL24" s="742"/>
      <c r="BM24" s="742"/>
      <c r="BN24" s="742"/>
      <c r="BO24" s="742"/>
      <c r="BP24" s="742"/>
      <c r="BQ24" s="742"/>
      <c r="BR24" s="742"/>
      <c r="BS24" s="742"/>
      <c r="BT24" s="742"/>
      <c r="BU24" s="742"/>
      <c r="BV24" s="742"/>
      <c r="BW24" s="742"/>
      <c r="BX24" s="742"/>
      <c r="BY24" s="742"/>
      <c r="BZ24" s="742"/>
      <c r="CA24" s="742"/>
      <c r="CB24" s="742"/>
      <c r="CC24" s="742"/>
      <c r="CD24" s="742"/>
      <c r="CE24" s="742"/>
      <c r="CF24" s="742"/>
      <c r="CG24" s="742"/>
      <c r="CH24" s="742"/>
      <c r="CI24" s="742"/>
      <c r="CJ24" s="742"/>
      <c r="CK24" s="742"/>
      <c r="CL24" s="742"/>
      <c r="CM24" s="742"/>
      <c r="CN24" s="742"/>
      <c r="CO24" s="742"/>
      <c r="CP24" s="742"/>
      <c r="CQ24" s="742"/>
      <c r="CR24" s="742"/>
      <c r="CS24" s="742"/>
      <c r="CT24" s="742"/>
      <c r="CU24" s="742"/>
      <c r="CV24" s="742"/>
      <c r="CW24" s="742"/>
      <c r="CX24" s="742"/>
      <c r="CY24" s="742"/>
      <c r="CZ24" s="742"/>
      <c r="DA24" s="742"/>
      <c r="DB24" s="742"/>
      <c r="DC24" s="742"/>
      <c r="DD24" s="742"/>
      <c r="DE24" s="742"/>
      <c r="DF24" s="742"/>
      <c r="DG24" s="742"/>
      <c r="DH24" s="742"/>
      <c r="DI24" s="742"/>
      <c r="DJ24" s="742"/>
      <c r="DK24" s="742"/>
      <c r="DL24" s="742"/>
      <c r="DM24" s="742"/>
      <c r="DN24" s="742"/>
      <c r="DO24" s="742"/>
      <c r="DP24" s="742"/>
      <c r="DQ24" s="742"/>
      <c r="DR24" s="742"/>
      <c r="DS24" s="742"/>
      <c r="DT24" s="742"/>
      <c r="DU24" s="742"/>
      <c r="DV24" s="742"/>
      <c r="DW24" s="742"/>
      <c r="DX24" s="742"/>
      <c r="DY24" s="742"/>
      <c r="DZ24" s="742"/>
      <c r="EA24" s="742"/>
      <c r="EB24" s="742"/>
      <c r="EC24" s="742"/>
      <c r="ED24" s="742"/>
      <c r="EE24" s="742"/>
      <c r="EF24" s="742"/>
      <c r="EG24" s="742"/>
      <c r="EH24" s="742"/>
      <c r="EI24" s="742"/>
      <c r="EJ24" s="742"/>
      <c r="EK24" s="742"/>
      <c r="EL24" s="742"/>
      <c r="EM24" s="742"/>
      <c r="EN24" s="742"/>
      <c r="EO24" s="742"/>
      <c r="EP24" s="742"/>
      <c r="EQ24" s="742"/>
      <c r="ER24" s="742"/>
      <c r="ES24" s="742"/>
      <c r="ET24" s="742"/>
      <c r="EU24" s="742"/>
      <c r="EV24" s="742"/>
      <c r="EW24" s="742"/>
      <c r="EX24" s="742"/>
      <c r="EY24" s="742"/>
      <c r="EZ24" s="742"/>
      <c r="FA24" s="742"/>
      <c r="FB24" s="742"/>
      <c r="FC24" s="742"/>
      <c r="FD24" s="742"/>
      <c r="FE24" s="742"/>
      <c r="FF24" s="742"/>
      <c r="FG24" s="742"/>
      <c r="FH24" s="742"/>
      <c r="FI24" s="742"/>
      <c r="FJ24" s="742"/>
      <c r="FK24" s="742"/>
      <c r="FL24" s="742"/>
      <c r="FM24" s="742"/>
      <c r="FN24" s="742"/>
      <c r="FO24" s="742"/>
      <c r="FP24" s="742"/>
      <c r="FQ24" s="742"/>
      <c r="FR24" s="742"/>
      <c r="FS24" s="742"/>
      <c r="FT24" s="742"/>
      <c r="FU24" s="742"/>
      <c r="FV24" s="742"/>
      <c r="FW24" s="742"/>
      <c r="FX24" s="742"/>
      <c r="FY24" s="742"/>
      <c r="FZ24" s="742"/>
      <c r="GA24" s="742"/>
      <c r="GB24" s="742"/>
      <c r="GC24" s="742"/>
      <c r="GD24" s="742"/>
      <c r="GE24" s="742"/>
      <c r="GF24" s="742"/>
      <c r="GG24" s="742"/>
      <c r="GH24" s="742"/>
      <c r="GI24" s="742"/>
      <c r="GJ24" s="742"/>
      <c r="GK24" s="742"/>
      <c r="GL24" s="742"/>
      <c r="GM24" s="742"/>
      <c r="GN24" s="742"/>
      <c r="GO24" s="742"/>
      <c r="GP24" s="742"/>
      <c r="GQ24" s="742"/>
      <c r="GR24" s="742"/>
      <c r="GS24" s="742"/>
      <c r="GT24" s="742"/>
      <c r="GU24" s="742"/>
      <c r="GV24" s="742"/>
      <c r="GW24" s="742"/>
      <c r="GX24" s="742"/>
      <c r="GY24" s="742"/>
      <c r="GZ24" s="742"/>
      <c r="HA24" s="742"/>
      <c r="HB24" s="742"/>
      <c r="HC24" s="742"/>
      <c r="HD24" s="742"/>
      <c r="HE24" s="742"/>
      <c r="HF24" s="742"/>
      <c r="HG24" s="742"/>
      <c r="HH24" s="742"/>
      <c r="HI24" s="742"/>
      <c r="HJ24" s="742"/>
      <c r="HK24" s="742"/>
      <c r="HL24" s="742"/>
      <c r="HM24" s="742"/>
      <c r="HN24" s="742"/>
      <c r="HO24" s="742"/>
      <c r="HP24" s="742"/>
      <c r="HQ24" s="742"/>
      <c r="HR24" s="742"/>
      <c r="HS24" s="742"/>
    </row>
    <row r="25" spans="1:227" s="748" customFormat="1" ht="23.25" hidden="1" customHeight="1" x14ac:dyDescent="0.25">
      <c r="A25" s="505"/>
      <c r="B25" s="483"/>
      <c r="C25" s="484" t="s">
        <v>97</v>
      </c>
      <c r="D25" s="382"/>
      <c r="E25" s="383"/>
      <c r="F25" s="383"/>
      <c r="G25" s="383"/>
      <c r="H25" s="457"/>
      <c r="I25" s="382"/>
      <c r="J25" s="382"/>
      <c r="K25" s="467"/>
      <c r="L25" s="467"/>
      <c r="M25" s="836">
        <v>29</v>
      </c>
      <c r="N25" s="1237"/>
      <c r="O25" s="1237"/>
      <c r="P25" s="1237">
        <v>18</v>
      </c>
      <c r="Q25" s="1237"/>
      <c r="R25" s="1237"/>
      <c r="S25" s="1237"/>
      <c r="T25" s="1113"/>
      <c r="U25" s="877"/>
      <c r="V25" s="742"/>
      <c r="W25" s="742"/>
      <c r="X25" s="742"/>
      <c r="Y25" s="742"/>
      <c r="Z25" s="742"/>
      <c r="AA25" s="742"/>
      <c r="AB25" s="742"/>
      <c r="AC25" s="742"/>
      <c r="AD25" s="965"/>
      <c r="AE25" s="966"/>
      <c r="AF25" s="742"/>
      <c r="AG25" s="742"/>
      <c r="AH25" s="742"/>
      <c r="AI25" s="742"/>
      <c r="AJ25" s="742"/>
      <c r="AK25" s="742"/>
      <c r="AL25" s="742"/>
      <c r="AM25" s="742"/>
      <c r="AN25" s="657"/>
      <c r="AO25" s="742"/>
      <c r="AP25" s="742"/>
      <c r="AQ25" s="742"/>
      <c r="AR25" s="742"/>
      <c r="AS25" s="742"/>
      <c r="AT25" s="742"/>
      <c r="AU25" s="742"/>
      <c r="AV25" s="742"/>
      <c r="AW25" s="742"/>
      <c r="AX25" s="742"/>
      <c r="AY25" s="742"/>
      <c r="AZ25" s="742"/>
      <c r="BA25" s="742"/>
      <c r="BB25" s="742"/>
      <c r="BC25" s="742"/>
      <c r="BD25" s="742"/>
      <c r="BE25" s="742"/>
      <c r="BF25" s="742"/>
      <c r="BG25" s="742"/>
      <c r="BH25" s="742"/>
      <c r="BI25" s="742"/>
      <c r="BJ25" s="742"/>
      <c r="BK25" s="742"/>
      <c r="BL25" s="742"/>
      <c r="BM25" s="742"/>
      <c r="BN25" s="742"/>
      <c r="BO25" s="742"/>
      <c r="BP25" s="742"/>
      <c r="BQ25" s="742"/>
      <c r="BR25" s="742"/>
      <c r="BS25" s="742"/>
      <c r="BT25" s="742"/>
      <c r="BU25" s="742"/>
      <c r="BV25" s="742"/>
      <c r="BW25" s="742"/>
      <c r="BX25" s="742"/>
      <c r="BY25" s="742"/>
      <c r="BZ25" s="742"/>
      <c r="CA25" s="742"/>
      <c r="CB25" s="742"/>
      <c r="CC25" s="742"/>
      <c r="CD25" s="742"/>
      <c r="CE25" s="742"/>
      <c r="CF25" s="742"/>
      <c r="CG25" s="742"/>
      <c r="CH25" s="742"/>
      <c r="CI25" s="742"/>
      <c r="CJ25" s="742"/>
      <c r="CK25" s="742"/>
      <c r="CL25" s="742"/>
      <c r="CM25" s="742"/>
      <c r="CN25" s="742"/>
      <c r="CO25" s="742"/>
      <c r="CP25" s="742"/>
      <c r="CQ25" s="742"/>
      <c r="CR25" s="742"/>
      <c r="CS25" s="742"/>
      <c r="CT25" s="742"/>
      <c r="CU25" s="742"/>
      <c r="CV25" s="742"/>
      <c r="CW25" s="742"/>
      <c r="CX25" s="742"/>
      <c r="CY25" s="742"/>
      <c r="CZ25" s="742"/>
      <c r="DA25" s="742"/>
      <c r="DB25" s="742"/>
      <c r="DC25" s="742"/>
      <c r="DD25" s="742"/>
      <c r="DE25" s="742"/>
      <c r="DF25" s="742"/>
      <c r="DG25" s="742"/>
      <c r="DH25" s="742"/>
      <c r="DI25" s="742"/>
      <c r="DJ25" s="742"/>
      <c r="DK25" s="742"/>
      <c r="DL25" s="742"/>
      <c r="DM25" s="742"/>
      <c r="DN25" s="742"/>
      <c r="DO25" s="742"/>
      <c r="DP25" s="742"/>
      <c r="DQ25" s="742"/>
      <c r="DR25" s="742"/>
      <c r="DS25" s="742"/>
      <c r="DT25" s="742"/>
      <c r="DU25" s="742"/>
      <c r="DV25" s="742"/>
      <c r="DW25" s="742"/>
      <c r="DX25" s="742"/>
      <c r="DY25" s="742"/>
      <c r="DZ25" s="742"/>
      <c r="EA25" s="742"/>
      <c r="EB25" s="742"/>
      <c r="EC25" s="742"/>
      <c r="ED25" s="742"/>
      <c r="EE25" s="742"/>
      <c r="EF25" s="742"/>
      <c r="EG25" s="742"/>
      <c r="EH25" s="742"/>
      <c r="EI25" s="742"/>
      <c r="EJ25" s="742"/>
      <c r="EK25" s="742"/>
      <c r="EL25" s="742"/>
      <c r="EM25" s="742"/>
      <c r="EN25" s="742"/>
      <c r="EO25" s="742"/>
      <c r="EP25" s="742"/>
      <c r="EQ25" s="742"/>
      <c r="ER25" s="742"/>
      <c r="ES25" s="742"/>
      <c r="ET25" s="742"/>
      <c r="EU25" s="742"/>
      <c r="EV25" s="742"/>
      <c r="EW25" s="742"/>
      <c r="EX25" s="742"/>
      <c r="EY25" s="742"/>
      <c r="EZ25" s="742"/>
      <c r="FA25" s="742"/>
      <c r="FB25" s="742"/>
      <c r="FC25" s="742"/>
      <c r="FD25" s="742"/>
      <c r="FE25" s="742"/>
      <c r="FF25" s="742"/>
      <c r="FG25" s="742"/>
      <c r="FH25" s="742"/>
      <c r="FI25" s="742"/>
      <c r="FJ25" s="742"/>
      <c r="FK25" s="742"/>
      <c r="FL25" s="742"/>
      <c r="FM25" s="742"/>
      <c r="FN25" s="742"/>
      <c r="FO25" s="742"/>
      <c r="FP25" s="742"/>
      <c r="FQ25" s="742"/>
      <c r="FR25" s="742"/>
      <c r="FS25" s="742"/>
      <c r="FT25" s="742"/>
      <c r="FU25" s="742"/>
      <c r="FV25" s="742"/>
      <c r="FW25" s="742"/>
      <c r="FX25" s="742"/>
      <c r="FY25" s="742"/>
      <c r="FZ25" s="742"/>
      <c r="GA25" s="742"/>
      <c r="GB25" s="742"/>
      <c r="GC25" s="742"/>
      <c r="GD25" s="742"/>
      <c r="GE25" s="742"/>
      <c r="GF25" s="742"/>
      <c r="GG25" s="742"/>
      <c r="GH25" s="742"/>
      <c r="GI25" s="742"/>
      <c r="GJ25" s="742"/>
      <c r="GK25" s="742"/>
      <c r="GL25" s="742"/>
      <c r="GM25" s="742"/>
      <c r="GN25" s="742"/>
      <c r="GO25" s="742"/>
      <c r="GP25" s="742"/>
      <c r="GQ25" s="742"/>
      <c r="GR25" s="742"/>
      <c r="GS25" s="742"/>
      <c r="GT25" s="742"/>
      <c r="GU25" s="742"/>
      <c r="GV25" s="742"/>
      <c r="GW25" s="742"/>
      <c r="GX25" s="742"/>
      <c r="GY25" s="742"/>
      <c r="GZ25" s="742"/>
      <c r="HA25" s="742"/>
      <c r="HB25" s="742"/>
      <c r="HC25" s="742"/>
      <c r="HD25" s="742"/>
      <c r="HE25" s="742"/>
      <c r="HF25" s="742"/>
      <c r="HG25" s="742"/>
      <c r="HH25" s="742"/>
      <c r="HI25" s="742"/>
      <c r="HJ25" s="742"/>
      <c r="HK25" s="742"/>
      <c r="HL25" s="742"/>
      <c r="HM25" s="742"/>
      <c r="HN25" s="742"/>
      <c r="HO25" s="742"/>
      <c r="HP25" s="742"/>
      <c r="HQ25" s="742"/>
      <c r="HR25" s="742"/>
      <c r="HS25" s="742"/>
    </row>
    <row r="26" spans="1:227" s="748" customFormat="1" ht="23.25" hidden="1" customHeight="1" x14ac:dyDescent="0.25">
      <c r="A26" s="505"/>
      <c r="B26" s="483"/>
      <c r="C26" s="484" t="s">
        <v>98</v>
      </c>
      <c r="D26" s="382"/>
      <c r="E26" s="383"/>
      <c r="F26" s="383"/>
      <c r="G26" s="383"/>
      <c r="H26" s="457"/>
      <c r="I26" s="382"/>
      <c r="J26" s="382"/>
      <c r="K26" s="467"/>
      <c r="L26" s="467"/>
      <c r="M26" s="836">
        <v>6</v>
      </c>
      <c r="N26" s="1237"/>
      <c r="O26" s="1237"/>
      <c r="P26" s="1237">
        <v>18</v>
      </c>
      <c r="Q26" s="1237"/>
      <c r="R26" s="1237"/>
      <c r="S26" s="1237"/>
      <c r="T26" s="1113"/>
      <c r="U26" s="877"/>
      <c r="V26" s="742"/>
      <c r="W26" s="742"/>
      <c r="X26" s="742"/>
      <c r="Y26" s="742"/>
      <c r="Z26" s="742"/>
      <c r="AA26" s="742"/>
      <c r="AB26" s="742"/>
      <c r="AC26" s="742"/>
      <c r="AD26" s="965"/>
      <c r="AE26" s="966"/>
      <c r="AF26" s="742"/>
      <c r="AG26" s="742"/>
      <c r="AH26" s="742"/>
      <c r="AI26" s="742"/>
      <c r="AJ26" s="742"/>
      <c r="AK26" s="742"/>
      <c r="AL26" s="742"/>
      <c r="AM26" s="742"/>
      <c r="AN26" s="657"/>
      <c r="AO26" s="742"/>
      <c r="AP26" s="742"/>
      <c r="AQ26" s="742"/>
      <c r="AR26" s="742"/>
      <c r="AS26" s="742"/>
      <c r="AT26" s="742"/>
      <c r="AU26" s="742"/>
      <c r="AV26" s="742"/>
      <c r="AW26" s="742"/>
      <c r="AX26" s="742"/>
      <c r="AY26" s="742"/>
      <c r="AZ26" s="742"/>
      <c r="BA26" s="742"/>
      <c r="BB26" s="742"/>
      <c r="BC26" s="742"/>
      <c r="BD26" s="742"/>
      <c r="BE26" s="742"/>
      <c r="BF26" s="742"/>
      <c r="BG26" s="742"/>
      <c r="BH26" s="742"/>
      <c r="BI26" s="742"/>
      <c r="BJ26" s="742"/>
      <c r="BK26" s="742"/>
      <c r="BL26" s="742"/>
      <c r="BM26" s="742"/>
      <c r="BN26" s="742"/>
      <c r="BO26" s="742"/>
      <c r="BP26" s="742"/>
      <c r="BQ26" s="742"/>
      <c r="BR26" s="742"/>
      <c r="BS26" s="742"/>
      <c r="BT26" s="742"/>
      <c r="BU26" s="742"/>
      <c r="BV26" s="742"/>
      <c r="BW26" s="742"/>
      <c r="BX26" s="742"/>
      <c r="BY26" s="742"/>
      <c r="BZ26" s="742"/>
      <c r="CA26" s="742"/>
      <c r="CB26" s="742"/>
      <c r="CC26" s="742"/>
      <c r="CD26" s="742"/>
      <c r="CE26" s="742"/>
      <c r="CF26" s="742"/>
      <c r="CG26" s="742"/>
      <c r="CH26" s="742"/>
      <c r="CI26" s="742"/>
      <c r="CJ26" s="742"/>
      <c r="CK26" s="742"/>
      <c r="CL26" s="742"/>
      <c r="CM26" s="742"/>
      <c r="CN26" s="742"/>
      <c r="CO26" s="742"/>
      <c r="CP26" s="742"/>
      <c r="CQ26" s="742"/>
      <c r="CR26" s="742"/>
      <c r="CS26" s="742"/>
      <c r="CT26" s="742"/>
      <c r="CU26" s="742"/>
      <c r="CV26" s="742"/>
      <c r="CW26" s="742"/>
      <c r="CX26" s="742"/>
      <c r="CY26" s="742"/>
      <c r="CZ26" s="742"/>
      <c r="DA26" s="742"/>
      <c r="DB26" s="742"/>
      <c r="DC26" s="742"/>
      <c r="DD26" s="742"/>
      <c r="DE26" s="742"/>
      <c r="DF26" s="742"/>
      <c r="DG26" s="742"/>
      <c r="DH26" s="742"/>
      <c r="DI26" s="742"/>
      <c r="DJ26" s="742"/>
      <c r="DK26" s="742"/>
      <c r="DL26" s="742"/>
      <c r="DM26" s="742"/>
      <c r="DN26" s="742"/>
      <c r="DO26" s="742"/>
      <c r="DP26" s="742"/>
      <c r="DQ26" s="742"/>
      <c r="DR26" s="742"/>
      <c r="DS26" s="742"/>
      <c r="DT26" s="742"/>
      <c r="DU26" s="742"/>
      <c r="DV26" s="742"/>
      <c r="DW26" s="742"/>
      <c r="DX26" s="742"/>
      <c r="DY26" s="742"/>
      <c r="DZ26" s="742"/>
      <c r="EA26" s="742"/>
      <c r="EB26" s="742"/>
      <c r="EC26" s="742"/>
      <c r="ED26" s="742"/>
      <c r="EE26" s="742"/>
      <c r="EF26" s="742"/>
      <c r="EG26" s="742"/>
      <c r="EH26" s="742"/>
      <c r="EI26" s="742"/>
      <c r="EJ26" s="742"/>
      <c r="EK26" s="742"/>
      <c r="EL26" s="742"/>
      <c r="EM26" s="742"/>
      <c r="EN26" s="742"/>
      <c r="EO26" s="742"/>
      <c r="EP26" s="742"/>
      <c r="EQ26" s="742"/>
      <c r="ER26" s="742"/>
      <c r="ES26" s="742"/>
      <c r="ET26" s="742"/>
      <c r="EU26" s="742"/>
      <c r="EV26" s="742"/>
      <c r="EW26" s="742"/>
      <c r="EX26" s="742"/>
      <c r="EY26" s="742"/>
      <c r="EZ26" s="742"/>
      <c r="FA26" s="742"/>
      <c r="FB26" s="742"/>
      <c r="FC26" s="742"/>
      <c r="FD26" s="742"/>
      <c r="FE26" s="742"/>
      <c r="FF26" s="742"/>
      <c r="FG26" s="742"/>
      <c r="FH26" s="742"/>
      <c r="FI26" s="742"/>
      <c r="FJ26" s="742"/>
      <c r="FK26" s="742"/>
      <c r="FL26" s="742"/>
      <c r="FM26" s="742"/>
      <c r="FN26" s="742"/>
      <c r="FO26" s="742"/>
      <c r="FP26" s="742"/>
      <c r="FQ26" s="742"/>
      <c r="FR26" s="742"/>
      <c r="FS26" s="742"/>
      <c r="FT26" s="742"/>
      <c r="FU26" s="742"/>
      <c r="FV26" s="742"/>
      <c r="FW26" s="742"/>
      <c r="FX26" s="742"/>
      <c r="FY26" s="742"/>
      <c r="FZ26" s="742"/>
      <c r="GA26" s="742"/>
      <c r="GB26" s="742"/>
      <c r="GC26" s="742"/>
      <c r="GD26" s="742"/>
      <c r="GE26" s="742"/>
      <c r="GF26" s="742"/>
      <c r="GG26" s="742"/>
      <c r="GH26" s="742"/>
      <c r="GI26" s="742"/>
      <c r="GJ26" s="742"/>
      <c r="GK26" s="742"/>
      <c r="GL26" s="742"/>
      <c r="GM26" s="742"/>
      <c r="GN26" s="742"/>
      <c r="GO26" s="742"/>
      <c r="GP26" s="742"/>
      <c r="GQ26" s="742"/>
      <c r="GR26" s="742"/>
      <c r="GS26" s="742"/>
      <c r="GT26" s="742"/>
      <c r="GU26" s="742"/>
      <c r="GV26" s="742"/>
      <c r="GW26" s="742"/>
      <c r="GX26" s="742"/>
      <c r="GY26" s="742"/>
      <c r="GZ26" s="742"/>
      <c r="HA26" s="742"/>
      <c r="HB26" s="742"/>
      <c r="HC26" s="742"/>
      <c r="HD26" s="742"/>
      <c r="HE26" s="742"/>
      <c r="HF26" s="742"/>
      <c r="HG26" s="742"/>
      <c r="HH26" s="742"/>
      <c r="HI26" s="742"/>
      <c r="HJ26" s="742"/>
      <c r="HK26" s="742"/>
      <c r="HL26" s="742"/>
      <c r="HM26" s="742"/>
      <c r="HN26" s="742"/>
      <c r="HO26" s="742"/>
      <c r="HP26" s="742"/>
      <c r="HQ26" s="742"/>
      <c r="HR26" s="742"/>
      <c r="HS26" s="742"/>
    </row>
    <row r="27" spans="1:227" ht="23.25" hidden="1" customHeight="1" x14ac:dyDescent="0.25">
      <c r="A27" s="502"/>
      <c r="B27" s="469"/>
      <c r="C27" s="480" t="s">
        <v>62</v>
      </c>
      <c r="D27" s="375"/>
      <c r="E27" s="346"/>
      <c r="F27" s="377" t="s">
        <v>50</v>
      </c>
      <c r="G27" s="346"/>
      <c r="H27" s="586"/>
      <c r="I27" s="375" t="s">
        <v>52</v>
      </c>
      <c r="J27" s="375" t="s">
        <v>52</v>
      </c>
      <c r="K27" s="587"/>
      <c r="L27" s="587"/>
      <c r="M27" s="834"/>
      <c r="N27" s="1232">
        <v>18</v>
      </c>
      <c r="O27" s="1232"/>
      <c r="P27" s="1232">
        <v>18</v>
      </c>
      <c r="Q27" s="1232"/>
      <c r="R27" s="1232"/>
      <c r="S27" s="1232"/>
      <c r="T27" s="1110"/>
      <c r="U27" s="873"/>
      <c r="AD27" s="963"/>
      <c r="AE27" s="964"/>
      <c r="AN27" s="654"/>
    </row>
    <row r="28" spans="1:227" ht="23.25" hidden="1" customHeight="1" x14ac:dyDescent="0.25">
      <c r="A28" s="502"/>
      <c r="B28" s="469"/>
      <c r="C28" s="386"/>
      <c r="D28" s="375"/>
      <c r="E28" s="346"/>
      <c r="F28" s="377"/>
      <c r="G28" s="346"/>
      <c r="H28" s="586"/>
      <c r="I28" s="375"/>
      <c r="J28" s="375"/>
      <c r="K28" s="587"/>
      <c r="L28" s="587"/>
      <c r="M28" s="834"/>
      <c r="N28" s="1232"/>
      <c r="O28" s="1232"/>
      <c r="P28" s="1232"/>
      <c r="Q28" s="1232"/>
      <c r="R28" s="1232"/>
      <c r="S28" s="1232"/>
      <c r="T28" s="1110"/>
      <c r="U28" s="873"/>
      <c r="AD28" s="963"/>
      <c r="AE28" s="964"/>
      <c r="AN28" s="654"/>
    </row>
    <row r="29" spans="1:227" ht="23.25" hidden="1" customHeight="1" x14ac:dyDescent="0.25">
      <c r="A29" s="502"/>
      <c r="B29" s="469"/>
      <c r="C29" s="480" t="s">
        <v>450</v>
      </c>
      <c r="D29" s="375"/>
      <c r="E29" s="346"/>
      <c r="F29" s="377" t="s">
        <v>55</v>
      </c>
      <c r="G29" s="346"/>
      <c r="H29" s="586"/>
      <c r="I29" s="375" t="s">
        <v>52</v>
      </c>
      <c r="J29" s="375" t="s">
        <v>52</v>
      </c>
      <c r="K29" s="587"/>
      <c r="L29" s="587"/>
      <c r="M29" s="834"/>
      <c r="N29" s="1232"/>
      <c r="O29" s="1232"/>
      <c r="P29" s="1232">
        <v>15</v>
      </c>
      <c r="Q29" s="1232"/>
      <c r="R29" s="1232"/>
      <c r="S29" s="1232"/>
      <c r="T29" s="1110"/>
      <c r="U29" s="873"/>
      <c r="AD29" s="963"/>
      <c r="AE29" s="964"/>
      <c r="AN29" s="654"/>
    </row>
    <row r="30" spans="1:227" ht="23.25" hidden="1" customHeight="1" x14ac:dyDescent="0.25">
      <c r="A30" s="502"/>
      <c r="B30" s="469"/>
      <c r="C30" s="480" t="s">
        <v>64</v>
      </c>
      <c r="D30" s="375"/>
      <c r="E30" s="346"/>
      <c r="F30" s="346" t="s">
        <v>55</v>
      </c>
      <c r="G30" s="346"/>
      <c r="H30" s="586"/>
      <c r="I30" s="375" t="s">
        <v>51</v>
      </c>
      <c r="J30" s="375" t="s">
        <v>51</v>
      </c>
      <c r="K30" s="587"/>
      <c r="L30" s="587"/>
      <c r="M30" s="834"/>
      <c r="N30" s="1232"/>
      <c r="O30" s="1232"/>
      <c r="P30" s="1232">
        <v>15</v>
      </c>
      <c r="Q30" s="1232"/>
      <c r="R30" s="1232"/>
      <c r="S30" s="1232"/>
      <c r="T30" s="1110"/>
      <c r="U30" s="873"/>
      <c r="AD30" s="963"/>
      <c r="AE30" s="964"/>
      <c r="AN30" s="654"/>
    </row>
    <row r="31" spans="1:227" ht="23.25" hidden="1" customHeight="1" x14ac:dyDescent="0.25">
      <c r="A31" s="502"/>
      <c r="B31" s="469"/>
      <c r="C31" s="386"/>
      <c r="D31" s="375"/>
      <c r="E31" s="346"/>
      <c r="F31" s="377"/>
      <c r="G31" s="346"/>
      <c r="H31" s="586"/>
      <c r="I31" s="375"/>
      <c r="J31" s="375"/>
      <c r="K31" s="587"/>
      <c r="L31" s="587"/>
      <c r="M31" s="834"/>
      <c r="N31" s="1232"/>
      <c r="O31" s="1232"/>
      <c r="P31" s="1232"/>
      <c r="Q31" s="1232"/>
      <c r="R31" s="1232"/>
      <c r="S31" s="1232"/>
      <c r="T31" s="1110"/>
      <c r="U31" s="873"/>
      <c r="AD31" s="963"/>
      <c r="AE31" s="964"/>
      <c r="AN31" s="654"/>
    </row>
    <row r="32" spans="1:227" ht="23.25" hidden="1" customHeight="1" x14ac:dyDescent="0.25">
      <c r="A32" s="502"/>
      <c r="B32" s="469"/>
      <c r="C32" s="486" t="s">
        <v>65</v>
      </c>
      <c r="D32" s="375"/>
      <c r="E32" s="346"/>
      <c r="F32" s="377" t="s">
        <v>53</v>
      </c>
      <c r="G32" s="346"/>
      <c r="H32" s="586"/>
      <c r="I32" s="375" t="s">
        <v>54</v>
      </c>
      <c r="J32" s="375" t="s">
        <v>54</v>
      </c>
      <c r="K32" s="587"/>
      <c r="L32" s="587"/>
      <c r="M32" s="834"/>
      <c r="N32" s="1232">
        <v>18</v>
      </c>
      <c r="O32" s="1232"/>
      <c r="P32" s="1232">
        <v>18</v>
      </c>
      <c r="Q32" s="1232"/>
      <c r="R32" s="1232"/>
      <c r="S32" s="1232"/>
      <c r="T32" s="1110"/>
      <c r="U32" s="873"/>
      <c r="AD32" s="963"/>
      <c r="AE32" s="964"/>
      <c r="AN32" s="654"/>
    </row>
    <row r="33" spans="1:246" ht="23.25" hidden="1" customHeight="1" x14ac:dyDescent="0.25">
      <c r="A33" s="502"/>
      <c r="B33" s="469"/>
      <c r="C33" s="387"/>
      <c r="D33" s="375"/>
      <c r="E33" s="346"/>
      <c r="F33" s="377"/>
      <c r="G33" s="346"/>
      <c r="H33" s="586"/>
      <c r="I33" s="376"/>
      <c r="J33" s="376"/>
      <c r="K33" s="588"/>
      <c r="L33" s="588"/>
      <c r="M33" s="834"/>
      <c r="N33" s="1232"/>
      <c r="O33" s="1232"/>
      <c r="P33" s="1232"/>
      <c r="Q33" s="1232"/>
      <c r="R33" s="1232"/>
      <c r="S33" s="1232"/>
      <c r="T33" s="1110"/>
      <c r="U33" s="873"/>
      <c r="AD33" s="963"/>
      <c r="AE33" s="964"/>
      <c r="AN33" s="655"/>
    </row>
    <row r="34" spans="1:246" ht="23.25" hidden="1" customHeight="1" x14ac:dyDescent="0.25">
      <c r="A34" s="502"/>
      <c r="B34" s="469"/>
      <c r="C34" s="387"/>
      <c r="D34" s="375"/>
      <c r="E34" s="346"/>
      <c r="F34" s="346"/>
      <c r="G34" s="346"/>
      <c r="H34" s="586"/>
      <c r="I34" s="375"/>
      <c r="J34" s="375"/>
      <c r="K34" s="587"/>
      <c r="L34" s="587"/>
      <c r="M34" s="834"/>
      <c r="N34" s="1232"/>
      <c r="O34" s="1232"/>
      <c r="P34" s="1232"/>
      <c r="Q34" s="1232"/>
      <c r="R34" s="1232"/>
      <c r="S34" s="1232"/>
      <c r="T34" s="1110"/>
      <c r="U34" s="873"/>
      <c r="AD34" s="963"/>
      <c r="AE34" s="964"/>
      <c r="AN34" s="654"/>
    </row>
    <row r="35" spans="1:246" ht="23.25" hidden="1" customHeight="1" x14ac:dyDescent="0.25">
      <c r="A35" s="366"/>
      <c r="B35" s="366"/>
      <c r="C35" s="477"/>
      <c r="D35" s="478"/>
      <c r="E35" s="578"/>
      <c r="F35" s="578"/>
      <c r="G35" s="478"/>
      <c r="H35" s="578"/>
      <c r="I35" s="1149"/>
      <c r="J35" s="1149"/>
      <c r="K35" s="829"/>
      <c r="L35" s="829"/>
      <c r="M35" s="833"/>
      <c r="N35" s="1029">
        <f>SUM(N17:N34)</f>
        <v>120</v>
      </c>
      <c r="O35" s="1029"/>
      <c r="P35" s="1029">
        <f>SUM(P17:P34)</f>
        <v>186</v>
      </c>
      <c r="Q35" s="1029"/>
      <c r="R35" s="1029">
        <f>SUM(R17:R34)</f>
        <v>0</v>
      </c>
      <c r="S35" s="1029">
        <f>SUM(S17:S34)</f>
        <v>0</v>
      </c>
      <c r="T35" s="1111"/>
      <c r="U35" s="874"/>
      <c r="AD35" s="963"/>
      <c r="AE35" s="964"/>
      <c r="AN35" s="652"/>
    </row>
    <row r="36" spans="1:246" s="562" customFormat="1" ht="23.25" customHeight="1" x14ac:dyDescent="0.25">
      <c r="A36" s="501" t="s">
        <v>352</v>
      </c>
      <c r="B36" s="557"/>
      <c r="C36" s="558" t="s">
        <v>347</v>
      </c>
      <c r="D36" s="442"/>
      <c r="E36" s="442"/>
      <c r="F36" s="442"/>
      <c r="G36" s="557"/>
      <c r="H36" s="442"/>
      <c r="I36" s="557"/>
      <c r="J36" s="557"/>
      <c r="K36" s="557"/>
      <c r="L36" s="557"/>
      <c r="M36" s="837"/>
      <c r="N36" s="1238"/>
      <c r="O36" s="1238"/>
      <c r="P36" s="1238"/>
      <c r="Q36" s="1238"/>
      <c r="R36" s="1238"/>
      <c r="S36" s="1238"/>
      <c r="T36" s="1120"/>
      <c r="U36" s="878"/>
      <c r="V36" s="856"/>
      <c r="W36" s="557"/>
      <c r="X36" s="557"/>
      <c r="Y36" s="557"/>
      <c r="Z36" s="557"/>
      <c r="AA36" s="557"/>
      <c r="AB36" s="557"/>
      <c r="AC36" s="945"/>
      <c r="AD36" s="967"/>
      <c r="AE36" s="968"/>
      <c r="AF36" s="945"/>
      <c r="AG36" s="557"/>
      <c r="AH36" s="557"/>
      <c r="AI36" s="557"/>
      <c r="AJ36" s="557"/>
      <c r="AK36" s="557"/>
      <c r="AL36" s="557"/>
      <c r="AM36" s="557"/>
      <c r="AN36" s="658"/>
      <c r="AO36" s="561"/>
      <c r="AP36" s="561"/>
      <c r="AQ36" s="561"/>
      <c r="AR36" s="561"/>
      <c r="AS36" s="561"/>
      <c r="AT36" s="561"/>
      <c r="AU36" s="561"/>
      <c r="AV36" s="561"/>
      <c r="AW36" s="561"/>
      <c r="AX36" s="561"/>
      <c r="AY36" s="561"/>
      <c r="AZ36" s="561"/>
      <c r="BA36" s="561"/>
      <c r="BB36" s="561"/>
      <c r="BC36" s="561"/>
      <c r="BD36" s="561"/>
      <c r="BE36" s="561"/>
      <c r="BF36" s="561"/>
      <c r="BG36" s="561"/>
      <c r="BH36" s="561"/>
      <c r="BI36" s="561"/>
      <c r="BJ36" s="561"/>
      <c r="BK36" s="561"/>
      <c r="BL36" s="561"/>
      <c r="BM36" s="561"/>
      <c r="BN36" s="561"/>
      <c r="BO36" s="561"/>
      <c r="BP36" s="561"/>
      <c r="BQ36" s="561"/>
      <c r="BR36" s="561"/>
      <c r="BS36" s="561"/>
      <c r="BT36" s="561"/>
      <c r="BU36" s="561"/>
      <c r="BV36" s="561"/>
      <c r="BW36" s="561"/>
      <c r="BX36" s="561"/>
      <c r="BY36" s="561"/>
      <c r="BZ36" s="561"/>
      <c r="CA36" s="561"/>
      <c r="CB36" s="561"/>
      <c r="CC36" s="561"/>
      <c r="CD36" s="561"/>
      <c r="CE36" s="561"/>
      <c r="CF36" s="561"/>
      <c r="CG36" s="561"/>
      <c r="CH36" s="561"/>
      <c r="CI36" s="561"/>
      <c r="CJ36" s="561"/>
      <c r="CK36" s="561"/>
      <c r="CL36" s="561"/>
      <c r="CM36" s="561"/>
      <c r="CN36" s="561"/>
      <c r="CO36" s="561"/>
      <c r="CP36" s="561"/>
      <c r="CQ36" s="561"/>
      <c r="CR36" s="561"/>
      <c r="CS36" s="561"/>
      <c r="CT36" s="561"/>
      <c r="CU36" s="561"/>
      <c r="CV36" s="561"/>
      <c r="CW36" s="561"/>
      <c r="CX36" s="561"/>
      <c r="CY36" s="561"/>
      <c r="CZ36" s="561"/>
      <c r="DA36" s="561"/>
      <c r="DB36" s="561"/>
      <c r="DC36" s="561"/>
      <c r="DD36" s="561"/>
      <c r="DE36" s="561"/>
      <c r="DF36" s="561"/>
      <c r="DG36" s="561"/>
      <c r="DH36" s="561"/>
      <c r="DI36" s="561"/>
      <c r="DJ36" s="561"/>
      <c r="DK36" s="561"/>
      <c r="DL36" s="561"/>
      <c r="DM36" s="561"/>
      <c r="DN36" s="561"/>
      <c r="DO36" s="561"/>
      <c r="DP36" s="561"/>
      <c r="DQ36" s="561"/>
      <c r="DR36" s="561"/>
      <c r="DS36" s="561"/>
      <c r="DT36" s="561"/>
      <c r="DU36" s="561"/>
      <c r="DV36" s="561"/>
      <c r="DW36" s="561"/>
      <c r="DX36" s="561"/>
      <c r="DY36" s="561"/>
      <c r="DZ36" s="561"/>
      <c r="EA36" s="561"/>
      <c r="EB36" s="561"/>
      <c r="EC36" s="561"/>
      <c r="ED36" s="561"/>
      <c r="EE36" s="561"/>
      <c r="EF36" s="561"/>
      <c r="EG36" s="561"/>
      <c r="EH36" s="561"/>
      <c r="EI36" s="561"/>
      <c r="EJ36" s="561"/>
      <c r="EK36" s="561"/>
      <c r="EL36" s="561"/>
      <c r="EM36" s="561"/>
      <c r="EN36" s="561"/>
      <c r="EO36" s="561"/>
      <c r="EP36" s="561"/>
      <c r="EQ36" s="561"/>
      <c r="ER36" s="561"/>
      <c r="ES36" s="561"/>
      <c r="ET36" s="561"/>
      <c r="EU36" s="561"/>
      <c r="EV36" s="561"/>
      <c r="EW36" s="561"/>
      <c r="EX36" s="561"/>
      <c r="EY36" s="561"/>
      <c r="EZ36" s="561"/>
      <c r="FA36" s="561"/>
      <c r="FB36" s="561"/>
      <c r="FC36" s="561"/>
      <c r="FD36" s="561"/>
      <c r="FE36" s="561"/>
      <c r="FF36" s="561"/>
      <c r="FG36" s="561"/>
      <c r="FH36" s="561"/>
      <c r="FI36" s="561"/>
      <c r="FJ36" s="561"/>
      <c r="FK36" s="561"/>
      <c r="FL36" s="561"/>
      <c r="FM36" s="561"/>
      <c r="FN36" s="561"/>
      <c r="FO36" s="561"/>
      <c r="FP36" s="561"/>
      <c r="FQ36" s="561"/>
      <c r="FR36" s="561"/>
      <c r="FS36" s="561"/>
      <c r="FT36" s="561"/>
      <c r="FU36" s="561"/>
      <c r="FV36" s="561"/>
      <c r="FW36" s="561"/>
      <c r="FX36" s="561"/>
      <c r="FY36" s="561"/>
      <c r="FZ36" s="561"/>
      <c r="GA36" s="561"/>
      <c r="GB36" s="561"/>
      <c r="GC36" s="561"/>
      <c r="GD36" s="561"/>
      <c r="GE36" s="561"/>
      <c r="GF36" s="561"/>
      <c r="GG36" s="561"/>
      <c r="GH36" s="561"/>
      <c r="GI36" s="561"/>
      <c r="GJ36" s="561"/>
      <c r="GK36" s="561"/>
      <c r="GL36" s="561"/>
      <c r="GM36" s="561"/>
      <c r="GN36" s="561"/>
      <c r="GO36" s="561"/>
      <c r="GP36" s="561"/>
      <c r="GQ36" s="561"/>
      <c r="GR36" s="561"/>
      <c r="GS36" s="561"/>
      <c r="GT36" s="561"/>
      <c r="GU36" s="561"/>
      <c r="GV36" s="561"/>
      <c r="GW36" s="561"/>
      <c r="GX36" s="561"/>
      <c r="GY36" s="561"/>
      <c r="GZ36" s="561"/>
      <c r="HA36" s="561"/>
      <c r="HB36" s="561"/>
      <c r="HC36" s="561"/>
      <c r="HD36" s="561"/>
      <c r="HE36" s="561"/>
      <c r="HF36" s="561"/>
      <c r="HG36" s="561"/>
      <c r="HH36" s="561"/>
      <c r="HI36" s="561"/>
      <c r="HJ36" s="561"/>
      <c r="HK36" s="561"/>
      <c r="HL36" s="561"/>
      <c r="HM36" s="561"/>
      <c r="HN36" s="561"/>
      <c r="HO36" s="561"/>
      <c r="HP36" s="561"/>
      <c r="HQ36" s="561"/>
      <c r="HR36" s="561"/>
      <c r="HS36" s="561"/>
      <c r="HT36" s="561"/>
      <c r="HU36" s="561"/>
      <c r="HV36" s="561"/>
      <c r="HW36" s="561"/>
      <c r="HX36" s="561"/>
      <c r="HY36" s="561"/>
      <c r="HZ36" s="561"/>
      <c r="IA36" s="561"/>
      <c r="IB36" s="561"/>
      <c r="IC36" s="561"/>
      <c r="ID36" s="561"/>
      <c r="IE36" s="561"/>
      <c r="IF36" s="561"/>
      <c r="IG36" s="561"/>
      <c r="IH36" s="561"/>
      <c r="II36" s="561"/>
      <c r="IJ36" s="561"/>
      <c r="IK36" s="561"/>
      <c r="IL36" s="561"/>
    </row>
    <row r="37" spans="1:246" ht="23.25" customHeight="1" x14ac:dyDescent="0.25">
      <c r="A37" s="563" t="s">
        <v>354</v>
      </c>
      <c r="B37" s="563" t="s">
        <v>353</v>
      </c>
      <c r="C37" s="443" t="s">
        <v>29</v>
      </c>
      <c r="D37" s="597" t="s">
        <v>239</v>
      </c>
      <c r="E37" s="597" t="s">
        <v>422</v>
      </c>
      <c r="F37" s="597"/>
      <c r="G37" s="444"/>
      <c r="H37" s="597"/>
      <c r="I37" s="444"/>
      <c r="J37" s="597"/>
      <c r="K37" s="597"/>
      <c r="L37" s="597"/>
      <c r="M37" s="838"/>
      <c r="N37" s="1239"/>
      <c r="O37" s="1239"/>
      <c r="P37" s="1239"/>
      <c r="Q37" s="1239"/>
      <c r="R37" s="1239"/>
      <c r="S37" s="1239"/>
      <c r="T37" s="1121"/>
      <c r="U37" s="880"/>
      <c r="V37" s="857"/>
      <c r="W37" s="444"/>
      <c r="X37" s="448"/>
      <c r="Y37" s="449"/>
      <c r="Z37" s="448"/>
      <c r="AA37" s="448"/>
      <c r="AB37" s="448"/>
      <c r="AC37" s="946"/>
      <c r="AD37" s="969"/>
      <c r="AE37" s="970"/>
      <c r="AF37" s="953"/>
      <c r="AG37" s="448"/>
      <c r="AH37" s="448"/>
      <c r="AI37" s="448"/>
      <c r="AJ37" s="448"/>
      <c r="AK37" s="448"/>
      <c r="AL37" s="448"/>
      <c r="AM37" s="448"/>
      <c r="AN37" s="659"/>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0"/>
      <c r="DQ37" s="450"/>
      <c r="DR37" s="450"/>
      <c r="DS37" s="450"/>
      <c r="DT37" s="450"/>
      <c r="DU37" s="450"/>
      <c r="DV37" s="450"/>
      <c r="DW37" s="450"/>
      <c r="DX37" s="450"/>
      <c r="DY37" s="450"/>
      <c r="DZ37" s="450"/>
      <c r="EA37" s="450"/>
      <c r="EB37" s="450"/>
      <c r="EC37" s="450"/>
      <c r="ED37" s="450"/>
      <c r="EE37" s="450"/>
      <c r="EF37" s="450"/>
      <c r="EG37" s="450"/>
      <c r="EH37" s="450"/>
      <c r="EI37" s="450"/>
      <c r="EJ37" s="450"/>
      <c r="EK37" s="450"/>
      <c r="EL37" s="450"/>
      <c r="EM37" s="450"/>
      <c r="EN37" s="450"/>
      <c r="EO37" s="450"/>
      <c r="EP37" s="450"/>
      <c r="EQ37" s="450"/>
      <c r="ER37" s="450"/>
      <c r="ES37" s="450"/>
      <c r="ET37" s="450"/>
      <c r="EU37" s="450"/>
      <c r="EV37" s="450"/>
      <c r="EW37" s="450"/>
      <c r="EX37" s="450"/>
      <c r="EY37" s="450"/>
      <c r="EZ37" s="450"/>
      <c r="FA37" s="450"/>
      <c r="FB37" s="450"/>
      <c r="FC37" s="450"/>
      <c r="FD37" s="450"/>
      <c r="FE37" s="450"/>
      <c r="FF37" s="450"/>
      <c r="FG37" s="450"/>
      <c r="FH37" s="450"/>
      <c r="FI37" s="450"/>
      <c r="FJ37" s="450"/>
      <c r="FK37" s="450"/>
      <c r="FL37" s="450"/>
      <c r="FM37" s="450"/>
      <c r="FN37" s="450"/>
      <c r="FO37" s="450"/>
      <c r="FP37" s="450"/>
      <c r="FQ37" s="450"/>
      <c r="FR37" s="450"/>
      <c r="FS37" s="450"/>
      <c r="FT37" s="450"/>
      <c r="FU37" s="450"/>
      <c r="FV37" s="450"/>
      <c r="FW37" s="450"/>
      <c r="FX37" s="450"/>
      <c r="FY37" s="450"/>
      <c r="FZ37" s="450"/>
      <c r="GA37" s="450"/>
      <c r="GB37" s="450"/>
      <c r="GC37" s="450"/>
      <c r="GD37" s="450"/>
      <c r="GE37" s="450"/>
      <c r="GF37" s="450"/>
      <c r="GG37" s="450"/>
      <c r="GH37" s="450"/>
      <c r="GI37" s="450"/>
      <c r="GJ37" s="450"/>
      <c r="GK37" s="450"/>
      <c r="GL37" s="450"/>
      <c r="GM37" s="450"/>
      <c r="GN37" s="450"/>
      <c r="GO37" s="450"/>
      <c r="GP37" s="450"/>
      <c r="GQ37" s="450"/>
      <c r="GR37" s="450"/>
      <c r="GS37" s="450"/>
      <c r="GT37" s="450"/>
      <c r="GU37" s="450"/>
      <c r="GV37" s="450"/>
      <c r="GW37" s="450"/>
      <c r="GX37" s="450"/>
      <c r="GY37" s="450"/>
      <c r="GZ37" s="450"/>
      <c r="HA37" s="450"/>
      <c r="HB37" s="450"/>
      <c r="HC37" s="450"/>
      <c r="HD37" s="450"/>
      <c r="HE37" s="450"/>
      <c r="HF37" s="450"/>
      <c r="HG37" s="450"/>
      <c r="HH37" s="450"/>
      <c r="HI37" s="450"/>
      <c r="HJ37" s="450"/>
      <c r="HK37" s="450"/>
      <c r="HL37" s="450"/>
      <c r="HM37" s="450"/>
      <c r="HN37" s="450"/>
      <c r="HO37" s="450"/>
      <c r="HP37" s="450"/>
      <c r="HQ37" s="450"/>
      <c r="HR37" s="450"/>
      <c r="HS37" s="450"/>
      <c r="HT37" s="450"/>
      <c r="HU37" s="450"/>
      <c r="HV37" s="450"/>
      <c r="HW37" s="450"/>
      <c r="HX37" s="450"/>
      <c r="HY37" s="450"/>
      <c r="HZ37" s="450"/>
      <c r="IA37" s="450"/>
      <c r="IB37" s="450"/>
      <c r="IC37" s="450"/>
      <c r="ID37" s="450"/>
      <c r="IE37" s="450"/>
      <c r="IF37" s="450"/>
      <c r="IG37" s="450"/>
      <c r="IH37" s="450"/>
      <c r="II37" s="450"/>
      <c r="IJ37" s="450"/>
      <c r="IK37" s="450"/>
      <c r="IL37" s="450"/>
    </row>
    <row r="38" spans="1:246" ht="30.75" customHeight="1" x14ac:dyDescent="0.25">
      <c r="A38" s="451"/>
      <c r="B38" s="451"/>
      <c r="C38" s="616" t="s">
        <v>348</v>
      </c>
      <c r="D38" s="596"/>
      <c r="E38" s="596"/>
      <c r="F38" s="596"/>
      <c r="G38" s="596"/>
      <c r="H38" s="596"/>
      <c r="I38" s="596"/>
      <c r="J38" s="596"/>
      <c r="K38" s="596"/>
      <c r="L38" s="596"/>
      <c r="M38" s="839"/>
      <c r="N38" s="1240"/>
      <c r="O38" s="1240"/>
      <c r="P38" s="1240"/>
      <c r="Q38" s="1240"/>
      <c r="R38" s="1240"/>
      <c r="S38" s="1240"/>
      <c r="T38" s="1061"/>
      <c r="U38" s="881"/>
      <c r="V38" s="858"/>
      <c r="W38" s="596"/>
      <c r="X38" s="596"/>
      <c r="Y38" s="596"/>
      <c r="Z38" s="596"/>
      <c r="AA38" s="596"/>
      <c r="AB38" s="596"/>
      <c r="AC38" s="947"/>
      <c r="AD38" s="971"/>
      <c r="AE38" s="972"/>
      <c r="AF38" s="954"/>
      <c r="AG38" s="596"/>
      <c r="AH38" s="596"/>
      <c r="AI38" s="596"/>
      <c r="AJ38" s="596"/>
      <c r="AK38" s="596"/>
      <c r="AL38" s="596"/>
      <c r="AM38" s="596"/>
      <c r="AN38" s="660"/>
      <c r="HT38" s="746"/>
      <c r="HU38" s="746"/>
      <c r="HV38" s="746"/>
      <c r="HW38" s="746"/>
      <c r="HX38" s="746"/>
      <c r="HY38" s="746"/>
      <c r="HZ38" s="746"/>
      <c r="IA38" s="746"/>
      <c r="IB38" s="746"/>
      <c r="IC38" s="746"/>
      <c r="ID38" s="746"/>
      <c r="IE38" s="746"/>
      <c r="IF38" s="746"/>
      <c r="IG38" s="746"/>
      <c r="IH38" s="746"/>
      <c r="II38" s="746"/>
      <c r="IJ38" s="746"/>
      <c r="IK38" s="746"/>
      <c r="IL38" s="746"/>
    </row>
    <row r="39" spans="1:246" s="489" customFormat="1" ht="63.75" x14ac:dyDescent="0.25">
      <c r="A39" s="487"/>
      <c r="B39" s="414" t="s">
        <v>146</v>
      </c>
      <c r="C39" s="521" t="s">
        <v>68</v>
      </c>
      <c r="D39" s="424" t="s">
        <v>240</v>
      </c>
      <c r="E39" s="375" t="s">
        <v>366</v>
      </c>
      <c r="F39" s="377"/>
      <c r="G39" s="375" t="s">
        <v>66</v>
      </c>
      <c r="H39" s="586"/>
      <c r="I39" s="421">
        <v>6</v>
      </c>
      <c r="J39" s="421">
        <v>6</v>
      </c>
      <c r="K39" s="679" t="s">
        <v>564</v>
      </c>
      <c r="L39" s="428" t="str">
        <f>"07"</f>
        <v>07</v>
      </c>
      <c r="M39" s="840">
        <v>118</v>
      </c>
      <c r="N39" s="1232">
        <v>24</v>
      </c>
      <c r="O39" s="1232"/>
      <c r="P39" s="1232">
        <v>24</v>
      </c>
      <c r="Q39" s="1241"/>
      <c r="R39" s="1232"/>
      <c r="S39" s="1232"/>
      <c r="T39" s="1124" t="s">
        <v>660</v>
      </c>
      <c r="U39" s="883" t="s">
        <v>661</v>
      </c>
      <c r="V39" s="859">
        <v>1</v>
      </c>
      <c r="W39" s="696" t="s">
        <v>121</v>
      </c>
      <c r="X39" s="696"/>
      <c r="Y39" s="696"/>
      <c r="Z39" s="394">
        <v>1</v>
      </c>
      <c r="AA39" s="393" t="s">
        <v>124</v>
      </c>
      <c r="AB39" s="393" t="s">
        <v>148</v>
      </c>
      <c r="AC39" s="931" t="s">
        <v>149</v>
      </c>
      <c r="AD39" s="973" t="s">
        <v>722</v>
      </c>
      <c r="AE39" s="1129" t="str">
        <f>+AD39</f>
        <v>Oral 15 min</v>
      </c>
      <c r="AF39" s="955">
        <v>1</v>
      </c>
      <c r="AG39" s="696" t="s">
        <v>124</v>
      </c>
      <c r="AH39" s="695" t="s">
        <v>148</v>
      </c>
      <c r="AI39" s="695" t="s">
        <v>149</v>
      </c>
      <c r="AJ39" s="394">
        <v>1</v>
      </c>
      <c r="AK39" s="393" t="s">
        <v>124</v>
      </c>
      <c r="AL39" s="393" t="s">
        <v>148</v>
      </c>
      <c r="AM39" s="393" t="s">
        <v>149</v>
      </c>
      <c r="AN39" s="661" t="s">
        <v>493</v>
      </c>
      <c r="AO39" s="488"/>
      <c r="AP39" s="488"/>
      <c r="AQ39" s="488"/>
      <c r="AR39" s="488"/>
      <c r="AS39" s="488"/>
      <c r="AT39" s="488"/>
      <c r="AU39" s="488"/>
      <c r="AV39" s="488"/>
      <c r="AW39" s="488"/>
      <c r="AX39" s="488"/>
      <c r="AY39" s="488"/>
      <c r="AZ39" s="488"/>
      <c r="BA39" s="488"/>
      <c r="BB39" s="488"/>
      <c r="BC39" s="488"/>
      <c r="BD39" s="488"/>
      <c r="BE39" s="488"/>
      <c r="BF39" s="488"/>
      <c r="BG39" s="488"/>
      <c r="BH39" s="488"/>
      <c r="BI39" s="488"/>
      <c r="BJ39" s="488"/>
      <c r="BK39" s="488"/>
      <c r="BL39" s="488"/>
      <c r="BM39" s="488"/>
      <c r="BN39" s="488"/>
      <c r="BO39" s="488"/>
      <c r="BP39" s="488"/>
      <c r="BQ39" s="488"/>
      <c r="BR39" s="488"/>
      <c r="BS39" s="488"/>
      <c r="BT39" s="488"/>
      <c r="BU39" s="488"/>
      <c r="BV39" s="488"/>
      <c r="BW39" s="488"/>
      <c r="BX39" s="488"/>
      <c r="BY39" s="488"/>
      <c r="BZ39" s="488"/>
      <c r="CA39" s="488"/>
      <c r="CB39" s="488"/>
      <c r="CC39" s="488"/>
      <c r="CD39" s="488"/>
      <c r="CE39" s="488"/>
      <c r="CF39" s="488"/>
      <c r="CG39" s="488"/>
      <c r="CH39" s="488"/>
      <c r="CI39" s="488"/>
      <c r="CJ39" s="488"/>
      <c r="CK39" s="488"/>
      <c r="CL39" s="488"/>
      <c r="CM39" s="488"/>
      <c r="CN39" s="488"/>
      <c r="CO39" s="488"/>
      <c r="CP39" s="488"/>
      <c r="CQ39" s="488"/>
      <c r="CR39" s="488"/>
      <c r="CS39" s="488"/>
      <c r="CT39" s="488"/>
      <c r="CU39" s="488"/>
      <c r="CV39" s="488"/>
      <c r="CW39" s="488"/>
      <c r="CX39" s="488"/>
      <c r="CY39" s="488"/>
      <c r="CZ39" s="488"/>
      <c r="DA39" s="488"/>
      <c r="DB39" s="488"/>
      <c r="DC39" s="488"/>
      <c r="DD39" s="488"/>
      <c r="DE39" s="488"/>
      <c r="DF39" s="488"/>
      <c r="DG39" s="488"/>
      <c r="DH39" s="488"/>
      <c r="DI39" s="488"/>
      <c r="DJ39" s="488"/>
      <c r="DK39" s="488"/>
      <c r="DL39" s="488"/>
      <c r="DM39" s="488"/>
      <c r="DN39" s="488"/>
      <c r="DO39" s="488"/>
      <c r="DP39" s="488"/>
      <c r="DQ39" s="488"/>
      <c r="DR39" s="488"/>
      <c r="DS39" s="488"/>
      <c r="DT39" s="488"/>
      <c r="DU39" s="488"/>
      <c r="DV39" s="488"/>
      <c r="DW39" s="488"/>
      <c r="DX39" s="488"/>
      <c r="DY39" s="488"/>
      <c r="DZ39" s="488"/>
      <c r="EA39" s="488"/>
      <c r="EB39" s="488"/>
      <c r="EC39" s="488"/>
      <c r="ED39" s="488"/>
      <c r="EE39" s="488"/>
      <c r="EF39" s="488"/>
      <c r="EG39" s="488"/>
      <c r="EH39" s="488"/>
      <c r="EI39" s="488"/>
      <c r="EJ39" s="488"/>
      <c r="EK39" s="488"/>
      <c r="EL39" s="488"/>
      <c r="EM39" s="488"/>
      <c r="EN39" s="488"/>
      <c r="EO39" s="488"/>
      <c r="EP39" s="488"/>
      <c r="EQ39" s="488"/>
      <c r="ER39" s="488"/>
      <c r="ES39" s="488"/>
      <c r="ET39" s="488"/>
      <c r="EU39" s="488"/>
      <c r="EV39" s="488"/>
      <c r="EW39" s="488"/>
      <c r="EX39" s="488"/>
      <c r="EY39" s="488"/>
      <c r="EZ39" s="488"/>
      <c r="FA39" s="488"/>
      <c r="FB39" s="488"/>
      <c r="FC39" s="488"/>
      <c r="FD39" s="488"/>
      <c r="FE39" s="488"/>
      <c r="FF39" s="488"/>
      <c r="FG39" s="488"/>
      <c r="FH39" s="488"/>
      <c r="FI39" s="488"/>
      <c r="FJ39" s="488"/>
      <c r="FK39" s="488"/>
      <c r="FL39" s="488"/>
      <c r="FM39" s="488"/>
      <c r="FN39" s="488"/>
      <c r="FO39" s="488"/>
      <c r="FP39" s="488"/>
      <c r="FQ39" s="488"/>
      <c r="FR39" s="488"/>
      <c r="FS39" s="488"/>
      <c r="FT39" s="488"/>
      <c r="FU39" s="488"/>
      <c r="FV39" s="488"/>
      <c r="FW39" s="488"/>
      <c r="FX39" s="488"/>
      <c r="FY39" s="488"/>
      <c r="FZ39" s="488"/>
      <c r="GA39" s="488"/>
      <c r="GB39" s="488"/>
      <c r="GC39" s="488"/>
      <c r="GD39" s="488"/>
      <c r="GE39" s="488"/>
      <c r="GF39" s="488"/>
      <c r="GG39" s="488"/>
      <c r="GH39" s="488"/>
      <c r="GI39" s="488"/>
      <c r="GJ39" s="488"/>
      <c r="GK39" s="488"/>
      <c r="GL39" s="488"/>
      <c r="GM39" s="488"/>
      <c r="GN39" s="488"/>
      <c r="GO39" s="488"/>
      <c r="GP39" s="488"/>
      <c r="GQ39" s="488"/>
      <c r="GR39" s="488"/>
      <c r="GS39" s="488"/>
      <c r="GT39" s="488"/>
      <c r="GU39" s="488"/>
      <c r="GV39" s="488"/>
      <c r="GW39" s="488"/>
      <c r="GX39" s="488"/>
      <c r="GY39" s="488"/>
      <c r="GZ39" s="488"/>
      <c r="HA39" s="488"/>
      <c r="HB39" s="488"/>
      <c r="HC39" s="488"/>
      <c r="HD39" s="488"/>
      <c r="HE39" s="488"/>
      <c r="HF39" s="488"/>
      <c r="HG39" s="488"/>
      <c r="HH39" s="488"/>
      <c r="HI39" s="488"/>
      <c r="HJ39" s="488"/>
      <c r="HK39" s="488"/>
      <c r="HL39" s="488"/>
      <c r="HM39" s="488"/>
      <c r="HN39" s="488"/>
      <c r="HO39" s="488"/>
      <c r="HP39" s="488"/>
      <c r="HQ39" s="488"/>
      <c r="HR39" s="488"/>
      <c r="HS39" s="488"/>
    </row>
    <row r="40" spans="1:246" ht="102" x14ac:dyDescent="0.25">
      <c r="A40" s="487"/>
      <c r="B40" s="414" t="s">
        <v>147</v>
      </c>
      <c r="C40" s="519" t="s">
        <v>69</v>
      </c>
      <c r="D40" s="424" t="s">
        <v>241</v>
      </c>
      <c r="E40" s="375" t="s">
        <v>366</v>
      </c>
      <c r="F40" s="377"/>
      <c r="G40" s="375" t="s">
        <v>66</v>
      </c>
      <c r="H40" s="586"/>
      <c r="I40" s="376">
        <v>5</v>
      </c>
      <c r="J40" s="376">
        <v>5</v>
      </c>
      <c r="K40" s="679" t="s">
        <v>570</v>
      </c>
      <c r="L40" s="428" t="str">
        <f t="shared" ref="L40:L41" si="0">"07"</f>
        <v>07</v>
      </c>
      <c r="M40" s="832">
        <v>117</v>
      </c>
      <c r="N40" s="1232">
        <v>24</v>
      </c>
      <c r="O40" s="1232"/>
      <c r="P40" s="1232">
        <v>24</v>
      </c>
      <c r="Q40" s="1232"/>
      <c r="R40" s="1232"/>
      <c r="S40" s="1232"/>
      <c r="T40" s="1124" t="s">
        <v>662</v>
      </c>
      <c r="U40" s="883" t="s">
        <v>663</v>
      </c>
      <c r="V40" s="859">
        <v>1</v>
      </c>
      <c r="W40" s="696" t="s">
        <v>121</v>
      </c>
      <c r="X40" s="696"/>
      <c r="Y40" s="696"/>
      <c r="Z40" s="394">
        <v>1</v>
      </c>
      <c r="AA40" s="393" t="s">
        <v>124</v>
      </c>
      <c r="AB40" s="1095" t="s">
        <v>587</v>
      </c>
      <c r="AC40" s="1097" t="s">
        <v>149</v>
      </c>
      <c r="AD40" s="973" t="s">
        <v>723</v>
      </c>
      <c r="AE40" s="1129" t="str">
        <f t="shared" ref="AE40:AE42" si="1">+AD40</f>
        <v>Ecrit 2h</v>
      </c>
      <c r="AF40" s="955">
        <v>1</v>
      </c>
      <c r="AG40" s="696" t="s">
        <v>124</v>
      </c>
      <c r="AH40" s="695" t="s">
        <v>148</v>
      </c>
      <c r="AI40" s="695" t="s">
        <v>149</v>
      </c>
      <c r="AJ40" s="394">
        <v>1</v>
      </c>
      <c r="AK40" s="393" t="s">
        <v>124</v>
      </c>
      <c r="AL40" s="393" t="s">
        <v>148</v>
      </c>
      <c r="AM40" s="393" t="s">
        <v>149</v>
      </c>
      <c r="AN40" s="655" t="s">
        <v>494</v>
      </c>
    </row>
    <row r="41" spans="1:246" ht="51" x14ac:dyDescent="0.25">
      <c r="A41" s="487"/>
      <c r="B41" s="414" t="s">
        <v>167</v>
      </c>
      <c r="C41" s="425" t="s">
        <v>78</v>
      </c>
      <c r="D41" s="424" t="s">
        <v>242</v>
      </c>
      <c r="E41" s="375" t="s">
        <v>366</v>
      </c>
      <c r="F41" s="377"/>
      <c r="G41" s="375" t="s">
        <v>66</v>
      </c>
      <c r="H41" s="586"/>
      <c r="I41" s="421">
        <v>6</v>
      </c>
      <c r="J41" s="421">
        <v>6</v>
      </c>
      <c r="K41" s="679" t="s">
        <v>565</v>
      </c>
      <c r="L41" s="428" t="str">
        <f t="shared" si="0"/>
        <v>07</v>
      </c>
      <c r="M41" s="840">
        <v>118</v>
      </c>
      <c r="N41" s="1241">
        <v>18</v>
      </c>
      <c r="O41" s="1241"/>
      <c r="P41" s="1241">
        <v>24</v>
      </c>
      <c r="Q41" s="1241"/>
      <c r="R41" s="1232"/>
      <c r="S41" s="1232"/>
      <c r="T41" s="1124" t="s">
        <v>664</v>
      </c>
      <c r="U41" s="883" t="s">
        <v>665</v>
      </c>
      <c r="V41" s="859">
        <v>1</v>
      </c>
      <c r="W41" s="696" t="s">
        <v>121</v>
      </c>
      <c r="X41" s="696"/>
      <c r="Y41" s="696"/>
      <c r="Z41" s="394">
        <v>1</v>
      </c>
      <c r="AA41" s="393" t="s">
        <v>124</v>
      </c>
      <c r="AB41" s="393" t="s">
        <v>148</v>
      </c>
      <c r="AC41" s="931" t="s">
        <v>149</v>
      </c>
      <c r="AD41" s="973" t="s">
        <v>651</v>
      </c>
      <c r="AE41" s="1129" t="str">
        <f t="shared" si="1"/>
        <v>Ecrit, DM, 2h</v>
      </c>
      <c r="AF41" s="955">
        <v>1</v>
      </c>
      <c r="AG41" s="696" t="s">
        <v>124</v>
      </c>
      <c r="AH41" s="695" t="s">
        <v>148</v>
      </c>
      <c r="AI41" s="695" t="s">
        <v>149</v>
      </c>
      <c r="AJ41" s="394">
        <v>1</v>
      </c>
      <c r="AK41" s="393" t="s">
        <v>124</v>
      </c>
      <c r="AL41" s="393" t="s">
        <v>148</v>
      </c>
      <c r="AM41" s="393" t="s">
        <v>149</v>
      </c>
      <c r="AN41" s="661" t="s">
        <v>495</v>
      </c>
    </row>
    <row r="42" spans="1:246" ht="51" x14ac:dyDescent="0.25">
      <c r="A42" s="577" t="s">
        <v>381</v>
      </c>
      <c r="B42" s="577" t="s">
        <v>277</v>
      </c>
      <c r="C42" s="452" t="s">
        <v>363</v>
      </c>
      <c r="D42" s="601" t="s">
        <v>243</v>
      </c>
      <c r="E42" s="581" t="s">
        <v>366</v>
      </c>
      <c r="F42" s="581"/>
      <c r="G42" s="598" t="s">
        <v>66</v>
      </c>
      <c r="H42" s="600"/>
      <c r="I42" s="601">
        <v>3</v>
      </c>
      <c r="J42" s="601">
        <v>3</v>
      </c>
      <c r="K42" s="522" t="s">
        <v>448</v>
      </c>
      <c r="L42" s="522">
        <v>27</v>
      </c>
      <c r="M42" s="841">
        <v>112</v>
      </c>
      <c r="N42" s="1242">
        <v>12</v>
      </c>
      <c r="O42" s="1242"/>
      <c r="P42" s="1242">
        <v>18</v>
      </c>
      <c r="Q42" s="1242"/>
      <c r="R42" s="1243"/>
      <c r="S42" s="1243"/>
      <c r="T42" s="1125" t="s">
        <v>662</v>
      </c>
      <c r="U42" s="891" t="s">
        <v>666</v>
      </c>
      <c r="V42" s="859">
        <v>1</v>
      </c>
      <c r="W42" s="710" t="s">
        <v>121</v>
      </c>
      <c r="X42" s="1093" t="s">
        <v>165</v>
      </c>
      <c r="Y42" s="1094" t="s">
        <v>212</v>
      </c>
      <c r="Z42" s="394">
        <v>1</v>
      </c>
      <c r="AA42" s="400" t="s">
        <v>124</v>
      </c>
      <c r="AB42" s="1098" t="s">
        <v>667</v>
      </c>
      <c r="AC42" s="1099" t="s">
        <v>161</v>
      </c>
      <c r="AD42" s="985" t="s">
        <v>724</v>
      </c>
      <c r="AE42" s="1129" t="str">
        <f t="shared" si="1"/>
        <v xml:space="preserve">épreuve pratique 1h30
</v>
      </c>
      <c r="AF42" s="955">
        <v>1</v>
      </c>
      <c r="AG42" s="710" t="s">
        <v>124</v>
      </c>
      <c r="AH42" s="710" t="s">
        <v>165</v>
      </c>
      <c r="AI42" s="1092" t="s">
        <v>725</v>
      </c>
      <c r="AJ42" s="394">
        <v>1</v>
      </c>
      <c r="AK42" s="400" t="s">
        <v>124</v>
      </c>
      <c r="AL42" s="400" t="s">
        <v>165</v>
      </c>
      <c r="AM42" s="1092" t="s">
        <v>725</v>
      </c>
      <c r="AN42" s="654"/>
    </row>
    <row r="43" spans="1:246" ht="25.5" x14ac:dyDescent="0.25">
      <c r="A43" s="576"/>
      <c r="B43" s="576" t="s">
        <v>382</v>
      </c>
      <c r="C43" s="516" t="s">
        <v>383</v>
      </c>
      <c r="D43" s="602"/>
      <c r="E43" s="418" t="s">
        <v>385</v>
      </c>
      <c r="F43" s="576" t="s">
        <v>384</v>
      </c>
      <c r="G43" s="587" t="s">
        <v>600</v>
      </c>
      <c r="H43" s="586"/>
      <c r="I43" s="587"/>
      <c r="J43" s="587"/>
      <c r="K43" s="732" t="s">
        <v>386</v>
      </c>
      <c r="L43" s="732">
        <v>27</v>
      </c>
      <c r="M43" s="832"/>
      <c r="N43" s="1237">
        <v>12</v>
      </c>
      <c r="O43" s="1237"/>
      <c r="P43" s="1237"/>
      <c r="Q43" s="1237"/>
      <c r="R43" s="1232"/>
      <c r="S43" s="1232"/>
      <c r="T43" s="1218"/>
      <c r="U43" s="884"/>
      <c r="V43" s="860"/>
      <c r="W43" s="712"/>
      <c r="X43" s="731"/>
      <c r="Y43" s="714"/>
      <c r="Z43" s="402"/>
      <c r="AA43" s="402"/>
      <c r="AB43" s="402"/>
      <c r="AC43" s="948"/>
      <c r="AD43" s="974"/>
      <c r="AE43" s="884"/>
      <c r="AF43" s="956"/>
      <c r="AG43" s="712"/>
      <c r="AH43" s="712"/>
      <c r="AI43" s="712"/>
      <c r="AJ43" s="402"/>
      <c r="AK43" s="402"/>
      <c r="AL43" s="402"/>
      <c r="AM43" s="402"/>
      <c r="AN43" s="654" t="s">
        <v>511</v>
      </c>
    </row>
    <row r="44" spans="1:246" ht="55.5" customHeight="1" x14ac:dyDescent="0.25">
      <c r="A44" s="399"/>
      <c r="B44" s="399" t="s">
        <v>278</v>
      </c>
      <c r="C44" s="422" t="s">
        <v>279</v>
      </c>
      <c r="D44" s="418"/>
      <c r="E44" s="418" t="s">
        <v>385</v>
      </c>
      <c r="F44" s="418" t="s">
        <v>170</v>
      </c>
      <c r="G44" s="375" t="s">
        <v>66</v>
      </c>
      <c r="H44" s="586"/>
      <c r="I44" s="375"/>
      <c r="J44" s="375"/>
      <c r="K44" s="587" t="s">
        <v>448</v>
      </c>
      <c r="L44" s="587">
        <v>27</v>
      </c>
      <c r="M44" s="832">
        <v>112</v>
      </c>
      <c r="N44" s="1237"/>
      <c r="O44" s="1237"/>
      <c r="P44" s="1237">
        <v>18</v>
      </c>
      <c r="Q44" s="1237"/>
      <c r="R44" s="1232"/>
      <c r="S44" s="1232"/>
      <c r="T44" s="1218"/>
      <c r="U44" s="884"/>
      <c r="V44" s="859"/>
      <c r="W44" s="710"/>
      <c r="X44" s="730"/>
      <c r="Y44" s="711"/>
      <c r="Z44" s="400"/>
      <c r="AA44" s="400"/>
      <c r="AB44" s="400"/>
      <c r="AC44" s="948"/>
      <c r="AD44" s="974"/>
      <c r="AE44" s="884"/>
      <c r="AF44" s="956"/>
      <c r="AG44" s="710"/>
      <c r="AH44" s="710"/>
      <c r="AI44" s="710"/>
      <c r="AJ44" s="400"/>
      <c r="AK44" s="400"/>
      <c r="AL44" s="400"/>
      <c r="AM44" s="400"/>
      <c r="AN44" s="654" t="s">
        <v>512</v>
      </c>
    </row>
    <row r="45" spans="1:246" s="643" customFormat="1" ht="36" customHeight="1" x14ac:dyDescent="0.25">
      <c r="A45" s="577" t="s">
        <v>364</v>
      </c>
      <c r="B45" s="577" t="s">
        <v>276</v>
      </c>
      <c r="C45" s="452" t="s">
        <v>365</v>
      </c>
      <c r="D45" s="598"/>
      <c r="E45" s="581" t="s">
        <v>366</v>
      </c>
      <c r="F45" s="581"/>
      <c r="G45" s="599"/>
      <c r="H45" s="600" t="s">
        <v>367</v>
      </c>
      <c r="I45" s="601">
        <v>2</v>
      </c>
      <c r="J45" s="601">
        <v>2</v>
      </c>
      <c r="K45" s="614"/>
      <c r="L45" s="614"/>
      <c r="M45" s="841"/>
      <c r="N45" s="1243"/>
      <c r="O45" s="1243"/>
      <c r="P45" s="1243"/>
      <c r="Q45" s="1243"/>
      <c r="R45" s="1243"/>
      <c r="S45" s="1243"/>
      <c r="T45" s="1119"/>
      <c r="U45" s="885"/>
      <c r="V45" s="861"/>
      <c r="W45" s="453"/>
      <c r="X45" s="573"/>
      <c r="Y45" s="454"/>
      <c r="Z45" s="621"/>
      <c r="AA45" s="621"/>
      <c r="AB45" s="621"/>
      <c r="AC45" s="930"/>
      <c r="AD45" s="975"/>
      <c r="AE45" s="976"/>
      <c r="AF45" s="934"/>
      <c r="AG45" s="621"/>
      <c r="AH45" s="621"/>
      <c r="AI45" s="455"/>
      <c r="AJ45" s="621"/>
      <c r="AK45" s="621"/>
      <c r="AL45" s="621"/>
      <c r="AM45" s="455"/>
      <c r="AN45" s="662"/>
      <c r="AO45" s="642"/>
      <c r="AP45" s="642"/>
      <c r="AQ45" s="642"/>
      <c r="AR45" s="642"/>
      <c r="AS45" s="642"/>
      <c r="AT45" s="642"/>
      <c r="AU45" s="642"/>
      <c r="AV45" s="642"/>
      <c r="AW45" s="642"/>
      <c r="AX45" s="642"/>
      <c r="AY45" s="642"/>
      <c r="AZ45" s="642"/>
      <c r="BA45" s="642"/>
      <c r="BB45" s="642"/>
      <c r="BC45" s="642"/>
      <c r="BD45" s="642"/>
      <c r="BE45" s="642"/>
      <c r="BF45" s="642"/>
      <c r="BG45" s="642"/>
      <c r="BH45" s="642"/>
      <c r="BI45" s="642"/>
      <c r="BJ45" s="642"/>
      <c r="BK45" s="642"/>
      <c r="BL45" s="642"/>
      <c r="BM45" s="642"/>
      <c r="BN45" s="642"/>
      <c r="BO45" s="642"/>
      <c r="BP45" s="642"/>
      <c r="BQ45" s="642"/>
      <c r="BR45" s="642"/>
      <c r="BS45" s="642"/>
      <c r="BT45" s="642"/>
      <c r="BU45" s="642"/>
      <c r="BV45" s="642"/>
      <c r="BW45" s="642"/>
      <c r="BX45" s="642"/>
      <c r="BY45" s="642"/>
      <c r="BZ45" s="642"/>
      <c r="CA45" s="642"/>
      <c r="CB45" s="642"/>
      <c r="CC45" s="642"/>
      <c r="CD45" s="642"/>
      <c r="CE45" s="642"/>
      <c r="CF45" s="642"/>
      <c r="CG45" s="642"/>
      <c r="CH45" s="642"/>
      <c r="CI45" s="642"/>
      <c r="CJ45" s="642"/>
      <c r="CK45" s="642"/>
      <c r="CL45" s="642"/>
      <c r="CM45" s="642"/>
      <c r="CN45" s="642"/>
      <c r="CO45" s="642"/>
      <c r="CP45" s="642"/>
      <c r="CQ45" s="642"/>
      <c r="CR45" s="642"/>
      <c r="CS45" s="642"/>
      <c r="CT45" s="642"/>
      <c r="CU45" s="642"/>
      <c r="CV45" s="642"/>
      <c r="CW45" s="642"/>
      <c r="CX45" s="642"/>
      <c r="CY45" s="642"/>
      <c r="CZ45" s="642"/>
      <c r="DA45" s="642"/>
      <c r="DB45" s="642"/>
      <c r="DC45" s="642"/>
      <c r="DD45" s="642"/>
      <c r="DE45" s="642"/>
      <c r="DF45" s="642"/>
      <c r="DG45" s="642"/>
      <c r="DH45" s="642"/>
      <c r="DI45" s="642"/>
      <c r="DJ45" s="642"/>
      <c r="DK45" s="642"/>
      <c r="DL45" s="642"/>
      <c r="DM45" s="642"/>
      <c r="DN45" s="642"/>
      <c r="DO45" s="642"/>
      <c r="DP45" s="642"/>
      <c r="DQ45" s="642"/>
      <c r="DR45" s="642"/>
      <c r="DS45" s="642"/>
      <c r="DT45" s="642"/>
      <c r="DU45" s="642"/>
      <c r="DV45" s="642"/>
      <c r="DW45" s="642"/>
      <c r="DX45" s="642"/>
      <c r="DY45" s="642"/>
      <c r="DZ45" s="642"/>
      <c r="EA45" s="642"/>
      <c r="EB45" s="642"/>
      <c r="EC45" s="642"/>
      <c r="ED45" s="642"/>
      <c r="EE45" s="642"/>
      <c r="EF45" s="642"/>
      <c r="EG45" s="642"/>
      <c r="EH45" s="642"/>
      <c r="EI45" s="642"/>
      <c r="EJ45" s="642"/>
      <c r="EK45" s="642"/>
      <c r="EL45" s="642"/>
      <c r="EM45" s="642"/>
      <c r="EN45" s="642"/>
      <c r="EO45" s="642"/>
      <c r="EP45" s="642"/>
      <c r="EQ45" s="642"/>
      <c r="ER45" s="642"/>
      <c r="ES45" s="642"/>
      <c r="ET45" s="642"/>
      <c r="EU45" s="642"/>
      <c r="EV45" s="642"/>
      <c r="EW45" s="642"/>
      <c r="EX45" s="642"/>
      <c r="EY45" s="642"/>
      <c r="EZ45" s="642"/>
      <c r="FA45" s="642"/>
      <c r="FB45" s="642"/>
      <c r="FC45" s="642"/>
      <c r="FD45" s="642"/>
      <c r="FE45" s="642"/>
      <c r="FF45" s="642"/>
      <c r="FG45" s="642"/>
      <c r="FH45" s="642"/>
      <c r="FI45" s="642"/>
      <c r="FJ45" s="642"/>
      <c r="FK45" s="642"/>
      <c r="FL45" s="642"/>
      <c r="FM45" s="642"/>
      <c r="FN45" s="642"/>
      <c r="FO45" s="642"/>
      <c r="FP45" s="642"/>
      <c r="FQ45" s="642"/>
      <c r="FR45" s="642"/>
      <c r="FS45" s="642"/>
      <c r="FT45" s="642"/>
      <c r="FU45" s="642"/>
      <c r="FV45" s="642"/>
      <c r="FW45" s="642"/>
      <c r="FX45" s="642"/>
      <c r="FY45" s="642"/>
      <c r="FZ45" s="642"/>
      <c r="GA45" s="642"/>
      <c r="GB45" s="642"/>
      <c r="GC45" s="642"/>
      <c r="GD45" s="642"/>
      <c r="GE45" s="642"/>
      <c r="GF45" s="642"/>
      <c r="GG45" s="642"/>
      <c r="GH45" s="642"/>
      <c r="GI45" s="642"/>
      <c r="GJ45" s="642"/>
      <c r="GK45" s="642"/>
      <c r="GL45" s="642"/>
      <c r="GM45" s="642"/>
      <c r="GN45" s="642"/>
      <c r="GO45" s="642"/>
      <c r="GP45" s="642"/>
      <c r="GQ45" s="642"/>
      <c r="GR45" s="642"/>
      <c r="GS45" s="642"/>
      <c r="GT45" s="642"/>
      <c r="GU45" s="642"/>
      <c r="GV45" s="642"/>
      <c r="GW45" s="642"/>
      <c r="GX45" s="642"/>
      <c r="GY45" s="642"/>
      <c r="GZ45" s="642"/>
      <c r="HA45" s="642"/>
      <c r="HB45" s="642"/>
      <c r="HC45" s="642"/>
      <c r="HD45" s="642"/>
      <c r="HE45" s="642"/>
      <c r="HF45" s="642"/>
      <c r="HG45" s="642"/>
      <c r="HH45" s="642"/>
      <c r="HI45" s="642"/>
      <c r="HJ45" s="642"/>
      <c r="HK45" s="642"/>
      <c r="HL45" s="642"/>
      <c r="HM45" s="642"/>
      <c r="HN45" s="642"/>
      <c r="HO45" s="642"/>
      <c r="HP45" s="642"/>
      <c r="HQ45" s="642"/>
      <c r="HR45" s="642"/>
      <c r="HS45" s="642"/>
      <c r="HT45" s="642"/>
      <c r="HU45" s="642"/>
      <c r="HV45" s="642"/>
      <c r="HW45" s="642"/>
      <c r="HX45" s="642"/>
      <c r="HY45" s="642"/>
      <c r="HZ45" s="642"/>
      <c r="IA45" s="642"/>
      <c r="IB45" s="642"/>
      <c r="IC45" s="642"/>
      <c r="ID45" s="642"/>
      <c r="IE45" s="642"/>
      <c r="IF45" s="642"/>
      <c r="IG45" s="642"/>
      <c r="IH45" s="642"/>
      <c r="II45" s="642"/>
      <c r="IJ45" s="642"/>
      <c r="IK45" s="642"/>
      <c r="IL45" s="642"/>
    </row>
    <row r="46" spans="1:246" s="748" customFormat="1" ht="98.25" customHeight="1" x14ac:dyDescent="0.25">
      <c r="A46" s="513"/>
      <c r="B46" s="513" t="s">
        <v>314</v>
      </c>
      <c r="C46" s="512" t="s">
        <v>338</v>
      </c>
      <c r="D46" s="602" t="s">
        <v>368</v>
      </c>
      <c r="E46" s="527" t="s">
        <v>366</v>
      </c>
      <c r="F46" s="735" t="s">
        <v>442</v>
      </c>
      <c r="G46" s="602" t="s">
        <v>582</v>
      </c>
      <c r="H46" s="536"/>
      <c r="I46" s="602">
        <v>2</v>
      </c>
      <c r="J46" s="602">
        <v>2</v>
      </c>
      <c r="K46" s="569" t="s">
        <v>369</v>
      </c>
      <c r="L46" s="569">
        <v>12</v>
      </c>
      <c r="M46" s="836">
        <v>80</v>
      </c>
      <c r="N46" s="1237"/>
      <c r="O46" s="1237"/>
      <c r="P46" s="1237">
        <v>18</v>
      </c>
      <c r="Q46" s="1237"/>
      <c r="R46" s="1237"/>
      <c r="S46" s="1237"/>
      <c r="T46" s="1124" t="s">
        <v>748</v>
      </c>
      <c r="U46" s="883" t="s">
        <v>749</v>
      </c>
      <c r="V46" s="859">
        <v>1</v>
      </c>
      <c r="W46" s="714" t="s">
        <v>121</v>
      </c>
      <c r="X46" s="714" t="s">
        <v>443</v>
      </c>
      <c r="Y46" s="714" t="s">
        <v>162</v>
      </c>
      <c r="Z46" s="518">
        <v>1</v>
      </c>
      <c r="AA46" s="591" t="s">
        <v>124</v>
      </c>
      <c r="AB46" s="591" t="s">
        <v>173</v>
      </c>
      <c r="AC46" s="931" t="s">
        <v>161</v>
      </c>
      <c r="AD46" s="973" t="s">
        <v>750</v>
      </c>
      <c r="AE46" s="1129" t="str">
        <f t="shared" ref="AE46:AE48" si="2">+AD46</f>
        <v>100% CT oral à distance 15 min. Contacter enseignant au préalable par téléphone</v>
      </c>
      <c r="AF46" s="955">
        <v>1</v>
      </c>
      <c r="AG46" s="714" t="s">
        <v>124</v>
      </c>
      <c r="AH46" s="714" t="s">
        <v>148</v>
      </c>
      <c r="AI46" s="714" t="s">
        <v>163</v>
      </c>
      <c r="AJ46" s="518">
        <v>1</v>
      </c>
      <c r="AK46" s="591" t="s">
        <v>124</v>
      </c>
      <c r="AL46" s="591" t="s">
        <v>148</v>
      </c>
      <c r="AM46" s="591" t="s">
        <v>163</v>
      </c>
      <c r="AN46" s="670" t="s">
        <v>496</v>
      </c>
      <c r="AO46" s="742"/>
      <c r="AP46" s="742"/>
      <c r="AQ46" s="742"/>
      <c r="AR46" s="742"/>
      <c r="AS46" s="742"/>
      <c r="AT46" s="742"/>
      <c r="AU46" s="742"/>
      <c r="AV46" s="742"/>
      <c r="AW46" s="742"/>
      <c r="AX46" s="742"/>
      <c r="AY46" s="742"/>
      <c r="AZ46" s="742"/>
      <c r="BA46" s="742"/>
      <c r="BB46" s="742"/>
      <c r="BC46" s="742"/>
      <c r="BD46" s="742"/>
      <c r="BE46" s="742"/>
      <c r="BF46" s="742"/>
      <c r="BG46" s="742"/>
      <c r="BH46" s="742"/>
      <c r="BI46" s="742"/>
      <c r="BJ46" s="742"/>
      <c r="BK46" s="742"/>
      <c r="BL46" s="742"/>
      <c r="BM46" s="742"/>
      <c r="BN46" s="742"/>
      <c r="BO46" s="742"/>
      <c r="BP46" s="742"/>
      <c r="BQ46" s="742"/>
      <c r="BR46" s="742"/>
      <c r="BS46" s="742"/>
      <c r="BT46" s="742"/>
      <c r="BU46" s="742"/>
      <c r="BV46" s="742"/>
      <c r="BW46" s="742"/>
      <c r="BX46" s="742"/>
      <c r="BY46" s="742"/>
      <c r="BZ46" s="742"/>
      <c r="CA46" s="742"/>
      <c r="CB46" s="742"/>
      <c r="CC46" s="742"/>
      <c r="CD46" s="742"/>
      <c r="CE46" s="742"/>
      <c r="CF46" s="742"/>
      <c r="CG46" s="742"/>
      <c r="CH46" s="742"/>
      <c r="CI46" s="742"/>
      <c r="CJ46" s="742"/>
      <c r="CK46" s="742"/>
      <c r="CL46" s="742"/>
      <c r="CM46" s="742"/>
      <c r="CN46" s="742"/>
      <c r="CO46" s="742"/>
      <c r="CP46" s="742"/>
      <c r="CQ46" s="742"/>
      <c r="CR46" s="742"/>
      <c r="CS46" s="742"/>
      <c r="CT46" s="742"/>
      <c r="CU46" s="742"/>
      <c r="CV46" s="742"/>
      <c r="CW46" s="742"/>
      <c r="CX46" s="742"/>
      <c r="CY46" s="742"/>
      <c r="CZ46" s="742"/>
      <c r="DA46" s="742"/>
      <c r="DB46" s="742"/>
      <c r="DC46" s="742"/>
      <c r="DD46" s="742"/>
      <c r="DE46" s="742"/>
      <c r="DF46" s="742"/>
      <c r="DG46" s="742"/>
      <c r="DH46" s="742"/>
      <c r="DI46" s="742"/>
      <c r="DJ46" s="742"/>
      <c r="DK46" s="742"/>
      <c r="DL46" s="742"/>
      <c r="DM46" s="742"/>
      <c r="DN46" s="742"/>
      <c r="DO46" s="742"/>
      <c r="DP46" s="742"/>
      <c r="DQ46" s="742"/>
      <c r="DR46" s="742"/>
      <c r="DS46" s="742"/>
      <c r="DT46" s="742"/>
      <c r="DU46" s="742"/>
      <c r="DV46" s="742"/>
      <c r="DW46" s="742"/>
      <c r="DX46" s="742"/>
      <c r="DY46" s="742"/>
      <c r="DZ46" s="742"/>
      <c r="EA46" s="742"/>
      <c r="EB46" s="742"/>
      <c r="EC46" s="742"/>
      <c r="ED46" s="742"/>
      <c r="EE46" s="742"/>
      <c r="EF46" s="742"/>
      <c r="EG46" s="742"/>
      <c r="EH46" s="742"/>
      <c r="EI46" s="742"/>
      <c r="EJ46" s="742"/>
      <c r="EK46" s="742"/>
      <c r="EL46" s="742"/>
      <c r="EM46" s="742"/>
      <c r="EN46" s="742"/>
      <c r="EO46" s="742"/>
      <c r="EP46" s="742"/>
      <c r="EQ46" s="742"/>
      <c r="ER46" s="742"/>
      <c r="ES46" s="742"/>
      <c r="ET46" s="742"/>
      <c r="EU46" s="742"/>
      <c r="EV46" s="742"/>
      <c r="EW46" s="742"/>
      <c r="EX46" s="742"/>
      <c r="EY46" s="742"/>
      <c r="EZ46" s="742"/>
      <c r="FA46" s="742"/>
      <c r="FB46" s="742"/>
      <c r="FC46" s="742"/>
      <c r="FD46" s="742"/>
      <c r="FE46" s="742"/>
      <c r="FF46" s="742"/>
      <c r="FG46" s="742"/>
      <c r="FH46" s="742"/>
      <c r="FI46" s="742"/>
      <c r="FJ46" s="742"/>
      <c r="FK46" s="742"/>
      <c r="FL46" s="742"/>
      <c r="FM46" s="742"/>
      <c r="FN46" s="742"/>
      <c r="FO46" s="742"/>
      <c r="FP46" s="742"/>
      <c r="FQ46" s="742"/>
      <c r="FR46" s="742"/>
      <c r="FS46" s="742"/>
      <c r="FT46" s="742"/>
      <c r="FU46" s="742"/>
      <c r="FV46" s="742"/>
      <c r="FW46" s="742"/>
      <c r="FX46" s="742"/>
      <c r="FY46" s="742"/>
      <c r="FZ46" s="742"/>
      <c r="GA46" s="742"/>
      <c r="GB46" s="742"/>
      <c r="GC46" s="742"/>
      <c r="GD46" s="742"/>
      <c r="GE46" s="742"/>
      <c r="GF46" s="742"/>
      <c r="GG46" s="742"/>
      <c r="GH46" s="742"/>
      <c r="GI46" s="742"/>
      <c r="GJ46" s="742"/>
      <c r="GK46" s="742"/>
      <c r="GL46" s="742"/>
      <c r="GM46" s="742"/>
      <c r="GN46" s="742"/>
      <c r="GO46" s="742"/>
      <c r="GP46" s="742"/>
      <c r="GQ46" s="742"/>
      <c r="GR46" s="742"/>
      <c r="GS46" s="742"/>
      <c r="GT46" s="742"/>
      <c r="GU46" s="742"/>
      <c r="GV46" s="742"/>
      <c r="GW46" s="742"/>
      <c r="GX46" s="742"/>
      <c r="GY46" s="742"/>
      <c r="GZ46" s="742"/>
      <c r="HA46" s="742"/>
      <c r="HB46" s="742"/>
      <c r="HC46" s="742"/>
      <c r="HD46" s="742"/>
      <c r="HE46" s="742"/>
      <c r="HF46" s="742"/>
      <c r="HG46" s="742"/>
      <c r="HH46" s="742"/>
      <c r="HI46" s="742"/>
      <c r="HJ46" s="742"/>
      <c r="HK46" s="742"/>
      <c r="HL46" s="742"/>
      <c r="HM46" s="742"/>
      <c r="HN46" s="742"/>
      <c r="HO46" s="742"/>
      <c r="HP46" s="742"/>
      <c r="HQ46" s="742"/>
      <c r="HR46" s="742"/>
      <c r="HS46" s="742"/>
    </row>
    <row r="47" spans="1:246" s="748" customFormat="1" ht="98.25" customHeight="1" x14ac:dyDescent="0.25">
      <c r="A47" s="513"/>
      <c r="B47" s="513" t="s">
        <v>150</v>
      </c>
      <c r="C47" s="512" t="s">
        <v>318</v>
      </c>
      <c r="D47" s="602" t="s">
        <v>370</v>
      </c>
      <c r="E47" s="527" t="s">
        <v>366</v>
      </c>
      <c r="F47" s="735" t="s">
        <v>442</v>
      </c>
      <c r="G47" s="602" t="s">
        <v>584</v>
      </c>
      <c r="H47" s="536"/>
      <c r="I47" s="602">
        <v>2</v>
      </c>
      <c r="J47" s="602">
        <v>2</v>
      </c>
      <c r="K47" s="569" t="s">
        <v>602</v>
      </c>
      <c r="L47" s="569">
        <v>11</v>
      </c>
      <c r="M47" s="836">
        <v>29</v>
      </c>
      <c r="N47" s="1237"/>
      <c r="O47" s="1237"/>
      <c r="P47" s="1237">
        <v>18</v>
      </c>
      <c r="Q47" s="1237"/>
      <c r="R47" s="1237"/>
      <c r="S47" s="1237"/>
      <c r="T47" s="1124" t="s">
        <v>744</v>
      </c>
      <c r="U47" s="883" t="s">
        <v>745</v>
      </c>
      <c r="V47" s="859">
        <v>1</v>
      </c>
      <c r="W47" s="714" t="s">
        <v>121</v>
      </c>
      <c r="X47" s="714" t="s">
        <v>130</v>
      </c>
      <c r="Y47" s="714" t="s">
        <v>608</v>
      </c>
      <c r="Z47" s="518">
        <v>1</v>
      </c>
      <c r="AA47" s="591" t="s">
        <v>124</v>
      </c>
      <c r="AB47" s="591" t="s">
        <v>173</v>
      </c>
      <c r="AC47" s="931" t="s">
        <v>161</v>
      </c>
      <c r="AD47" s="973" t="s">
        <v>746</v>
      </c>
      <c r="AE47" s="1129" t="str">
        <f t="shared" si="2"/>
        <v>DM sans temps limité, 
dépôt sujet sur CELENE le xx/06,
copie à rendre au plus tard le xx/06 sur mon adresse email emiliejanton@yahoo.fr, cmasarrre@yahoo.fr</v>
      </c>
      <c r="AF47" s="955">
        <v>1</v>
      </c>
      <c r="AG47" s="714" t="s">
        <v>124</v>
      </c>
      <c r="AH47" s="714" t="s">
        <v>173</v>
      </c>
      <c r="AI47" s="714" t="s">
        <v>161</v>
      </c>
      <c r="AJ47" s="518">
        <v>1</v>
      </c>
      <c r="AK47" s="591" t="s">
        <v>124</v>
      </c>
      <c r="AL47" s="591" t="s">
        <v>173</v>
      </c>
      <c r="AM47" s="591" t="s">
        <v>161</v>
      </c>
      <c r="AN47" s="670" t="s">
        <v>497</v>
      </c>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C47" s="742"/>
      <c r="CD47" s="742"/>
      <c r="CE47" s="742"/>
      <c r="CF47" s="742"/>
      <c r="CG47" s="742"/>
      <c r="CH47" s="742"/>
      <c r="CI47" s="742"/>
      <c r="CJ47" s="742"/>
      <c r="CK47" s="742"/>
      <c r="CL47" s="742"/>
      <c r="CM47" s="742"/>
      <c r="CN47" s="742"/>
      <c r="CO47" s="742"/>
      <c r="CP47" s="742"/>
      <c r="CQ47" s="742"/>
      <c r="CR47" s="742"/>
      <c r="CS47" s="742"/>
      <c r="CT47" s="742"/>
      <c r="CU47" s="742"/>
      <c r="CV47" s="742"/>
      <c r="CW47" s="742"/>
      <c r="CX47" s="742"/>
      <c r="CY47" s="742"/>
      <c r="CZ47" s="742"/>
      <c r="DA47" s="742"/>
      <c r="DB47" s="742"/>
      <c r="DC47" s="742"/>
      <c r="DD47" s="742"/>
      <c r="DE47" s="742"/>
      <c r="DF47" s="742"/>
      <c r="DG47" s="742"/>
      <c r="DH47" s="742"/>
      <c r="DI47" s="742"/>
      <c r="DJ47" s="742"/>
      <c r="DK47" s="742"/>
      <c r="DL47" s="742"/>
      <c r="DM47" s="742"/>
      <c r="DN47" s="742"/>
      <c r="DO47" s="742"/>
      <c r="DP47" s="742"/>
      <c r="DQ47" s="742"/>
      <c r="DR47" s="742"/>
      <c r="DS47" s="742"/>
      <c r="DT47" s="742"/>
      <c r="DU47" s="742"/>
      <c r="DV47" s="742"/>
      <c r="DW47" s="742"/>
      <c r="DX47" s="742"/>
      <c r="DY47" s="742"/>
      <c r="DZ47" s="742"/>
      <c r="EA47" s="742"/>
      <c r="EB47" s="742"/>
      <c r="EC47" s="742"/>
      <c r="ED47" s="742"/>
      <c r="EE47" s="742"/>
      <c r="EF47" s="742"/>
      <c r="EG47" s="742"/>
      <c r="EH47" s="742"/>
      <c r="EI47" s="742"/>
      <c r="EJ47" s="742"/>
      <c r="EK47" s="742"/>
      <c r="EL47" s="742"/>
      <c r="EM47" s="742"/>
      <c r="EN47" s="742"/>
      <c r="EO47" s="742"/>
      <c r="EP47" s="742"/>
      <c r="EQ47" s="742"/>
      <c r="ER47" s="742"/>
      <c r="ES47" s="742"/>
      <c r="ET47" s="742"/>
      <c r="EU47" s="742"/>
      <c r="EV47" s="742"/>
      <c r="EW47" s="742"/>
      <c r="EX47" s="742"/>
      <c r="EY47" s="742"/>
      <c r="EZ47" s="742"/>
      <c r="FA47" s="742"/>
      <c r="FB47" s="742"/>
      <c r="FC47" s="742"/>
      <c r="FD47" s="742"/>
      <c r="FE47" s="742"/>
      <c r="FF47" s="742"/>
      <c r="FG47" s="742"/>
      <c r="FH47" s="742"/>
      <c r="FI47" s="742"/>
      <c r="FJ47" s="742"/>
      <c r="FK47" s="742"/>
      <c r="FL47" s="742"/>
      <c r="FM47" s="742"/>
      <c r="FN47" s="742"/>
      <c r="FO47" s="742"/>
      <c r="FP47" s="742"/>
      <c r="FQ47" s="742"/>
      <c r="FR47" s="742"/>
      <c r="FS47" s="742"/>
      <c r="FT47" s="742"/>
      <c r="FU47" s="742"/>
      <c r="FV47" s="742"/>
      <c r="FW47" s="742"/>
      <c r="FX47" s="742"/>
      <c r="FY47" s="742"/>
      <c r="FZ47" s="742"/>
      <c r="GA47" s="742"/>
      <c r="GB47" s="742"/>
      <c r="GC47" s="742"/>
      <c r="GD47" s="742"/>
      <c r="GE47" s="742"/>
      <c r="GF47" s="742"/>
      <c r="GG47" s="742"/>
      <c r="GH47" s="742"/>
      <c r="GI47" s="742"/>
      <c r="GJ47" s="742"/>
      <c r="GK47" s="742"/>
      <c r="GL47" s="742"/>
      <c r="GM47" s="742"/>
      <c r="GN47" s="742"/>
      <c r="GO47" s="742"/>
      <c r="GP47" s="742"/>
      <c r="GQ47" s="742"/>
      <c r="GR47" s="742"/>
      <c r="GS47" s="742"/>
      <c r="GT47" s="742"/>
      <c r="GU47" s="742"/>
      <c r="GV47" s="742"/>
      <c r="GW47" s="742"/>
      <c r="GX47" s="742"/>
      <c r="GY47" s="742"/>
      <c r="GZ47" s="742"/>
      <c r="HA47" s="742"/>
      <c r="HB47" s="742"/>
      <c r="HC47" s="742"/>
      <c r="HD47" s="742"/>
      <c r="HE47" s="742"/>
      <c r="HF47" s="742"/>
      <c r="HG47" s="742"/>
      <c r="HH47" s="742"/>
      <c r="HI47" s="742"/>
      <c r="HJ47" s="742"/>
      <c r="HK47" s="742"/>
      <c r="HL47" s="742"/>
      <c r="HM47" s="742"/>
      <c r="HN47" s="742"/>
      <c r="HO47" s="742"/>
      <c r="HP47" s="742"/>
      <c r="HQ47" s="742"/>
      <c r="HR47" s="742"/>
      <c r="HS47" s="742"/>
    </row>
    <row r="48" spans="1:246" s="748" customFormat="1" ht="98.25" customHeight="1" x14ac:dyDescent="0.25">
      <c r="A48" s="513"/>
      <c r="B48" s="513" t="s">
        <v>151</v>
      </c>
      <c r="C48" s="512" t="s">
        <v>319</v>
      </c>
      <c r="D48" s="602" t="s">
        <v>371</v>
      </c>
      <c r="E48" s="527" t="s">
        <v>366</v>
      </c>
      <c r="F48" s="735" t="s">
        <v>442</v>
      </c>
      <c r="G48" s="602" t="s">
        <v>584</v>
      </c>
      <c r="H48" s="536"/>
      <c r="I48" s="602">
        <v>2</v>
      </c>
      <c r="J48" s="602">
        <v>2</v>
      </c>
      <c r="K48" s="569" t="s">
        <v>607</v>
      </c>
      <c r="L48" s="569">
        <v>14</v>
      </c>
      <c r="M48" s="836">
        <v>6</v>
      </c>
      <c r="N48" s="1237"/>
      <c r="O48" s="1237"/>
      <c r="P48" s="1237">
        <v>18</v>
      </c>
      <c r="Q48" s="1237"/>
      <c r="R48" s="1237"/>
      <c r="S48" s="1237"/>
      <c r="T48" s="1124" t="s">
        <v>734</v>
      </c>
      <c r="U48" s="883" t="s">
        <v>735</v>
      </c>
      <c r="V48" s="859">
        <v>1</v>
      </c>
      <c r="W48" s="714" t="s">
        <v>121</v>
      </c>
      <c r="X48" s="714" t="s">
        <v>130</v>
      </c>
      <c r="Y48" s="714" t="s">
        <v>608</v>
      </c>
      <c r="Z48" s="518">
        <v>1</v>
      </c>
      <c r="AA48" s="591" t="s">
        <v>124</v>
      </c>
      <c r="AB48" s="591" t="s">
        <v>173</v>
      </c>
      <c r="AC48" s="931" t="s">
        <v>161</v>
      </c>
      <c r="AD48" s="973" t="s">
        <v>735</v>
      </c>
      <c r="AE48" s="1129" t="str">
        <f t="shared" si="2"/>
        <v>100% CT oral à distance</v>
      </c>
      <c r="AF48" s="955">
        <v>1</v>
      </c>
      <c r="AG48" s="714" t="s">
        <v>124</v>
      </c>
      <c r="AH48" s="714" t="s">
        <v>173</v>
      </c>
      <c r="AI48" s="714" t="s">
        <v>161</v>
      </c>
      <c r="AJ48" s="518">
        <v>1</v>
      </c>
      <c r="AK48" s="591" t="s">
        <v>124</v>
      </c>
      <c r="AL48" s="591" t="s">
        <v>173</v>
      </c>
      <c r="AM48" s="591" t="s">
        <v>161</v>
      </c>
      <c r="AN48" s="670" t="s">
        <v>497</v>
      </c>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742"/>
      <c r="BT48" s="742"/>
      <c r="BU48" s="742"/>
      <c r="BV48" s="742"/>
      <c r="BW48" s="742"/>
      <c r="BX48" s="742"/>
      <c r="BY48" s="742"/>
      <c r="BZ48" s="742"/>
      <c r="CA48" s="742"/>
      <c r="CB48" s="742"/>
      <c r="CC48" s="742"/>
      <c r="CD48" s="742"/>
      <c r="CE48" s="742"/>
      <c r="CF48" s="742"/>
      <c r="CG48" s="742"/>
      <c r="CH48" s="742"/>
      <c r="CI48" s="742"/>
      <c r="CJ48" s="742"/>
      <c r="CK48" s="742"/>
      <c r="CL48" s="742"/>
      <c r="CM48" s="742"/>
      <c r="CN48" s="742"/>
      <c r="CO48" s="742"/>
      <c r="CP48" s="742"/>
      <c r="CQ48" s="742"/>
      <c r="CR48" s="742"/>
      <c r="CS48" s="742"/>
      <c r="CT48" s="742"/>
      <c r="CU48" s="742"/>
      <c r="CV48" s="742"/>
      <c r="CW48" s="742"/>
      <c r="CX48" s="742"/>
      <c r="CY48" s="742"/>
      <c r="CZ48" s="742"/>
      <c r="DA48" s="742"/>
      <c r="DB48" s="742"/>
      <c r="DC48" s="742"/>
      <c r="DD48" s="742"/>
      <c r="DE48" s="742"/>
      <c r="DF48" s="742"/>
      <c r="DG48" s="742"/>
      <c r="DH48" s="742"/>
      <c r="DI48" s="742"/>
      <c r="DJ48" s="742"/>
      <c r="DK48" s="742"/>
      <c r="DL48" s="742"/>
      <c r="DM48" s="742"/>
      <c r="DN48" s="742"/>
      <c r="DO48" s="742"/>
      <c r="DP48" s="742"/>
      <c r="DQ48" s="742"/>
      <c r="DR48" s="742"/>
      <c r="DS48" s="742"/>
      <c r="DT48" s="742"/>
      <c r="DU48" s="742"/>
      <c r="DV48" s="742"/>
      <c r="DW48" s="742"/>
      <c r="DX48" s="742"/>
      <c r="DY48" s="742"/>
      <c r="DZ48" s="742"/>
      <c r="EA48" s="742"/>
      <c r="EB48" s="742"/>
      <c r="EC48" s="742"/>
      <c r="ED48" s="742"/>
      <c r="EE48" s="742"/>
      <c r="EF48" s="742"/>
      <c r="EG48" s="742"/>
      <c r="EH48" s="742"/>
      <c r="EI48" s="742"/>
      <c r="EJ48" s="742"/>
      <c r="EK48" s="742"/>
      <c r="EL48" s="742"/>
      <c r="EM48" s="742"/>
      <c r="EN48" s="742"/>
      <c r="EO48" s="742"/>
      <c r="EP48" s="742"/>
      <c r="EQ48" s="742"/>
      <c r="ER48" s="742"/>
      <c r="ES48" s="742"/>
      <c r="ET48" s="742"/>
      <c r="EU48" s="742"/>
      <c r="EV48" s="742"/>
      <c r="EW48" s="742"/>
      <c r="EX48" s="742"/>
      <c r="EY48" s="742"/>
      <c r="EZ48" s="742"/>
      <c r="FA48" s="742"/>
      <c r="FB48" s="742"/>
      <c r="FC48" s="742"/>
      <c r="FD48" s="742"/>
      <c r="FE48" s="742"/>
      <c r="FF48" s="742"/>
      <c r="FG48" s="742"/>
      <c r="FH48" s="742"/>
      <c r="FI48" s="742"/>
      <c r="FJ48" s="742"/>
      <c r="FK48" s="742"/>
      <c r="FL48" s="742"/>
      <c r="FM48" s="742"/>
      <c r="FN48" s="742"/>
      <c r="FO48" s="742"/>
      <c r="FP48" s="742"/>
      <c r="FQ48" s="742"/>
      <c r="FR48" s="742"/>
      <c r="FS48" s="742"/>
      <c r="FT48" s="742"/>
      <c r="FU48" s="742"/>
      <c r="FV48" s="742"/>
      <c r="FW48" s="742"/>
      <c r="FX48" s="742"/>
      <c r="FY48" s="742"/>
      <c r="FZ48" s="742"/>
      <c r="GA48" s="742"/>
      <c r="GB48" s="742"/>
      <c r="GC48" s="742"/>
      <c r="GD48" s="742"/>
      <c r="GE48" s="742"/>
      <c r="GF48" s="742"/>
      <c r="GG48" s="742"/>
      <c r="GH48" s="742"/>
      <c r="GI48" s="742"/>
      <c r="GJ48" s="742"/>
      <c r="GK48" s="742"/>
      <c r="GL48" s="742"/>
      <c r="GM48" s="742"/>
      <c r="GN48" s="742"/>
      <c r="GO48" s="742"/>
      <c r="GP48" s="742"/>
      <c r="GQ48" s="742"/>
      <c r="GR48" s="742"/>
      <c r="GS48" s="742"/>
      <c r="GT48" s="742"/>
      <c r="GU48" s="742"/>
      <c r="GV48" s="742"/>
      <c r="GW48" s="742"/>
      <c r="GX48" s="742"/>
      <c r="GY48" s="742"/>
      <c r="GZ48" s="742"/>
      <c r="HA48" s="742"/>
      <c r="HB48" s="742"/>
      <c r="HC48" s="742"/>
      <c r="HD48" s="742"/>
      <c r="HE48" s="742"/>
      <c r="HF48" s="742"/>
      <c r="HG48" s="742"/>
      <c r="HH48" s="742"/>
      <c r="HI48" s="742"/>
      <c r="HJ48" s="742"/>
      <c r="HK48" s="742"/>
      <c r="HL48" s="742"/>
      <c r="HM48" s="742"/>
      <c r="HN48" s="742"/>
      <c r="HO48" s="742"/>
      <c r="HP48" s="742"/>
      <c r="HQ48" s="742"/>
      <c r="HR48" s="742"/>
      <c r="HS48" s="742"/>
    </row>
    <row r="49" spans="1:246" s="643" customFormat="1" ht="36" customHeight="1" x14ac:dyDescent="0.25">
      <c r="A49" s="615" t="s">
        <v>372</v>
      </c>
      <c r="B49" s="615" t="s">
        <v>166</v>
      </c>
      <c r="C49" s="617" t="s">
        <v>325</v>
      </c>
      <c r="D49" s="598" t="s">
        <v>244</v>
      </c>
      <c r="E49" s="581" t="s">
        <v>366</v>
      </c>
      <c r="F49" s="577" t="s">
        <v>373</v>
      </c>
      <c r="G49" s="599"/>
      <c r="H49" s="600" t="s">
        <v>367</v>
      </c>
      <c r="I49" s="601">
        <v>2</v>
      </c>
      <c r="J49" s="601">
        <v>2</v>
      </c>
      <c r="K49" s="614"/>
      <c r="L49" s="614"/>
      <c r="M49" s="842"/>
      <c r="N49" s="1244">
        <v>15</v>
      </c>
      <c r="O49" s="1244"/>
      <c r="P49" s="1244"/>
      <c r="Q49" s="1244"/>
      <c r="R49" s="1242"/>
      <c r="S49" s="1242"/>
      <c r="T49" s="1115"/>
      <c r="U49" s="886"/>
      <c r="V49" s="862"/>
      <c r="W49" s="621"/>
      <c r="X49" s="621"/>
      <c r="Y49" s="621"/>
      <c r="Z49" s="455"/>
      <c r="AA49" s="621"/>
      <c r="AB49" s="621"/>
      <c r="AC49" s="949"/>
      <c r="AD49" s="977"/>
      <c r="AE49" s="978"/>
      <c r="AF49" s="957"/>
      <c r="AG49" s="621"/>
      <c r="AH49" s="621"/>
      <c r="AI49" s="621"/>
      <c r="AJ49" s="455"/>
      <c r="AK49" s="621"/>
      <c r="AL49" s="621"/>
      <c r="AM49" s="621"/>
      <c r="AN49" s="663"/>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2"/>
      <c r="DC49" s="642"/>
      <c r="DD49" s="642"/>
      <c r="DE49" s="642"/>
      <c r="DF49" s="642"/>
      <c r="DG49" s="642"/>
      <c r="DH49" s="642"/>
      <c r="DI49" s="642"/>
      <c r="DJ49" s="642"/>
      <c r="DK49" s="642"/>
      <c r="DL49" s="642"/>
      <c r="DM49" s="642"/>
      <c r="DN49" s="642"/>
      <c r="DO49" s="642"/>
      <c r="DP49" s="642"/>
      <c r="DQ49" s="642"/>
      <c r="DR49" s="642"/>
      <c r="DS49" s="642"/>
      <c r="DT49" s="642"/>
      <c r="DU49" s="642"/>
      <c r="DV49" s="642"/>
      <c r="DW49" s="642"/>
      <c r="DX49" s="642"/>
      <c r="DY49" s="642"/>
      <c r="DZ49" s="642"/>
      <c r="EA49" s="642"/>
      <c r="EB49" s="642"/>
      <c r="EC49" s="642"/>
      <c r="ED49" s="642"/>
      <c r="EE49" s="642"/>
      <c r="EF49" s="642"/>
      <c r="EG49" s="642"/>
      <c r="EH49" s="642"/>
      <c r="EI49" s="642"/>
      <c r="EJ49" s="642"/>
      <c r="EK49" s="642"/>
      <c r="EL49" s="642"/>
      <c r="EM49" s="642"/>
      <c r="EN49" s="642"/>
      <c r="EO49" s="642"/>
      <c r="EP49" s="642"/>
      <c r="EQ49" s="642"/>
      <c r="ER49" s="642"/>
      <c r="ES49" s="642"/>
      <c r="ET49" s="642"/>
      <c r="EU49" s="642"/>
      <c r="EV49" s="642"/>
      <c r="EW49" s="642"/>
      <c r="EX49" s="642"/>
      <c r="EY49" s="642"/>
      <c r="EZ49" s="642"/>
      <c r="FA49" s="642"/>
      <c r="FB49" s="642"/>
      <c r="FC49" s="642"/>
      <c r="FD49" s="642"/>
      <c r="FE49" s="642"/>
      <c r="FF49" s="642"/>
      <c r="FG49" s="642"/>
      <c r="FH49" s="642"/>
      <c r="FI49" s="642"/>
      <c r="FJ49" s="642"/>
      <c r="FK49" s="642"/>
      <c r="FL49" s="642"/>
      <c r="FM49" s="642"/>
      <c r="FN49" s="642"/>
      <c r="FO49" s="642"/>
      <c r="FP49" s="642"/>
      <c r="FQ49" s="642"/>
      <c r="FR49" s="642"/>
      <c r="FS49" s="642"/>
      <c r="FT49" s="642"/>
      <c r="FU49" s="642"/>
      <c r="FV49" s="642"/>
      <c r="FW49" s="642"/>
      <c r="FX49" s="642"/>
      <c r="FY49" s="642"/>
      <c r="FZ49" s="642"/>
      <c r="GA49" s="642"/>
      <c r="GB49" s="642"/>
      <c r="GC49" s="642"/>
      <c r="GD49" s="642"/>
      <c r="GE49" s="642"/>
      <c r="GF49" s="642"/>
      <c r="GG49" s="642"/>
      <c r="GH49" s="642"/>
      <c r="GI49" s="642"/>
      <c r="GJ49" s="642"/>
      <c r="GK49" s="642"/>
      <c r="GL49" s="642"/>
      <c r="GM49" s="642"/>
      <c r="GN49" s="642"/>
      <c r="GO49" s="642"/>
      <c r="GP49" s="642"/>
      <c r="GQ49" s="642"/>
      <c r="GR49" s="642"/>
      <c r="GS49" s="642"/>
      <c r="GT49" s="642"/>
      <c r="GU49" s="642"/>
      <c r="GV49" s="642"/>
      <c r="GW49" s="642"/>
      <c r="GX49" s="642"/>
      <c r="GY49" s="642"/>
      <c r="GZ49" s="642"/>
      <c r="HA49" s="642"/>
      <c r="HB49" s="642"/>
      <c r="HC49" s="642"/>
      <c r="HD49" s="642"/>
      <c r="HE49" s="642"/>
      <c r="HF49" s="642"/>
      <c r="HG49" s="642"/>
      <c r="HH49" s="642"/>
      <c r="HI49" s="642"/>
      <c r="HJ49" s="642"/>
      <c r="HK49" s="642"/>
      <c r="HL49" s="642"/>
      <c r="HM49" s="642"/>
      <c r="HN49" s="642"/>
      <c r="HO49" s="642"/>
      <c r="HP49" s="642"/>
      <c r="HQ49" s="642"/>
      <c r="HR49" s="642"/>
      <c r="HS49" s="642"/>
      <c r="HT49" s="642"/>
      <c r="HU49" s="642"/>
      <c r="HV49" s="642"/>
      <c r="HW49" s="642"/>
      <c r="HX49" s="642"/>
      <c r="HY49" s="642"/>
      <c r="HZ49" s="642"/>
      <c r="IA49" s="642"/>
      <c r="IB49" s="642"/>
      <c r="IC49" s="642"/>
      <c r="ID49" s="642"/>
      <c r="IE49" s="642"/>
      <c r="IF49" s="642"/>
      <c r="IG49" s="642"/>
      <c r="IH49" s="642"/>
      <c r="II49" s="642"/>
    </row>
    <row r="50" spans="1:246" ht="30.75" customHeight="1" x14ac:dyDescent="0.25">
      <c r="A50" s="560" t="s">
        <v>357</v>
      </c>
      <c r="B50" s="560" t="s">
        <v>168</v>
      </c>
      <c r="C50" s="456" t="s">
        <v>72</v>
      </c>
      <c r="D50" s="555" t="s">
        <v>311</v>
      </c>
      <c r="E50" s="584" t="s">
        <v>421</v>
      </c>
      <c r="F50" s="584"/>
      <c r="G50" s="559"/>
      <c r="H50" s="584"/>
      <c r="I50" s="564"/>
      <c r="J50" s="565"/>
      <c r="K50" s="565"/>
      <c r="L50" s="565"/>
      <c r="M50" s="843"/>
      <c r="N50" s="1245"/>
      <c r="O50" s="1245"/>
      <c r="P50" s="1245"/>
      <c r="Q50" s="1245"/>
      <c r="R50" s="1245"/>
      <c r="S50" s="1245"/>
      <c r="T50" s="1118"/>
      <c r="U50" s="887"/>
      <c r="V50" s="863"/>
      <c r="W50" s="566"/>
      <c r="X50" s="567"/>
      <c r="Y50" s="568"/>
      <c r="Z50" s="567"/>
      <c r="AA50" s="567"/>
      <c r="AB50" s="567"/>
      <c r="AC50" s="929"/>
      <c r="AD50" s="979"/>
      <c r="AE50" s="980"/>
      <c r="AF50" s="933"/>
      <c r="AG50" s="567"/>
      <c r="AH50" s="567"/>
      <c r="AI50" s="567"/>
      <c r="AJ50" s="567"/>
      <c r="AK50" s="567"/>
      <c r="AL50" s="567"/>
      <c r="AM50" s="567"/>
      <c r="AN50" s="664"/>
      <c r="HT50" s="746"/>
      <c r="HU50" s="746"/>
      <c r="HV50" s="746"/>
      <c r="HW50" s="746"/>
      <c r="HX50" s="746"/>
      <c r="HY50" s="746"/>
      <c r="HZ50" s="746"/>
      <c r="IA50" s="746"/>
      <c r="IB50" s="746"/>
      <c r="IC50" s="746"/>
      <c r="ID50" s="746"/>
      <c r="IE50" s="746"/>
      <c r="IF50" s="746"/>
      <c r="IG50" s="746"/>
      <c r="IH50" s="746"/>
      <c r="II50" s="746"/>
      <c r="IJ50" s="746"/>
      <c r="IK50" s="746"/>
      <c r="IL50" s="746"/>
    </row>
    <row r="51" spans="1:246" s="643" customFormat="1" ht="36" customHeight="1" x14ac:dyDescent="0.25">
      <c r="A51" s="615" t="s">
        <v>388</v>
      </c>
      <c r="B51" s="615" t="s">
        <v>214</v>
      </c>
      <c r="C51" s="617" t="s">
        <v>387</v>
      </c>
      <c r="D51" s="598"/>
      <c r="E51" s="577" t="s">
        <v>409</v>
      </c>
      <c r="F51" s="577"/>
      <c r="G51" s="599"/>
      <c r="H51" s="745"/>
      <c r="I51" s="577">
        <f>+I52+I53</f>
        <v>6</v>
      </c>
      <c r="J51" s="577">
        <f>+J52+J53</f>
        <v>6</v>
      </c>
      <c r="K51" s="601"/>
      <c r="L51" s="601"/>
      <c r="M51" s="841"/>
      <c r="N51" s="1243"/>
      <c r="O51" s="1243"/>
      <c r="P51" s="1243"/>
      <c r="Q51" s="1243"/>
      <c r="R51" s="1243"/>
      <c r="S51" s="1243"/>
      <c r="T51" s="1119"/>
      <c r="U51" s="885"/>
      <c r="V51" s="861"/>
      <c r="W51" s="453"/>
      <c r="X51" s="573"/>
      <c r="Y51" s="454"/>
      <c r="Z51" s="621"/>
      <c r="AA51" s="621"/>
      <c r="AB51" s="621"/>
      <c r="AC51" s="930"/>
      <c r="AD51" s="975"/>
      <c r="AE51" s="976"/>
      <c r="AF51" s="934"/>
      <c r="AG51" s="621"/>
      <c r="AH51" s="621"/>
      <c r="AI51" s="455"/>
      <c r="AJ51" s="621"/>
      <c r="AK51" s="621"/>
      <c r="AL51" s="621"/>
      <c r="AM51" s="455"/>
      <c r="AN51" s="662"/>
      <c r="AO51" s="642"/>
      <c r="AP51" s="642"/>
      <c r="AQ51" s="642"/>
      <c r="AR51" s="642"/>
      <c r="AS51" s="642"/>
      <c r="AT51" s="642"/>
      <c r="AU51" s="642"/>
      <c r="AV51" s="642"/>
      <c r="AW51" s="642"/>
      <c r="AX51" s="642"/>
      <c r="AY51" s="642"/>
      <c r="AZ51" s="642"/>
      <c r="BA51" s="642"/>
      <c r="BB51" s="642"/>
      <c r="BC51" s="642"/>
      <c r="BD51" s="642"/>
      <c r="BE51" s="642"/>
      <c r="BF51" s="642"/>
      <c r="BG51" s="642"/>
      <c r="BH51" s="642"/>
      <c r="BI51" s="642"/>
      <c r="BJ51" s="642"/>
      <c r="BK51" s="642"/>
      <c r="BL51" s="642"/>
      <c r="BM51" s="642"/>
      <c r="BN51" s="642"/>
      <c r="BO51" s="642"/>
      <c r="BP51" s="642"/>
      <c r="BQ51" s="642"/>
      <c r="BR51" s="642"/>
      <c r="BS51" s="642"/>
      <c r="BT51" s="642"/>
      <c r="BU51" s="642"/>
      <c r="BV51" s="642"/>
      <c r="BW51" s="642"/>
      <c r="BX51" s="642"/>
      <c r="BY51" s="642"/>
      <c r="BZ51" s="642"/>
      <c r="CA51" s="642"/>
      <c r="CB51" s="642"/>
      <c r="CC51" s="642"/>
      <c r="CD51" s="642"/>
      <c r="CE51" s="642"/>
      <c r="CF51" s="642"/>
      <c r="CG51" s="642"/>
      <c r="CH51" s="642"/>
      <c r="CI51" s="642"/>
      <c r="CJ51" s="642"/>
      <c r="CK51" s="642"/>
      <c r="CL51" s="642"/>
      <c r="CM51" s="642"/>
      <c r="CN51" s="642"/>
      <c r="CO51" s="642"/>
      <c r="CP51" s="642"/>
      <c r="CQ51" s="642"/>
      <c r="CR51" s="642"/>
      <c r="CS51" s="642"/>
      <c r="CT51" s="642"/>
      <c r="CU51" s="642"/>
      <c r="CV51" s="642"/>
      <c r="CW51" s="642"/>
      <c r="CX51" s="642"/>
      <c r="CY51" s="642"/>
      <c r="CZ51" s="642"/>
      <c r="DA51" s="642"/>
      <c r="DB51" s="642"/>
      <c r="DC51" s="642"/>
      <c r="DD51" s="642"/>
      <c r="DE51" s="642"/>
      <c r="DF51" s="642"/>
      <c r="DG51" s="642"/>
      <c r="DH51" s="642"/>
      <c r="DI51" s="642"/>
      <c r="DJ51" s="642"/>
      <c r="DK51" s="642"/>
      <c r="DL51" s="642"/>
      <c r="DM51" s="642"/>
      <c r="DN51" s="642"/>
      <c r="DO51" s="642"/>
      <c r="DP51" s="642"/>
      <c r="DQ51" s="642"/>
      <c r="DR51" s="642"/>
      <c r="DS51" s="642"/>
      <c r="DT51" s="642"/>
      <c r="DU51" s="642"/>
      <c r="DV51" s="642"/>
      <c r="DW51" s="642"/>
      <c r="DX51" s="642"/>
      <c r="DY51" s="642"/>
      <c r="DZ51" s="642"/>
      <c r="EA51" s="642"/>
      <c r="EB51" s="642"/>
      <c r="EC51" s="642"/>
      <c r="ED51" s="642"/>
      <c r="EE51" s="642"/>
      <c r="EF51" s="642"/>
      <c r="EG51" s="642"/>
      <c r="EH51" s="642"/>
      <c r="EI51" s="642"/>
      <c r="EJ51" s="642"/>
      <c r="EK51" s="642"/>
      <c r="EL51" s="642"/>
      <c r="EM51" s="642"/>
      <c r="EN51" s="642"/>
      <c r="EO51" s="642"/>
      <c r="EP51" s="642"/>
      <c r="EQ51" s="642"/>
      <c r="ER51" s="642"/>
      <c r="ES51" s="642"/>
      <c r="ET51" s="642"/>
      <c r="EU51" s="642"/>
      <c r="EV51" s="642"/>
      <c r="EW51" s="642"/>
      <c r="EX51" s="642"/>
      <c r="EY51" s="642"/>
      <c r="EZ51" s="642"/>
      <c r="FA51" s="642"/>
      <c r="FB51" s="642"/>
      <c r="FC51" s="642"/>
      <c r="FD51" s="642"/>
      <c r="FE51" s="642"/>
      <c r="FF51" s="642"/>
      <c r="FG51" s="642"/>
      <c r="FH51" s="642"/>
      <c r="FI51" s="642"/>
      <c r="FJ51" s="642"/>
      <c r="FK51" s="642"/>
      <c r="FL51" s="642"/>
      <c r="FM51" s="642"/>
      <c r="FN51" s="642"/>
      <c r="FO51" s="642"/>
      <c r="FP51" s="642"/>
      <c r="FQ51" s="642"/>
      <c r="FR51" s="642"/>
      <c r="FS51" s="642"/>
      <c r="FT51" s="642"/>
      <c r="FU51" s="642"/>
      <c r="FV51" s="642"/>
      <c r="FW51" s="642"/>
      <c r="FX51" s="642"/>
      <c r="FY51" s="642"/>
      <c r="FZ51" s="642"/>
      <c r="GA51" s="642"/>
      <c r="GB51" s="642"/>
      <c r="GC51" s="642"/>
      <c r="GD51" s="642"/>
      <c r="GE51" s="642"/>
      <c r="GF51" s="642"/>
      <c r="GG51" s="642"/>
      <c r="GH51" s="642"/>
      <c r="GI51" s="642"/>
      <c r="GJ51" s="642"/>
      <c r="GK51" s="642"/>
      <c r="GL51" s="642"/>
      <c r="GM51" s="642"/>
      <c r="GN51" s="642"/>
      <c r="GO51" s="642"/>
      <c r="GP51" s="642"/>
      <c r="GQ51" s="642"/>
      <c r="GR51" s="642"/>
      <c r="GS51" s="642"/>
      <c r="GT51" s="642"/>
      <c r="GU51" s="642"/>
      <c r="GV51" s="642"/>
      <c r="GW51" s="642"/>
      <c r="GX51" s="642"/>
      <c r="GY51" s="642"/>
      <c r="GZ51" s="642"/>
      <c r="HA51" s="642"/>
      <c r="HB51" s="642"/>
      <c r="HC51" s="642"/>
      <c r="HD51" s="642"/>
      <c r="HE51" s="642"/>
      <c r="HF51" s="642"/>
      <c r="HG51" s="642"/>
      <c r="HH51" s="642"/>
      <c r="HI51" s="642"/>
      <c r="HJ51" s="642"/>
      <c r="HK51" s="642"/>
      <c r="HL51" s="642"/>
      <c r="HM51" s="642"/>
      <c r="HN51" s="642"/>
      <c r="HO51" s="642"/>
      <c r="HP51" s="642"/>
      <c r="HQ51" s="642"/>
      <c r="HR51" s="642"/>
      <c r="HS51" s="642"/>
      <c r="HT51" s="642"/>
      <c r="HU51" s="642"/>
      <c r="HV51" s="642"/>
      <c r="HW51" s="642"/>
      <c r="HX51" s="642"/>
      <c r="HY51" s="642"/>
      <c r="HZ51" s="642"/>
      <c r="IA51" s="642"/>
      <c r="IB51" s="642"/>
      <c r="IC51" s="642"/>
      <c r="ID51" s="642"/>
      <c r="IE51" s="642"/>
      <c r="IF51" s="642"/>
      <c r="IG51" s="642"/>
      <c r="IH51" s="642"/>
      <c r="II51" s="642"/>
      <c r="IJ51" s="642"/>
      <c r="IK51" s="642"/>
      <c r="IL51" s="642"/>
    </row>
    <row r="52" spans="1:246" ht="114.75" x14ac:dyDescent="0.25">
      <c r="A52" s="401"/>
      <c r="B52" s="401" t="s">
        <v>281</v>
      </c>
      <c r="C52" s="514" t="s">
        <v>389</v>
      </c>
      <c r="D52" s="424" t="s">
        <v>245</v>
      </c>
      <c r="E52" s="375" t="s">
        <v>377</v>
      </c>
      <c r="F52" s="346"/>
      <c r="G52" s="375" t="s">
        <v>66</v>
      </c>
      <c r="H52" s="587" t="s">
        <v>394</v>
      </c>
      <c r="I52" s="376" t="s">
        <v>51</v>
      </c>
      <c r="J52" s="376" t="s">
        <v>51</v>
      </c>
      <c r="K52" s="685" t="s">
        <v>575</v>
      </c>
      <c r="L52" s="588" t="str">
        <f>"07"</f>
        <v>07</v>
      </c>
      <c r="M52" s="832">
        <v>18</v>
      </c>
      <c r="N52" s="1246"/>
      <c r="O52" s="1246"/>
      <c r="P52" s="1246">
        <v>24</v>
      </c>
      <c r="Q52" s="1246"/>
      <c r="R52" s="1232"/>
      <c r="S52" s="1232"/>
      <c r="T52" s="1124" t="s">
        <v>668</v>
      </c>
      <c r="U52" s="883" t="s">
        <v>669</v>
      </c>
      <c r="V52" s="859">
        <v>1</v>
      </c>
      <c r="W52" s="696" t="s">
        <v>121</v>
      </c>
      <c r="X52" s="697"/>
      <c r="Y52" s="697"/>
      <c r="Z52" s="394">
        <v>1</v>
      </c>
      <c r="AA52" s="393" t="s">
        <v>124</v>
      </c>
      <c r="AB52" s="393" t="s">
        <v>148</v>
      </c>
      <c r="AC52" s="931" t="s">
        <v>149</v>
      </c>
      <c r="AD52" s="973" t="s">
        <v>647</v>
      </c>
      <c r="AE52" s="1129" t="str">
        <f t="shared" ref="AE52:AE53" si="3">+AD52</f>
        <v>Oral, 15-20 min</v>
      </c>
      <c r="AF52" s="955">
        <v>1</v>
      </c>
      <c r="AG52" s="696" t="s">
        <v>124</v>
      </c>
      <c r="AH52" s="695" t="s">
        <v>148</v>
      </c>
      <c r="AI52" s="695" t="s">
        <v>149</v>
      </c>
      <c r="AJ52" s="394">
        <v>1</v>
      </c>
      <c r="AK52" s="393" t="s">
        <v>124</v>
      </c>
      <c r="AL52" s="393" t="s">
        <v>148</v>
      </c>
      <c r="AM52" s="393" t="s">
        <v>149</v>
      </c>
      <c r="AN52" s="655" t="s">
        <v>498</v>
      </c>
    </row>
    <row r="53" spans="1:246" ht="51" x14ac:dyDescent="0.25">
      <c r="A53" s="401"/>
      <c r="B53" s="401" t="s">
        <v>282</v>
      </c>
      <c r="C53" s="514" t="s">
        <v>280</v>
      </c>
      <c r="D53" s="424" t="s">
        <v>312</v>
      </c>
      <c r="E53" s="375" t="s">
        <v>377</v>
      </c>
      <c r="F53" s="376" t="s">
        <v>538</v>
      </c>
      <c r="G53" s="375" t="s">
        <v>66</v>
      </c>
      <c r="H53" s="587" t="s">
        <v>394</v>
      </c>
      <c r="I53" s="376" t="s">
        <v>51</v>
      </c>
      <c r="J53" s="376" t="s">
        <v>51</v>
      </c>
      <c r="K53" s="680" t="s">
        <v>566</v>
      </c>
      <c r="L53" s="588">
        <v>71</v>
      </c>
      <c r="M53" s="832">
        <v>18</v>
      </c>
      <c r="N53" s="1246"/>
      <c r="O53" s="1246"/>
      <c r="P53" s="1246">
        <v>24</v>
      </c>
      <c r="Q53" s="1246"/>
      <c r="R53" s="1232"/>
      <c r="S53" s="1232"/>
      <c r="T53" s="1124" t="s">
        <v>670</v>
      </c>
      <c r="U53" s="883" t="s">
        <v>669</v>
      </c>
      <c r="V53" s="859">
        <v>1</v>
      </c>
      <c r="W53" s="696" t="s">
        <v>121</v>
      </c>
      <c r="X53" s="697"/>
      <c r="Y53" s="697"/>
      <c r="Z53" s="394">
        <v>1</v>
      </c>
      <c r="AA53" s="393" t="s">
        <v>124</v>
      </c>
      <c r="AB53" s="393" t="s">
        <v>148</v>
      </c>
      <c r="AC53" s="931" t="s">
        <v>149</v>
      </c>
      <c r="AD53" s="973" t="s">
        <v>647</v>
      </c>
      <c r="AE53" s="1129" t="str">
        <f t="shared" si="3"/>
        <v>Oral, 15-20 min</v>
      </c>
      <c r="AF53" s="955">
        <v>1</v>
      </c>
      <c r="AG53" s="696" t="s">
        <v>124</v>
      </c>
      <c r="AH53" s="695" t="s">
        <v>148</v>
      </c>
      <c r="AI53" s="695" t="s">
        <v>149</v>
      </c>
      <c r="AJ53" s="394">
        <v>1</v>
      </c>
      <c r="AK53" s="393" t="s">
        <v>124</v>
      </c>
      <c r="AL53" s="393" t="s">
        <v>148</v>
      </c>
      <c r="AM53" s="393" t="s">
        <v>149</v>
      </c>
      <c r="AN53" s="655" t="s">
        <v>499</v>
      </c>
    </row>
    <row r="54" spans="1:246" ht="30.75" customHeight="1" x14ac:dyDescent="0.25">
      <c r="A54" s="560" t="s">
        <v>358</v>
      </c>
      <c r="B54" s="560" t="s">
        <v>174</v>
      </c>
      <c r="C54" s="456" t="s">
        <v>73</v>
      </c>
      <c r="D54" s="555"/>
      <c r="E54" s="584" t="s">
        <v>421</v>
      </c>
      <c r="F54" s="584"/>
      <c r="G54" s="559"/>
      <c r="H54" s="584"/>
      <c r="I54" s="564"/>
      <c r="J54" s="565"/>
      <c r="K54" s="565"/>
      <c r="L54" s="565"/>
      <c r="M54" s="844"/>
      <c r="N54" s="1245"/>
      <c r="O54" s="1245"/>
      <c r="P54" s="1245"/>
      <c r="Q54" s="1245"/>
      <c r="R54" s="1245"/>
      <c r="S54" s="1245"/>
      <c r="T54" s="1118"/>
      <c r="U54" s="887"/>
      <c r="V54" s="863"/>
      <c r="W54" s="566"/>
      <c r="X54" s="567"/>
      <c r="Y54" s="568"/>
      <c r="Z54" s="567"/>
      <c r="AA54" s="567"/>
      <c r="AB54" s="567"/>
      <c r="AC54" s="929"/>
      <c r="AD54" s="979"/>
      <c r="AE54" s="980"/>
      <c r="AF54" s="933"/>
      <c r="AG54" s="567"/>
      <c r="AH54" s="567"/>
      <c r="AI54" s="567"/>
      <c r="AJ54" s="567"/>
      <c r="AK54" s="567"/>
      <c r="AL54" s="567"/>
      <c r="AM54" s="567"/>
      <c r="AN54" s="664"/>
      <c r="HT54" s="746"/>
      <c r="HU54" s="746"/>
      <c r="HV54" s="746"/>
      <c r="HW54" s="746"/>
      <c r="HX54" s="746"/>
      <c r="HY54" s="746"/>
      <c r="HZ54" s="746"/>
      <c r="IA54" s="746"/>
      <c r="IB54" s="746"/>
      <c r="IC54" s="746"/>
      <c r="ID54" s="746"/>
      <c r="IE54" s="746"/>
      <c r="IF54" s="746"/>
      <c r="IG54" s="746"/>
      <c r="IH54" s="746"/>
      <c r="II54" s="746"/>
      <c r="IJ54" s="746"/>
      <c r="IK54" s="746"/>
      <c r="IL54" s="746"/>
    </row>
    <row r="55" spans="1:246" s="643" customFormat="1" ht="36" customHeight="1" x14ac:dyDescent="0.25">
      <c r="A55" s="615" t="s">
        <v>392</v>
      </c>
      <c r="B55" s="615" t="s">
        <v>390</v>
      </c>
      <c r="C55" s="617" t="s">
        <v>391</v>
      </c>
      <c r="D55" s="598"/>
      <c r="E55" s="577" t="s">
        <v>409</v>
      </c>
      <c r="F55" s="577"/>
      <c r="G55" s="598" t="s">
        <v>66</v>
      </c>
      <c r="H55" s="745"/>
      <c r="I55" s="577"/>
      <c r="J55" s="577"/>
      <c r="K55" s="601"/>
      <c r="L55" s="601"/>
      <c r="M55" s="841"/>
      <c r="N55" s="1243"/>
      <c r="O55" s="1243"/>
      <c r="P55" s="1243"/>
      <c r="Q55" s="1243"/>
      <c r="R55" s="1243"/>
      <c r="S55" s="1243"/>
      <c r="T55" s="1119"/>
      <c r="U55" s="885"/>
      <c r="V55" s="861"/>
      <c r="W55" s="453"/>
      <c r="X55" s="573"/>
      <c r="Y55" s="454"/>
      <c r="Z55" s="621"/>
      <c r="AA55" s="621"/>
      <c r="AB55" s="621"/>
      <c r="AC55" s="930"/>
      <c r="AD55" s="975"/>
      <c r="AE55" s="976"/>
      <c r="AF55" s="934"/>
      <c r="AG55" s="621"/>
      <c r="AH55" s="621"/>
      <c r="AI55" s="455"/>
      <c r="AJ55" s="621"/>
      <c r="AK55" s="621"/>
      <c r="AL55" s="621"/>
      <c r="AM55" s="455"/>
      <c r="AN55" s="662"/>
      <c r="AO55" s="642"/>
      <c r="AP55" s="642"/>
      <c r="AQ55" s="642"/>
      <c r="AR55" s="642"/>
      <c r="AS55" s="642"/>
      <c r="AT55" s="642"/>
      <c r="AU55" s="642"/>
      <c r="AV55" s="642"/>
      <c r="AW55" s="642"/>
      <c r="AX55" s="642"/>
      <c r="AY55" s="642"/>
      <c r="AZ55" s="642"/>
      <c r="BA55" s="642"/>
      <c r="BB55" s="642"/>
      <c r="BC55" s="642"/>
      <c r="BD55" s="642"/>
      <c r="BE55" s="642"/>
      <c r="BF55" s="642"/>
      <c r="BG55" s="642"/>
      <c r="BH55" s="642"/>
      <c r="BI55" s="642"/>
      <c r="BJ55" s="642"/>
      <c r="BK55" s="642"/>
      <c r="BL55" s="642"/>
      <c r="BM55" s="642"/>
      <c r="BN55" s="642"/>
      <c r="BO55" s="642"/>
      <c r="BP55" s="642"/>
      <c r="BQ55" s="642"/>
      <c r="BR55" s="642"/>
      <c r="BS55" s="642"/>
      <c r="BT55" s="642"/>
      <c r="BU55" s="642"/>
      <c r="BV55" s="642"/>
      <c r="BW55" s="642"/>
      <c r="BX55" s="642"/>
      <c r="BY55" s="642"/>
      <c r="BZ55" s="642"/>
      <c r="CA55" s="642"/>
      <c r="CB55" s="642"/>
      <c r="CC55" s="642"/>
      <c r="CD55" s="642"/>
      <c r="CE55" s="642"/>
      <c r="CF55" s="642"/>
      <c r="CG55" s="642"/>
      <c r="CH55" s="642"/>
      <c r="CI55" s="642"/>
      <c r="CJ55" s="642"/>
      <c r="CK55" s="642"/>
      <c r="CL55" s="642"/>
      <c r="CM55" s="642"/>
      <c r="CN55" s="642"/>
      <c r="CO55" s="642"/>
      <c r="CP55" s="642"/>
      <c r="CQ55" s="642"/>
      <c r="CR55" s="642"/>
      <c r="CS55" s="642"/>
      <c r="CT55" s="642"/>
      <c r="CU55" s="642"/>
      <c r="CV55" s="642"/>
      <c r="CW55" s="642"/>
      <c r="CX55" s="642"/>
      <c r="CY55" s="642"/>
      <c r="CZ55" s="642"/>
      <c r="DA55" s="642"/>
      <c r="DB55" s="642"/>
      <c r="DC55" s="642"/>
      <c r="DD55" s="642"/>
      <c r="DE55" s="642"/>
      <c r="DF55" s="642"/>
      <c r="DG55" s="642"/>
      <c r="DH55" s="642"/>
      <c r="DI55" s="642"/>
      <c r="DJ55" s="642"/>
      <c r="DK55" s="642"/>
      <c r="DL55" s="642"/>
      <c r="DM55" s="642"/>
      <c r="DN55" s="642"/>
      <c r="DO55" s="642"/>
      <c r="DP55" s="642"/>
      <c r="DQ55" s="642"/>
      <c r="DR55" s="642"/>
      <c r="DS55" s="642"/>
      <c r="DT55" s="642"/>
      <c r="DU55" s="642"/>
      <c r="DV55" s="642"/>
      <c r="DW55" s="642"/>
      <c r="DX55" s="642"/>
      <c r="DY55" s="642"/>
      <c r="DZ55" s="642"/>
      <c r="EA55" s="642"/>
      <c r="EB55" s="642"/>
      <c r="EC55" s="642"/>
      <c r="ED55" s="642"/>
      <c r="EE55" s="642"/>
      <c r="EF55" s="642"/>
      <c r="EG55" s="642"/>
      <c r="EH55" s="642"/>
      <c r="EI55" s="642"/>
      <c r="EJ55" s="642"/>
      <c r="EK55" s="642"/>
      <c r="EL55" s="642"/>
      <c r="EM55" s="642"/>
      <c r="EN55" s="642"/>
      <c r="EO55" s="642"/>
      <c r="EP55" s="642"/>
      <c r="EQ55" s="642"/>
      <c r="ER55" s="642"/>
      <c r="ES55" s="642"/>
      <c r="ET55" s="642"/>
      <c r="EU55" s="642"/>
      <c r="EV55" s="642"/>
      <c r="EW55" s="642"/>
      <c r="EX55" s="642"/>
      <c r="EY55" s="642"/>
      <c r="EZ55" s="642"/>
      <c r="FA55" s="642"/>
      <c r="FB55" s="642"/>
      <c r="FC55" s="642"/>
      <c r="FD55" s="642"/>
      <c r="FE55" s="642"/>
      <c r="FF55" s="642"/>
      <c r="FG55" s="642"/>
      <c r="FH55" s="642"/>
      <c r="FI55" s="642"/>
      <c r="FJ55" s="642"/>
      <c r="FK55" s="642"/>
      <c r="FL55" s="642"/>
      <c r="FM55" s="642"/>
      <c r="FN55" s="642"/>
      <c r="FO55" s="642"/>
      <c r="FP55" s="642"/>
      <c r="FQ55" s="642"/>
      <c r="FR55" s="642"/>
      <c r="FS55" s="642"/>
      <c r="FT55" s="642"/>
      <c r="FU55" s="642"/>
      <c r="FV55" s="642"/>
      <c r="FW55" s="642"/>
      <c r="FX55" s="642"/>
      <c r="FY55" s="642"/>
      <c r="FZ55" s="642"/>
      <c r="GA55" s="642"/>
      <c r="GB55" s="642"/>
      <c r="GC55" s="642"/>
      <c r="GD55" s="642"/>
      <c r="GE55" s="642"/>
      <c r="GF55" s="642"/>
      <c r="GG55" s="642"/>
      <c r="GH55" s="642"/>
      <c r="GI55" s="642"/>
      <c r="GJ55" s="642"/>
      <c r="GK55" s="642"/>
      <c r="GL55" s="642"/>
      <c r="GM55" s="642"/>
      <c r="GN55" s="642"/>
      <c r="GO55" s="642"/>
      <c r="GP55" s="642"/>
      <c r="GQ55" s="642"/>
      <c r="GR55" s="642"/>
      <c r="GS55" s="642"/>
      <c r="GT55" s="642"/>
      <c r="GU55" s="642"/>
      <c r="GV55" s="642"/>
      <c r="GW55" s="642"/>
      <c r="GX55" s="642"/>
      <c r="GY55" s="642"/>
      <c r="GZ55" s="642"/>
      <c r="HA55" s="642"/>
      <c r="HB55" s="642"/>
      <c r="HC55" s="642"/>
      <c r="HD55" s="642"/>
      <c r="HE55" s="642"/>
      <c r="HF55" s="642"/>
      <c r="HG55" s="642"/>
      <c r="HH55" s="642"/>
      <c r="HI55" s="642"/>
      <c r="HJ55" s="642"/>
      <c r="HK55" s="642"/>
      <c r="HL55" s="642"/>
      <c r="HM55" s="642"/>
      <c r="HN55" s="642"/>
      <c r="HO55" s="642"/>
      <c r="HP55" s="642"/>
      <c r="HQ55" s="642"/>
      <c r="HR55" s="642"/>
      <c r="HS55" s="642"/>
      <c r="HT55" s="642"/>
      <c r="HU55" s="642"/>
      <c r="HV55" s="642"/>
      <c r="HW55" s="642"/>
      <c r="HX55" s="642"/>
      <c r="HY55" s="642"/>
      <c r="HZ55" s="642"/>
      <c r="IA55" s="642"/>
      <c r="IB55" s="642"/>
      <c r="IC55" s="642"/>
      <c r="ID55" s="642"/>
      <c r="IE55" s="642"/>
      <c r="IF55" s="642"/>
      <c r="IG55" s="642"/>
      <c r="IH55" s="642"/>
      <c r="II55" s="642"/>
      <c r="IJ55" s="642"/>
      <c r="IK55" s="642"/>
      <c r="IL55" s="642"/>
    </row>
    <row r="56" spans="1:246" ht="38.25" x14ac:dyDescent="0.25">
      <c r="A56" s="401"/>
      <c r="B56" s="401" t="s">
        <v>283</v>
      </c>
      <c r="C56" s="436" t="s">
        <v>71</v>
      </c>
      <c r="D56" s="375"/>
      <c r="E56" s="375" t="s">
        <v>393</v>
      </c>
      <c r="F56" s="346"/>
      <c r="G56" s="375" t="s">
        <v>66</v>
      </c>
      <c r="H56" s="587" t="s">
        <v>394</v>
      </c>
      <c r="I56" s="375" t="s">
        <v>51</v>
      </c>
      <c r="J56" s="375" t="s">
        <v>51</v>
      </c>
      <c r="K56" s="587" t="s">
        <v>567</v>
      </c>
      <c r="L56" s="587" t="str">
        <f>"07"</f>
        <v>07</v>
      </c>
      <c r="M56" s="832">
        <v>14</v>
      </c>
      <c r="N56" s="1246">
        <v>0</v>
      </c>
      <c r="O56" s="1246"/>
      <c r="P56" s="1246">
        <v>30</v>
      </c>
      <c r="Q56" s="1246"/>
      <c r="R56" s="1232"/>
      <c r="S56" s="1232"/>
      <c r="T56" s="1124" t="s">
        <v>671</v>
      </c>
      <c r="U56" s="883" t="s">
        <v>645</v>
      </c>
      <c r="V56" s="859">
        <v>1</v>
      </c>
      <c r="W56" s="696" t="s">
        <v>121</v>
      </c>
      <c r="X56" s="697"/>
      <c r="Y56" s="697"/>
      <c r="Z56" s="1146" t="s">
        <v>175</v>
      </c>
      <c r="AA56" s="1147"/>
      <c r="AB56" s="1147"/>
      <c r="AC56" s="1178"/>
      <c r="AD56" s="973" t="s">
        <v>647</v>
      </c>
      <c r="AE56" s="1129" t="str">
        <f>+AD56</f>
        <v>Oral, 15-20 min</v>
      </c>
      <c r="AF56" s="955">
        <v>1</v>
      </c>
      <c r="AG56" s="696" t="s">
        <v>124</v>
      </c>
      <c r="AH56" s="697" t="s">
        <v>125</v>
      </c>
      <c r="AI56" s="715" t="s">
        <v>579</v>
      </c>
      <c r="AJ56" s="1146" t="s">
        <v>175</v>
      </c>
      <c r="AK56" s="1147"/>
      <c r="AL56" s="1147"/>
      <c r="AM56" s="1148"/>
      <c r="AN56" s="654" t="s">
        <v>500</v>
      </c>
    </row>
    <row r="57" spans="1:246" s="643" customFormat="1" ht="36" customHeight="1" x14ac:dyDescent="0.25">
      <c r="A57" s="615" t="s">
        <v>399</v>
      </c>
      <c r="B57" s="615" t="s">
        <v>398</v>
      </c>
      <c r="C57" s="617" t="s">
        <v>397</v>
      </c>
      <c r="D57" s="598"/>
      <c r="E57" s="745" t="s">
        <v>395</v>
      </c>
      <c r="F57" s="577"/>
      <c r="G57" s="598" t="s">
        <v>66</v>
      </c>
      <c r="H57" s="745" t="s">
        <v>609</v>
      </c>
      <c r="I57" s="577">
        <f>+I58+I59</f>
        <v>6</v>
      </c>
      <c r="J57" s="577">
        <f>+J58+J59</f>
        <v>6</v>
      </c>
      <c r="K57" s="601"/>
      <c r="L57" s="601"/>
      <c r="M57" s="841"/>
      <c r="N57" s="1243"/>
      <c r="O57" s="1243"/>
      <c r="P57" s="1243"/>
      <c r="Q57" s="1243"/>
      <c r="R57" s="1243"/>
      <c r="S57" s="1243"/>
      <c r="T57" s="1119"/>
      <c r="U57" s="885"/>
      <c r="V57" s="861"/>
      <c r="W57" s="453"/>
      <c r="X57" s="573"/>
      <c r="Y57" s="454"/>
      <c r="Z57" s="621"/>
      <c r="AA57" s="621"/>
      <c r="AB57" s="621"/>
      <c r="AC57" s="930"/>
      <c r="AD57" s="975"/>
      <c r="AE57" s="976"/>
      <c r="AF57" s="934"/>
      <c r="AG57" s="621"/>
      <c r="AH57" s="621"/>
      <c r="AI57" s="455"/>
      <c r="AJ57" s="621"/>
      <c r="AK57" s="621"/>
      <c r="AL57" s="621"/>
      <c r="AM57" s="455"/>
      <c r="AN57" s="662"/>
      <c r="AO57" s="642"/>
      <c r="AP57" s="642"/>
      <c r="AQ57" s="642"/>
      <c r="AR57" s="642"/>
      <c r="AS57" s="642"/>
      <c r="AT57" s="642"/>
      <c r="AU57" s="642"/>
      <c r="AV57" s="642"/>
      <c r="AW57" s="642"/>
      <c r="AX57" s="642"/>
      <c r="AY57" s="642"/>
      <c r="AZ57" s="642"/>
      <c r="BA57" s="642"/>
      <c r="BB57" s="642"/>
      <c r="BC57" s="642"/>
      <c r="BD57" s="642"/>
      <c r="BE57" s="642"/>
      <c r="BF57" s="642"/>
      <c r="BG57" s="642"/>
      <c r="BH57" s="642"/>
      <c r="BI57" s="642"/>
      <c r="BJ57" s="642"/>
      <c r="BK57" s="642"/>
      <c r="BL57" s="642"/>
      <c r="BM57" s="642"/>
      <c r="BN57" s="642"/>
      <c r="BO57" s="642"/>
      <c r="BP57" s="642"/>
      <c r="BQ57" s="642"/>
      <c r="BR57" s="642"/>
      <c r="BS57" s="642"/>
      <c r="BT57" s="642"/>
      <c r="BU57" s="642"/>
      <c r="BV57" s="642"/>
      <c r="BW57" s="642"/>
      <c r="BX57" s="642"/>
      <c r="BY57" s="642"/>
      <c r="BZ57" s="642"/>
      <c r="CA57" s="642"/>
      <c r="CB57" s="642"/>
      <c r="CC57" s="642"/>
      <c r="CD57" s="642"/>
      <c r="CE57" s="642"/>
      <c r="CF57" s="642"/>
      <c r="CG57" s="642"/>
      <c r="CH57" s="642"/>
      <c r="CI57" s="642"/>
      <c r="CJ57" s="642"/>
      <c r="CK57" s="642"/>
      <c r="CL57" s="642"/>
      <c r="CM57" s="642"/>
      <c r="CN57" s="642"/>
      <c r="CO57" s="642"/>
      <c r="CP57" s="642"/>
      <c r="CQ57" s="642"/>
      <c r="CR57" s="642"/>
      <c r="CS57" s="642"/>
      <c r="CT57" s="642"/>
      <c r="CU57" s="642"/>
      <c r="CV57" s="642"/>
      <c r="CW57" s="642"/>
      <c r="CX57" s="642"/>
      <c r="CY57" s="642"/>
      <c r="CZ57" s="642"/>
      <c r="DA57" s="642"/>
      <c r="DB57" s="642"/>
      <c r="DC57" s="642"/>
      <c r="DD57" s="642"/>
      <c r="DE57" s="642"/>
      <c r="DF57" s="642"/>
      <c r="DG57" s="642"/>
      <c r="DH57" s="642"/>
      <c r="DI57" s="642"/>
      <c r="DJ57" s="642"/>
      <c r="DK57" s="642"/>
      <c r="DL57" s="642"/>
      <c r="DM57" s="642"/>
      <c r="DN57" s="642"/>
      <c r="DO57" s="642"/>
      <c r="DP57" s="642"/>
      <c r="DQ57" s="642"/>
      <c r="DR57" s="642"/>
      <c r="DS57" s="642"/>
      <c r="DT57" s="642"/>
      <c r="DU57" s="642"/>
      <c r="DV57" s="642"/>
      <c r="DW57" s="642"/>
      <c r="DX57" s="642"/>
      <c r="DY57" s="642"/>
      <c r="DZ57" s="642"/>
      <c r="EA57" s="642"/>
      <c r="EB57" s="642"/>
      <c r="EC57" s="642"/>
      <c r="ED57" s="642"/>
      <c r="EE57" s="642"/>
      <c r="EF57" s="642"/>
      <c r="EG57" s="642"/>
      <c r="EH57" s="642"/>
      <c r="EI57" s="642"/>
      <c r="EJ57" s="642"/>
      <c r="EK57" s="642"/>
      <c r="EL57" s="642"/>
      <c r="EM57" s="642"/>
      <c r="EN57" s="642"/>
      <c r="EO57" s="642"/>
      <c r="EP57" s="642"/>
      <c r="EQ57" s="642"/>
      <c r="ER57" s="642"/>
      <c r="ES57" s="642"/>
      <c r="ET57" s="642"/>
      <c r="EU57" s="642"/>
      <c r="EV57" s="642"/>
      <c r="EW57" s="642"/>
      <c r="EX57" s="642"/>
      <c r="EY57" s="642"/>
      <c r="EZ57" s="642"/>
      <c r="FA57" s="642"/>
      <c r="FB57" s="642"/>
      <c r="FC57" s="642"/>
      <c r="FD57" s="642"/>
      <c r="FE57" s="642"/>
      <c r="FF57" s="642"/>
      <c r="FG57" s="642"/>
      <c r="FH57" s="642"/>
      <c r="FI57" s="642"/>
      <c r="FJ57" s="642"/>
      <c r="FK57" s="642"/>
      <c r="FL57" s="642"/>
      <c r="FM57" s="642"/>
      <c r="FN57" s="642"/>
      <c r="FO57" s="642"/>
      <c r="FP57" s="642"/>
      <c r="FQ57" s="642"/>
      <c r="FR57" s="642"/>
      <c r="FS57" s="642"/>
      <c r="FT57" s="642"/>
      <c r="FU57" s="642"/>
      <c r="FV57" s="642"/>
      <c r="FW57" s="642"/>
      <c r="FX57" s="642"/>
      <c r="FY57" s="642"/>
      <c r="FZ57" s="642"/>
      <c r="GA57" s="642"/>
      <c r="GB57" s="642"/>
      <c r="GC57" s="642"/>
      <c r="GD57" s="642"/>
      <c r="GE57" s="642"/>
      <c r="GF57" s="642"/>
      <c r="GG57" s="642"/>
      <c r="GH57" s="642"/>
      <c r="GI57" s="642"/>
      <c r="GJ57" s="642"/>
      <c r="GK57" s="642"/>
      <c r="GL57" s="642"/>
      <c r="GM57" s="642"/>
      <c r="GN57" s="642"/>
      <c r="GO57" s="642"/>
      <c r="GP57" s="642"/>
      <c r="GQ57" s="642"/>
      <c r="GR57" s="642"/>
      <c r="GS57" s="642"/>
      <c r="GT57" s="642"/>
      <c r="GU57" s="642"/>
      <c r="GV57" s="642"/>
      <c r="GW57" s="642"/>
      <c r="GX57" s="642"/>
      <c r="GY57" s="642"/>
      <c r="GZ57" s="642"/>
      <c r="HA57" s="642"/>
      <c r="HB57" s="642"/>
      <c r="HC57" s="642"/>
      <c r="HD57" s="642"/>
      <c r="HE57" s="642"/>
      <c r="HF57" s="642"/>
      <c r="HG57" s="642"/>
      <c r="HH57" s="642"/>
      <c r="HI57" s="642"/>
      <c r="HJ57" s="642"/>
      <c r="HK57" s="642"/>
      <c r="HL57" s="642"/>
      <c r="HM57" s="642"/>
      <c r="HN57" s="642"/>
      <c r="HO57" s="642"/>
      <c r="HP57" s="642"/>
      <c r="HQ57" s="642"/>
      <c r="HR57" s="642"/>
      <c r="HS57" s="642"/>
      <c r="HT57" s="642"/>
      <c r="HU57" s="642"/>
      <c r="HV57" s="642"/>
      <c r="HW57" s="642"/>
      <c r="HX57" s="642"/>
      <c r="HY57" s="642"/>
      <c r="HZ57" s="642"/>
      <c r="IA57" s="642"/>
      <c r="IB57" s="642"/>
      <c r="IC57" s="642"/>
      <c r="ID57" s="642"/>
      <c r="IE57" s="642"/>
      <c r="IF57" s="642"/>
      <c r="IG57" s="642"/>
      <c r="IH57" s="642"/>
      <c r="II57" s="642"/>
      <c r="IJ57" s="642"/>
      <c r="IK57" s="642"/>
      <c r="IL57" s="642"/>
    </row>
    <row r="58" spans="1:246" ht="63.75" x14ac:dyDescent="0.25">
      <c r="A58" s="401"/>
      <c r="B58" s="401" t="s">
        <v>172</v>
      </c>
      <c r="C58" s="436" t="s">
        <v>103</v>
      </c>
      <c r="D58" s="602" t="s">
        <v>378</v>
      </c>
      <c r="E58" s="375" t="s">
        <v>377</v>
      </c>
      <c r="F58" s="582" t="s">
        <v>379</v>
      </c>
      <c r="G58" s="737" t="s">
        <v>581</v>
      </c>
      <c r="H58" s="587" t="s">
        <v>396</v>
      </c>
      <c r="I58" s="375" t="s">
        <v>51</v>
      </c>
      <c r="J58" s="375" t="s">
        <v>51</v>
      </c>
      <c r="K58" s="732" t="s">
        <v>380</v>
      </c>
      <c r="L58" s="732">
        <v>70</v>
      </c>
      <c r="M58" s="832">
        <v>79</v>
      </c>
      <c r="N58" s="1246">
        <v>20</v>
      </c>
      <c r="O58" s="1246"/>
      <c r="P58" s="1246"/>
      <c r="Q58" s="1246"/>
      <c r="R58" s="1232"/>
      <c r="S58" s="1232"/>
      <c r="T58" s="1124" t="s">
        <v>731</v>
      </c>
      <c r="U58" s="883" t="s">
        <v>732</v>
      </c>
      <c r="V58" s="859">
        <v>1</v>
      </c>
      <c r="W58" s="696" t="s">
        <v>121</v>
      </c>
      <c r="X58" s="697" t="s">
        <v>173</v>
      </c>
      <c r="Y58" s="697"/>
      <c r="Z58" s="593">
        <v>1</v>
      </c>
      <c r="AA58" s="402" t="s">
        <v>124</v>
      </c>
      <c r="AB58" s="402" t="s">
        <v>173</v>
      </c>
      <c r="AC58" s="948" t="s">
        <v>162</v>
      </c>
      <c r="AD58" s="973" t="s">
        <v>733</v>
      </c>
      <c r="AE58" s="1129" t="str">
        <f t="shared" ref="AD58:AE59" si="4">+AD58</f>
        <v xml:space="preserve">100% CT DM dépôt CELENE devoir-PDF </v>
      </c>
      <c r="AF58" s="936">
        <v>1</v>
      </c>
      <c r="AG58" s="712" t="s">
        <v>124</v>
      </c>
      <c r="AH58" s="712" t="s">
        <v>173</v>
      </c>
      <c r="AI58" s="712" t="s">
        <v>162</v>
      </c>
      <c r="AJ58" s="593">
        <v>1</v>
      </c>
      <c r="AK58" s="402" t="s">
        <v>124</v>
      </c>
      <c r="AL58" s="402" t="s">
        <v>173</v>
      </c>
      <c r="AM58" s="402" t="s">
        <v>162</v>
      </c>
      <c r="AN58" s="654" t="s">
        <v>502</v>
      </c>
    </row>
    <row r="59" spans="1:246" ht="121.5" customHeight="1" x14ac:dyDescent="0.25">
      <c r="A59" s="401" t="str">
        <f t="shared" ref="A59:G60" si="5">IF(A52="","",A52)</f>
        <v/>
      </c>
      <c r="B59" s="401" t="str">
        <f t="shared" si="5"/>
        <v>LLA3H7A</v>
      </c>
      <c r="C59" s="514" t="str">
        <f t="shared" si="5"/>
        <v>Gestion des connaissances et technologies des langues (salle informatique)</v>
      </c>
      <c r="D59" s="424" t="str">
        <f t="shared" si="5"/>
        <v>LOL3H8C</v>
      </c>
      <c r="E59" s="375" t="str">
        <f t="shared" si="5"/>
        <v>UE spécialisation</v>
      </c>
      <c r="F59" s="346" t="str">
        <f t="shared" si="5"/>
        <v/>
      </c>
      <c r="G59" s="375" t="str">
        <f t="shared" si="5"/>
        <v>SDL</v>
      </c>
      <c r="H59" s="587" t="s">
        <v>396</v>
      </c>
      <c r="I59" s="376" t="str">
        <f t="shared" ref="I59:L60" si="6">IF(I52="","",I52)</f>
        <v>3</v>
      </c>
      <c r="J59" s="376" t="str">
        <f t="shared" si="6"/>
        <v>3</v>
      </c>
      <c r="K59" s="680" t="str">
        <f t="shared" si="6"/>
        <v>MINARD Anne-Lyse</v>
      </c>
      <c r="L59" s="588" t="str">
        <f t="shared" si="6"/>
        <v>07</v>
      </c>
      <c r="M59" s="832">
        <v>18</v>
      </c>
      <c r="N59" s="1246" t="str">
        <f>IF(N52="","",N52)</f>
        <v/>
      </c>
      <c r="O59" s="1246"/>
      <c r="P59" s="1246">
        <f>IF(P52="","",P52)</f>
        <v>24</v>
      </c>
      <c r="Q59" s="1246"/>
      <c r="R59" s="1232" t="str">
        <f t="shared" ref="R59:AC59" si="7">IF(R52="","",R52)</f>
        <v/>
      </c>
      <c r="S59" s="1232" t="str">
        <f t="shared" si="7"/>
        <v/>
      </c>
      <c r="T59" s="1124" t="str">
        <f t="shared" si="7"/>
        <v>100% CC, dossier + écrit, CELENE</v>
      </c>
      <c r="U59" s="883" t="str">
        <f t="shared" si="7"/>
        <v>100% CT, Oral, 15-20mn</v>
      </c>
      <c r="V59" s="859">
        <f t="shared" si="7"/>
        <v>1</v>
      </c>
      <c r="W59" s="696" t="str">
        <f t="shared" si="7"/>
        <v>CC</v>
      </c>
      <c r="X59" s="697" t="str">
        <f t="shared" si="7"/>
        <v/>
      </c>
      <c r="Y59" s="697" t="str">
        <f t="shared" si="7"/>
        <v/>
      </c>
      <c r="Z59" s="394">
        <f t="shared" si="7"/>
        <v>1</v>
      </c>
      <c r="AA59" s="393" t="str">
        <f t="shared" si="7"/>
        <v>CT</v>
      </c>
      <c r="AB59" s="393" t="str">
        <f t="shared" si="7"/>
        <v>Oral</v>
      </c>
      <c r="AC59" s="931" t="str">
        <f t="shared" si="7"/>
        <v>15-20mn</v>
      </c>
      <c r="AD59" s="973" t="str">
        <f t="shared" si="4"/>
        <v>15-20mn</v>
      </c>
      <c r="AE59" s="1129" t="str">
        <f t="shared" si="4"/>
        <v>15-20mn</v>
      </c>
      <c r="AF59" s="955">
        <f t="shared" ref="AF59:AN59" si="8">IF(AF52="","",AF52)</f>
        <v>1</v>
      </c>
      <c r="AG59" s="696" t="str">
        <f t="shared" si="8"/>
        <v>CT</v>
      </c>
      <c r="AH59" s="695" t="str">
        <f t="shared" si="8"/>
        <v>Oral</v>
      </c>
      <c r="AI59" s="695" t="str">
        <f t="shared" si="8"/>
        <v>15-20mn</v>
      </c>
      <c r="AJ59" s="394">
        <f t="shared" si="8"/>
        <v>1</v>
      </c>
      <c r="AK59" s="393" t="str">
        <f t="shared" si="8"/>
        <v>CT</v>
      </c>
      <c r="AL59" s="393" t="str">
        <f t="shared" si="8"/>
        <v>Oral</v>
      </c>
      <c r="AM59" s="393" t="str">
        <f t="shared" si="8"/>
        <v>15-20mn</v>
      </c>
      <c r="AN59" s="655" t="str">
        <f t="shared" si="8"/>
        <v>L'objectif du cours est de répondre à deux questions : Pourquoi cet intérêt pour la gestion de la connaissance en entreprise et comment fonctionne-t-elle ?
Nous aborderont les points suivants :
1- Historique : premières expériences en gestion des connaissances
2- Notion de "connaissance"
3- Gestion des connaissances aujourd'hui :
- plateforme de gestion des connaissances : ses éléments, ses fonctions
- outils et technologies disponibles
4- Projet de gestion des connaissances : son pilotage
5- Conclusion : quels apports et gains potentiels dus à une meilleure gestion des connaissances pour l'entreprise ?</v>
      </c>
    </row>
    <row r="60" spans="1:246" ht="97.5" customHeight="1" x14ac:dyDescent="0.25">
      <c r="A60" s="401" t="str">
        <f t="shared" si="5"/>
        <v/>
      </c>
      <c r="B60" s="401" t="str">
        <f t="shared" si="5"/>
        <v>LLA3H7B</v>
      </c>
      <c r="C60" s="514" t="str">
        <f t="shared" si="5"/>
        <v>Introduction aux théories de la communication</v>
      </c>
      <c r="D60" s="424" t="str">
        <f t="shared" si="5"/>
        <v>LOL4H8A</v>
      </c>
      <c r="E60" s="375" t="str">
        <f t="shared" si="5"/>
        <v>UE spécialisation</v>
      </c>
      <c r="F60" s="376" t="str">
        <f t="shared" si="5"/>
        <v>L2 SDL parc. LSF, L2 LEA ANG/ALLD parc. Siegen</v>
      </c>
      <c r="G60" s="375" t="str">
        <f t="shared" si="5"/>
        <v>SDL</v>
      </c>
      <c r="H60" s="587" t="s">
        <v>396</v>
      </c>
      <c r="I60" s="376" t="str">
        <f t="shared" si="6"/>
        <v>3</v>
      </c>
      <c r="J60" s="376" t="str">
        <f t="shared" si="6"/>
        <v>3</v>
      </c>
      <c r="K60" s="680" t="str">
        <f t="shared" si="6"/>
        <v>CANCE Caroline</v>
      </c>
      <c r="L60" s="588">
        <f t="shared" si="6"/>
        <v>71</v>
      </c>
      <c r="M60" s="832">
        <v>18</v>
      </c>
      <c r="N60" s="1246" t="str">
        <f>IF(N53="","",N53)</f>
        <v/>
      </c>
      <c r="O60" s="1246"/>
      <c r="P60" s="1246">
        <f>IF(P53="","",P53)</f>
        <v>24</v>
      </c>
      <c r="Q60" s="1246"/>
      <c r="R60" s="1232" t="str">
        <f>IF(R53="","",R53)</f>
        <v/>
      </c>
      <c r="S60" s="1232" t="str">
        <f>IF(S53="","",S53)</f>
        <v/>
      </c>
      <c r="T60" s="1124" t="str">
        <f>+T53</f>
        <v xml:space="preserve">100 % CC : - si hybridation : au moins une épreuve en présentiel (+ CELENE) - si distanciel : devoirs CELENE </v>
      </c>
      <c r="U60" s="883" t="str">
        <f>+U53</f>
        <v>100% CT, Oral, 15-20mn</v>
      </c>
      <c r="V60" s="859">
        <f t="shared" ref="V60:AC60" si="9">IF(V53="","",V53)</f>
        <v>1</v>
      </c>
      <c r="W60" s="696" t="str">
        <f t="shared" si="9"/>
        <v>CC</v>
      </c>
      <c r="X60" s="697" t="str">
        <f t="shared" si="9"/>
        <v/>
      </c>
      <c r="Y60" s="697" t="str">
        <f t="shared" si="9"/>
        <v/>
      </c>
      <c r="Z60" s="394">
        <f t="shared" si="9"/>
        <v>1</v>
      </c>
      <c r="AA60" s="393" t="str">
        <f t="shared" si="9"/>
        <v>CT</v>
      </c>
      <c r="AB60" s="393" t="str">
        <f t="shared" si="9"/>
        <v>Oral</v>
      </c>
      <c r="AC60" s="931" t="str">
        <f t="shared" si="9"/>
        <v>15-20mn</v>
      </c>
      <c r="AD60" s="973" t="str">
        <f>+AD53</f>
        <v>Oral, 15-20 min</v>
      </c>
      <c r="AE60" s="1129" t="str">
        <f>+AD60</f>
        <v>Oral, 15-20 min</v>
      </c>
      <c r="AF60" s="955">
        <f t="shared" ref="AF60:AN60" si="10">IF(AF53="","",AF53)</f>
        <v>1</v>
      </c>
      <c r="AG60" s="696" t="str">
        <f t="shared" si="10"/>
        <v>CT</v>
      </c>
      <c r="AH60" s="695" t="str">
        <f t="shared" si="10"/>
        <v>Oral</v>
      </c>
      <c r="AI60" s="695" t="str">
        <f t="shared" si="10"/>
        <v>15-20mn</v>
      </c>
      <c r="AJ60" s="394">
        <f t="shared" si="10"/>
        <v>1</v>
      </c>
      <c r="AK60" s="393" t="str">
        <f t="shared" si="10"/>
        <v>CT</v>
      </c>
      <c r="AL60" s="393" t="str">
        <f t="shared" si="10"/>
        <v>Oral</v>
      </c>
      <c r="AM60" s="393" t="str">
        <f t="shared" si="10"/>
        <v>15-20mn</v>
      </c>
      <c r="AN60" s="655" t="str">
        <f t="shared" si="10"/>
        <v>Ce cours aborde les principales théorie de la communication (théorie de l'information, approches psychosociales systémiques, sociologie des médias…) ainsi que les différents types de communication (communication verbale et non verbale, communication par l'image, communication de masse...) en s'appuyant sur l'analyse de nombreux documents multimédias (articles, photos, publicités, extraits de films, discours médiatique, ...).</v>
      </c>
    </row>
    <row r="61" spans="1:246" ht="30.75" customHeight="1" x14ac:dyDescent="0.25">
      <c r="A61" s="560" t="s">
        <v>359</v>
      </c>
      <c r="B61" s="560" t="s">
        <v>171</v>
      </c>
      <c r="C61" s="456" t="s">
        <v>213</v>
      </c>
      <c r="D61" s="555" t="s">
        <v>310</v>
      </c>
      <c r="E61" s="584" t="s">
        <v>421</v>
      </c>
      <c r="F61" s="584"/>
      <c r="G61" s="559"/>
      <c r="H61" s="584"/>
      <c r="I61" s="564"/>
      <c r="J61" s="565"/>
      <c r="K61" s="565"/>
      <c r="L61" s="565"/>
      <c r="M61" s="844"/>
      <c r="N61" s="1245"/>
      <c r="O61" s="1245"/>
      <c r="P61" s="1245"/>
      <c r="Q61" s="1245"/>
      <c r="R61" s="1245"/>
      <c r="S61" s="1245"/>
      <c r="T61" s="1118"/>
      <c r="U61" s="887"/>
      <c r="V61" s="863"/>
      <c r="W61" s="566"/>
      <c r="X61" s="567"/>
      <c r="Y61" s="568"/>
      <c r="Z61" s="567"/>
      <c r="AA61" s="567"/>
      <c r="AB61" s="567"/>
      <c r="AC61" s="929"/>
      <c r="AD61" s="979"/>
      <c r="AE61" s="980"/>
      <c r="AF61" s="933"/>
      <c r="AG61" s="567"/>
      <c r="AH61" s="567"/>
      <c r="AI61" s="567"/>
      <c r="AJ61" s="567"/>
      <c r="AK61" s="567"/>
      <c r="AL61" s="567"/>
      <c r="AM61" s="567"/>
      <c r="AN61" s="664"/>
      <c r="HT61" s="746"/>
      <c r="HU61" s="746"/>
      <c r="HV61" s="746"/>
      <c r="HW61" s="746"/>
      <c r="HX61" s="746"/>
      <c r="HY61" s="746"/>
      <c r="HZ61" s="746"/>
      <c r="IA61" s="746"/>
      <c r="IB61" s="746"/>
      <c r="IC61" s="746"/>
      <c r="ID61" s="746"/>
      <c r="IE61" s="746"/>
      <c r="IF61" s="746"/>
      <c r="IG61" s="746"/>
      <c r="IH61" s="746"/>
      <c r="II61" s="746"/>
      <c r="IJ61" s="746"/>
      <c r="IK61" s="746"/>
      <c r="IL61" s="746"/>
    </row>
    <row r="62" spans="1:246" s="643" customFormat="1" ht="36" customHeight="1" x14ac:dyDescent="0.25">
      <c r="A62" s="615" t="s">
        <v>376</v>
      </c>
      <c r="B62" s="615" t="s">
        <v>375</v>
      </c>
      <c r="C62" s="617" t="s">
        <v>374</v>
      </c>
      <c r="D62" s="598"/>
      <c r="E62" s="577" t="s">
        <v>409</v>
      </c>
      <c r="F62" s="577"/>
      <c r="G62" s="599"/>
      <c r="H62" s="745"/>
      <c r="I62" s="577">
        <f>+I63+I64</f>
        <v>6</v>
      </c>
      <c r="J62" s="577">
        <f>+J63+J64</f>
        <v>6</v>
      </c>
      <c r="K62" s="601"/>
      <c r="L62" s="601"/>
      <c r="M62" s="841"/>
      <c r="N62" s="1243"/>
      <c r="O62" s="1243"/>
      <c r="P62" s="1243"/>
      <c r="Q62" s="1243"/>
      <c r="R62" s="1243"/>
      <c r="S62" s="1243"/>
      <c r="T62" s="1119"/>
      <c r="U62" s="885"/>
      <c r="V62" s="861"/>
      <c r="W62" s="453"/>
      <c r="X62" s="573"/>
      <c r="Y62" s="454"/>
      <c r="Z62" s="621"/>
      <c r="AA62" s="621"/>
      <c r="AB62" s="621"/>
      <c r="AC62" s="930"/>
      <c r="AD62" s="975"/>
      <c r="AE62" s="976"/>
      <c r="AF62" s="934"/>
      <c r="AG62" s="621"/>
      <c r="AH62" s="621"/>
      <c r="AI62" s="455"/>
      <c r="AJ62" s="621"/>
      <c r="AK62" s="621"/>
      <c r="AL62" s="621"/>
      <c r="AM62" s="455"/>
      <c r="AN62" s="662"/>
      <c r="AO62" s="642"/>
      <c r="AP62" s="642"/>
      <c r="AQ62" s="642"/>
      <c r="AR62" s="642"/>
      <c r="AS62" s="642"/>
      <c r="AT62" s="642"/>
      <c r="AU62" s="642"/>
      <c r="AV62" s="642"/>
      <c r="AW62" s="642"/>
      <c r="AX62" s="642"/>
      <c r="AY62" s="642"/>
      <c r="AZ62" s="642"/>
      <c r="BA62" s="642"/>
      <c r="BB62" s="642"/>
      <c r="BC62" s="642"/>
      <c r="BD62" s="642"/>
      <c r="BE62" s="642"/>
      <c r="BF62" s="642"/>
      <c r="BG62" s="642"/>
      <c r="BH62" s="642"/>
      <c r="BI62" s="642"/>
      <c r="BJ62" s="642"/>
      <c r="BK62" s="642"/>
      <c r="BL62" s="642"/>
      <c r="BM62" s="642"/>
      <c r="BN62" s="642"/>
      <c r="BO62" s="642"/>
      <c r="BP62" s="642"/>
      <c r="BQ62" s="642"/>
      <c r="BR62" s="642"/>
      <c r="BS62" s="642"/>
      <c r="BT62" s="642"/>
      <c r="BU62" s="642"/>
      <c r="BV62" s="642"/>
      <c r="BW62" s="642"/>
      <c r="BX62" s="642"/>
      <c r="BY62" s="642"/>
      <c r="BZ62" s="642"/>
      <c r="CA62" s="642"/>
      <c r="CB62" s="642"/>
      <c r="CC62" s="642"/>
      <c r="CD62" s="642"/>
      <c r="CE62" s="642"/>
      <c r="CF62" s="642"/>
      <c r="CG62" s="642"/>
      <c r="CH62" s="642"/>
      <c r="CI62" s="642"/>
      <c r="CJ62" s="642"/>
      <c r="CK62" s="642"/>
      <c r="CL62" s="642"/>
      <c r="CM62" s="642"/>
      <c r="CN62" s="642"/>
      <c r="CO62" s="642"/>
      <c r="CP62" s="642"/>
      <c r="CQ62" s="642"/>
      <c r="CR62" s="642"/>
      <c r="CS62" s="642"/>
      <c r="CT62" s="642"/>
      <c r="CU62" s="642"/>
      <c r="CV62" s="642"/>
      <c r="CW62" s="642"/>
      <c r="CX62" s="642"/>
      <c r="CY62" s="642"/>
      <c r="CZ62" s="642"/>
      <c r="DA62" s="642"/>
      <c r="DB62" s="642"/>
      <c r="DC62" s="642"/>
      <c r="DD62" s="642"/>
      <c r="DE62" s="642"/>
      <c r="DF62" s="642"/>
      <c r="DG62" s="642"/>
      <c r="DH62" s="642"/>
      <c r="DI62" s="642"/>
      <c r="DJ62" s="642"/>
      <c r="DK62" s="642"/>
      <c r="DL62" s="642"/>
      <c r="DM62" s="642"/>
      <c r="DN62" s="642"/>
      <c r="DO62" s="642"/>
      <c r="DP62" s="642"/>
      <c r="DQ62" s="642"/>
      <c r="DR62" s="642"/>
      <c r="DS62" s="642"/>
      <c r="DT62" s="642"/>
      <c r="DU62" s="642"/>
      <c r="DV62" s="642"/>
      <c r="DW62" s="642"/>
      <c r="DX62" s="642"/>
      <c r="DY62" s="642"/>
      <c r="DZ62" s="642"/>
      <c r="EA62" s="642"/>
      <c r="EB62" s="642"/>
      <c r="EC62" s="642"/>
      <c r="ED62" s="642"/>
      <c r="EE62" s="642"/>
      <c r="EF62" s="642"/>
      <c r="EG62" s="642"/>
      <c r="EH62" s="642"/>
      <c r="EI62" s="642"/>
      <c r="EJ62" s="642"/>
      <c r="EK62" s="642"/>
      <c r="EL62" s="642"/>
      <c r="EM62" s="642"/>
      <c r="EN62" s="642"/>
      <c r="EO62" s="642"/>
      <c r="EP62" s="642"/>
      <c r="EQ62" s="642"/>
      <c r="ER62" s="642"/>
      <c r="ES62" s="642"/>
      <c r="ET62" s="642"/>
      <c r="EU62" s="642"/>
      <c r="EV62" s="642"/>
      <c r="EW62" s="642"/>
      <c r="EX62" s="642"/>
      <c r="EY62" s="642"/>
      <c r="EZ62" s="642"/>
      <c r="FA62" s="642"/>
      <c r="FB62" s="642"/>
      <c r="FC62" s="642"/>
      <c r="FD62" s="642"/>
      <c r="FE62" s="642"/>
      <c r="FF62" s="642"/>
      <c r="FG62" s="642"/>
      <c r="FH62" s="642"/>
      <c r="FI62" s="642"/>
      <c r="FJ62" s="642"/>
      <c r="FK62" s="642"/>
      <c r="FL62" s="642"/>
      <c r="FM62" s="642"/>
      <c r="FN62" s="642"/>
      <c r="FO62" s="642"/>
      <c r="FP62" s="642"/>
      <c r="FQ62" s="642"/>
      <c r="FR62" s="642"/>
      <c r="FS62" s="642"/>
      <c r="FT62" s="642"/>
      <c r="FU62" s="642"/>
      <c r="FV62" s="642"/>
      <c r="FW62" s="642"/>
      <c r="FX62" s="642"/>
      <c r="FY62" s="642"/>
      <c r="FZ62" s="642"/>
      <c r="GA62" s="642"/>
      <c r="GB62" s="642"/>
      <c r="GC62" s="642"/>
      <c r="GD62" s="642"/>
      <c r="GE62" s="642"/>
      <c r="GF62" s="642"/>
      <c r="GG62" s="642"/>
      <c r="GH62" s="642"/>
      <c r="GI62" s="642"/>
      <c r="GJ62" s="642"/>
      <c r="GK62" s="642"/>
      <c r="GL62" s="642"/>
      <c r="GM62" s="642"/>
      <c r="GN62" s="642"/>
      <c r="GO62" s="642"/>
      <c r="GP62" s="642"/>
      <c r="GQ62" s="642"/>
      <c r="GR62" s="642"/>
      <c r="GS62" s="642"/>
      <c r="GT62" s="642"/>
      <c r="GU62" s="642"/>
      <c r="GV62" s="642"/>
      <c r="GW62" s="642"/>
      <c r="GX62" s="642"/>
      <c r="GY62" s="642"/>
      <c r="GZ62" s="642"/>
      <c r="HA62" s="642"/>
      <c r="HB62" s="642"/>
      <c r="HC62" s="642"/>
      <c r="HD62" s="642"/>
      <c r="HE62" s="642"/>
      <c r="HF62" s="642"/>
      <c r="HG62" s="642"/>
      <c r="HH62" s="642"/>
      <c r="HI62" s="642"/>
      <c r="HJ62" s="642"/>
      <c r="HK62" s="642"/>
      <c r="HL62" s="642"/>
      <c r="HM62" s="642"/>
      <c r="HN62" s="642"/>
      <c r="HO62" s="642"/>
      <c r="HP62" s="642"/>
      <c r="HQ62" s="642"/>
      <c r="HR62" s="642"/>
      <c r="HS62" s="642"/>
      <c r="HT62" s="642"/>
      <c r="HU62" s="642"/>
      <c r="HV62" s="642"/>
      <c r="HW62" s="642"/>
      <c r="HX62" s="642"/>
      <c r="HY62" s="642"/>
      <c r="HZ62" s="642"/>
      <c r="IA62" s="642"/>
      <c r="IB62" s="642"/>
      <c r="IC62" s="642"/>
      <c r="ID62" s="642"/>
      <c r="IE62" s="642"/>
      <c r="IF62" s="642"/>
      <c r="IG62" s="642"/>
      <c r="IH62" s="642"/>
      <c r="II62" s="642"/>
      <c r="IJ62" s="642"/>
      <c r="IK62" s="642"/>
      <c r="IL62" s="642"/>
    </row>
    <row r="63" spans="1:246" ht="75" customHeight="1" x14ac:dyDescent="0.25">
      <c r="A63" s="401"/>
      <c r="B63" s="401" t="s">
        <v>169</v>
      </c>
      <c r="C63" s="436" t="s">
        <v>320</v>
      </c>
      <c r="D63" s="375"/>
      <c r="E63" s="375" t="s">
        <v>377</v>
      </c>
      <c r="F63" s="375" t="s">
        <v>537</v>
      </c>
      <c r="G63" s="376" t="s">
        <v>66</v>
      </c>
      <c r="H63" s="586"/>
      <c r="I63" s="375" t="s">
        <v>51</v>
      </c>
      <c r="J63" s="375" t="s">
        <v>51</v>
      </c>
      <c r="K63" s="680" t="s">
        <v>568</v>
      </c>
      <c r="L63" s="587" t="str">
        <f>"07"</f>
        <v>07</v>
      </c>
      <c r="M63" s="832">
        <v>79</v>
      </c>
      <c r="N63" s="1241">
        <v>10</v>
      </c>
      <c r="O63" s="1241"/>
      <c r="P63" s="1241">
        <v>15</v>
      </c>
      <c r="Q63" s="1241"/>
      <c r="R63" s="1232"/>
      <c r="S63" s="1232"/>
      <c r="T63" s="1124" t="s">
        <v>672</v>
      </c>
      <c r="U63" s="883" t="s">
        <v>673</v>
      </c>
      <c r="V63" s="859">
        <v>1</v>
      </c>
      <c r="W63" s="696" t="s">
        <v>121</v>
      </c>
      <c r="X63" s="1100" t="s">
        <v>674</v>
      </c>
      <c r="Y63" s="697"/>
      <c r="Z63" s="394">
        <v>1</v>
      </c>
      <c r="AA63" s="393" t="s">
        <v>124</v>
      </c>
      <c r="AB63" s="1095" t="s">
        <v>173</v>
      </c>
      <c r="AC63" s="1096" t="s">
        <v>162</v>
      </c>
      <c r="AD63" s="973" t="s">
        <v>647</v>
      </c>
      <c r="AE63" s="1129" t="str">
        <f>+AD63</f>
        <v>Oral, 15-20 min</v>
      </c>
      <c r="AF63" s="955">
        <v>1</v>
      </c>
      <c r="AG63" s="696" t="s">
        <v>124</v>
      </c>
      <c r="AH63" s="695" t="s">
        <v>148</v>
      </c>
      <c r="AI63" s="695" t="s">
        <v>149</v>
      </c>
      <c r="AJ63" s="394">
        <v>1</v>
      </c>
      <c r="AK63" s="393" t="s">
        <v>124</v>
      </c>
      <c r="AL63" s="393" t="s">
        <v>148</v>
      </c>
      <c r="AM63" s="393" t="s">
        <v>149</v>
      </c>
      <c r="AN63" s="654" t="s">
        <v>501</v>
      </c>
    </row>
    <row r="64" spans="1:246" ht="63.75" x14ac:dyDescent="0.25">
      <c r="A64" s="401" t="str">
        <f t="shared" ref="A64:G64" si="11">IF(A58="","",A58)</f>
        <v/>
      </c>
      <c r="B64" s="401" t="str">
        <f t="shared" si="11"/>
        <v>LLA3MF1</v>
      </c>
      <c r="C64" s="757" t="str">
        <f t="shared" si="11"/>
        <v xml:space="preserve">Connaissance des institutions éducatives </v>
      </c>
      <c r="D64" s="602" t="str">
        <f t="shared" si="11"/>
        <v>LOL3D7B
LOL3E7D
LOL3H7C</v>
      </c>
      <c r="E64" s="375" t="str">
        <f t="shared" si="11"/>
        <v>UE spécialisation</v>
      </c>
      <c r="F64" s="582" t="str">
        <f t="shared" si="11"/>
        <v>ESPE- L2 LEA parc. MEEF 2 et MEF FLM-FLE, L2 LLCER parc. MEEF 2 et MEF FLM-FLE, L2 Lettres, L2 Histoire parc. MEEF, L2 Géo parc. MEEF, L2 SDL parc. MEF FLM-FLE et LSF</v>
      </c>
      <c r="G64" s="375" t="str">
        <f t="shared" si="11"/>
        <v>ESPE</v>
      </c>
      <c r="H64" s="587"/>
      <c r="I64" s="375" t="str">
        <f>IF(I58="","",I58)</f>
        <v>3</v>
      </c>
      <c r="J64" s="375" t="str">
        <f>IF(J58="","",J58)</f>
        <v>3</v>
      </c>
      <c r="K64" s="732" t="str">
        <f>IF(K58="","",K58)</f>
        <v>QUITTELIER Sylvie</v>
      </c>
      <c r="L64" s="732">
        <f>IF(L58="","",L58)</f>
        <v>70</v>
      </c>
      <c r="M64" s="832">
        <v>79</v>
      </c>
      <c r="N64" s="1241">
        <f>IF(N58="","",N58)</f>
        <v>20</v>
      </c>
      <c r="O64" s="1241"/>
      <c r="P64" s="1241" t="str">
        <f>IF(P58="","",P58)</f>
        <v/>
      </c>
      <c r="Q64" s="1241"/>
      <c r="R64" s="1232" t="str">
        <f t="shared" ref="R64:AD64" si="12">IF(R58="","",R58)</f>
        <v/>
      </c>
      <c r="S64" s="1232" t="str">
        <f t="shared" si="12"/>
        <v/>
      </c>
      <c r="T64" s="1124" t="str">
        <f t="shared" si="12"/>
        <v>100% CC-DM-Celene</v>
      </c>
      <c r="U64" s="883" t="str">
        <f t="shared" si="12"/>
        <v>100% CT-DM-Celene</v>
      </c>
      <c r="V64" s="859">
        <f t="shared" si="12"/>
        <v>1</v>
      </c>
      <c r="W64" s="696" t="str">
        <f t="shared" si="12"/>
        <v>CC</v>
      </c>
      <c r="X64" s="697" t="str">
        <f t="shared" si="12"/>
        <v>Ecrit</v>
      </c>
      <c r="Y64" s="697" t="str">
        <f t="shared" si="12"/>
        <v/>
      </c>
      <c r="Z64" s="394">
        <f t="shared" si="12"/>
        <v>1</v>
      </c>
      <c r="AA64" s="393" t="str">
        <f t="shared" si="12"/>
        <v>CT</v>
      </c>
      <c r="AB64" s="393" t="str">
        <f t="shared" si="12"/>
        <v>Ecrit</v>
      </c>
      <c r="AC64" s="931" t="str">
        <f t="shared" si="12"/>
        <v>1h30</v>
      </c>
      <c r="AD64" s="973" t="str">
        <f t="shared" si="12"/>
        <v xml:space="preserve">100% CT DM dépôt CELENE devoir-PDF </v>
      </c>
      <c r="AE64" s="1129" t="str">
        <f>+AD64</f>
        <v xml:space="preserve">100% CT DM dépôt CELENE devoir-PDF </v>
      </c>
      <c r="AF64" s="936">
        <f t="shared" ref="AF64:AO64" si="13">IF(AF58="","",AF58)</f>
        <v>1</v>
      </c>
      <c r="AG64" s="712" t="str">
        <f t="shared" si="13"/>
        <v>CT</v>
      </c>
      <c r="AH64" s="712" t="str">
        <f t="shared" si="13"/>
        <v>Ecrit</v>
      </c>
      <c r="AI64" s="712" t="str">
        <f t="shared" si="13"/>
        <v>1h30</v>
      </c>
      <c r="AJ64" s="593">
        <f t="shared" si="13"/>
        <v>1</v>
      </c>
      <c r="AK64" s="402" t="str">
        <f t="shared" si="13"/>
        <v>CT</v>
      </c>
      <c r="AL64" s="402" t="str">
        <f t="shared" si="13"/>
        <v>Ecrit</v>
      </c>
      <c r="AM64" s="402" t="str">
        <f t="shared" si="13"/>
        <v>1h30</v>
      </c>
      <c r="AN64" s="654" t="str">
        <f t="shared" si="13"/>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O64" s="746" t="str">
        <f t="shared" si="13"/>
        <v/>
      </c>
    </row>
    <row r="65" spans="1:246" ht="23.25" customHeight="1" x14ac:dyDescent="0.25">
      <c r="A65" s="388"/>
      <c r="B65" s="388"/>
      <c r="C65" s="389"/>
      <c r="D65" s="388"/>
      <c r="E65" s="388"/>
      <c r="F65" s="388"/>
      <c r="G65" s="388"/>
      <c r="H65" s="388"/>
      <c r="I65" s="388"/>
      <c r="J65" s="388"/>
      <c r="K65" s="388"/>
      <c r="L65" s="388"/>
      <c r="M65" s="845"/>
      <c r="N65" s="1247"/>
      <c r="O65" s="1247"/>
      <c r="P65" s="1247"/>
      <c r="Q65" s="1247"/>
      <c r="R65" s="1247"/>
      <c r="S65" s="1247"/>
      <c r="T65" s="1116"/>
      <c r="U65" s="889"/>
      <c r="V65" s="491"/>
      <c r="W65" s="491"/>
      <c r="X65" s="491"/>
      <c r="Y65" s="491"/>
      <c r="Z65" s="491"/>
      <c r="AA65" s="491"/>
      <c r="AB65" s="491"/>
      <c r="AC65" s="491"/>
      <c r="AD65" s="981"/>
      <c r="AE65" s="922"/>
      <c r="AF65" s="491"/>
      <c r="AG65" s="491"/>
      <c r="AH65" s="491"/>
      <c r="AI65" s="491"/>
      <c r="AJ65" s="491"/>
      <c r="AK65" s="491"/>
      <c r="AL65" s="491"/>
      <c r="AM65" s="492"/>
      <c r="AN65" s="665"/>
    </row>
    <row r="66" spans="1:246" ht="23.25" customHeight="1" x14ac:dyDescent="0.25">
      <c r="A66" s="563" t="s">
        <v>356</v>
      </c>
      <c r="B66" s="563" t="s">
        <v>355</v>
      </c>
      <c r="C66" s="443" t="s">
        <v>31</v>
      </c>
      <c r="D66" s="597" t="s">
        <v>246</v>
      </c>
      <c r="E66" s="597" t="s">
        <v>422</v>
      </c>
      <c r="F66" s="597"/>
      <c r="G66" s="444"/>
      <c r="H66" s="597"/>
      <c r="I66" s="444"/>
      <c r="J66" s="597"/>
      <c r="K66" s="597"/>
      <c r="L66" s="597"/>
      <c r="M66" s="838"/>
      <c r="N66" s="1239"/>
      <c r="O66" s="1239"/>
      <c r="P66" s="1239"/>
      <c r="Q66" s="1239"/>
      <c r="R66" s="1239"/>
      <c r="S66" s="1239"/>
      <c r="T66" s="1121"/>
      <c r="U66" s="880"/>
      <c r="V66" s="857"/>
      <c r="W66" s="444"/>
      <c r="X66" s="448"/>
      <c r="Y66" s="449"/>
      <c r="Z66" s="448"/>
      <c r="AA66" s="448"/>
      <c r="AB66" s="448"/>
      <c r="AC66" s="946"/>
      <c r="AD66" s="879"/>
      <c r="AE66" s="982"/>
      <c r="AF66" s="953"/>
      <c r="AG66" s="448"/>
      <c r="AH66" s="448"/>
      <c r="AI66" s="448"/>
      <c r="AJ66" s="448"/>
      <c r="AK66" s="448"/>
      <c r="AL66" s="448"/>
      <c r="AM66" s="448"/>
      <c r="AN66" s="659"/>
      <c r="AO66" s="450"/>
      <c r="AP66" s="450"/>
      <c r="AQ66" s="450"/>
      <c r="AR66" s="450"/>
      <c r="AS66" s="450"/>
      <c r="AT66" s="450"/>
      <c r="AU66" s="450"/>
      <c r="AV66" s="450"/>
      <c r="AW66" s="450"/>
      <c r="AX66" s="450"/>
      <c r="AY66" s="450"/>
      <c r="AZ66" s="450"/>
      <c r="BA66" s="450"/>
      <c r="BB66" s="450"/>
      <c r="BC66" s="450"/>
      <c r="BD66" s="450"/>
      <c r="BE66" s="450"/>
      <c r="BF66" s="450"/>
      <c r="BG66" s="450"/>
      <c r="BH66" s="450"/>
      <c r="BI66" s="450"/>
      <c r="BJ66" s="450"/>
      <c r="BK66" s="450"/>
      <c r="BL66" s="450"/>
      <c r="BM66" s="450"/>
      <c r="BN66" s="450"/>
      <c r="BO66" s="450"/>
      <c r="BP66" s="450"/>
      <c r="BQ66" s="450"/>
      <c r="BR66" s="450"/>
      <c r="BS66" s="450"/>
      <c r="BT66" s="450"/>
      <c r="BU66" s="450"/>
      <c r="BV66" s="450"/>
      <c r="BW66" s="450"/>
      <c r="BX66" s="450"/>
      <c r="BY66" s="450"/>
      <c r="BZ66" s="450"/>
      <c r="CA66" s="450"/>
      <c r="CB66" s="450"/>
      <c r="CC66" s="450"/>
      <c r="CD66" s="450"/>
      <c r="CE66" s="450"/>
      <c r="CF66" s="450"/>
      <c r="CG66" s="450"/>
      <c r="CH66" s="450"/>
      <c r="CI66" s="450"/>
      <c r="CJ66" s="450"/>
      <c r="CK66" s="450"/>
      <c r="CL66" s="450"/>
      <c r="CM66" s="450"/>
      <c r="CN66" s="450"/>
      <c r="CO66" s="450"/>
      <c r="CP66" s="450"/>
      <c r="CQ66" s="450"/>
      <c r="CR66" s="450"/>
      <c r="CS66" s="450"/>
      <c r="CT66" s="450"/>
      <c r="CU66" s="450"/>
      <c r="CV66" s="450"/>
      <c r="CW66" s="450"/>
      <c r="CX66" s="450"/>
      <c r="CY66" s="450"/>
      <c r="CZ66" s="450"/>
      <c r="DA66" s="450"/>
      <c r="DB66" s="450"/>
      <c r="DC66" s="450"/>
      <c r="DD66" s="450"/>
      <c r="DE66" s="450"/>
      <c r="DF66" s="450"/>
      <c r="DG66" s="450"/>
      <c r="DH66" s="450"/>
      <c r="DI66" s="450"/>
      <c r="DJ66" s="450"/>
      <c r="DK66" s="450"/>
      <c r="DL66" s="450"/>
      <c r="DM66" s="450"/>
      <c r="DN66" s="450"/>
      <c r="DO66" s="450"/>
      <c r="DP66" s="450"/>
      <c r="DQ66" s="450"/>
      <c r="DR66" s="450"/>
      <c r="DS66" s="450"/>
      <c r="DT66" s="450"/>
      <c r="DU66" s="450"/>
      <c r="DV66" s="450"/>
      <c r="DW66" s="450"/>
      <c r="DX66" s="450"/>
      <c r="DY66" s="450"/>
      <c r="DZ66" s="450"/>
      <c r="EA66" s="450"/>
      <c r="EB66" s="450"/>
      <c r="EC66" s="450"/>
      <c r="ED66" s="450"/>
      <c r="EE66" s="450"/>
      <c r="EF66" s="450"/>
      <c r="EG66" s="450"/>
      <c r="EH66" s="450"/>
      <c r="EI66" s="450"/>
      <c r="EJ66" s="450"/>
      <c r="EK66" s="450"/>
      <c r="EL66" s="450"/>
      <c r="EM66" s="450"/>
      <c r="EN66" s="450"/>
      <c r="EO66" s="450"/>
      <c r="EP66" s="450"/>
      <c r="EQ66" s="450"/>
      <c r="ER66" s="450"/>
      <c r="ES66" s="450"/>
      <c r="ET66" s="450"/>
      <c r="EU66" s="450"/>
      <c r="EV66" s="450"/>
      <c r="EW66" s="450"/>
      <c r="EX66" s="450"/>
      <c r="EY66" s="450"/>
      <c r="EZ66" s="450"/>
      <c r="FA66" s="450"/>
      <c r="FB66" s="450"/>
      <c r="FC66" s="450"/>
      <c r="FD66" s="450"/>
      <c r="FE66" s="450"/>
      <c r="FF66" s="450"/>
      <c r="FG66" s="450"/>
      <c r="FH66" s="450"/>
      <c r="FI66" s="450"/>
      <c r="FJ66" s="450"/>
      <c r="FK66" s="450"/>
      <c r="FL66" s="450"/>
      <c r="FM66" s="450"/>
      <c r="FN66" s="450"/>
      <c r="FO66" s="450"/>
      <c r="FP66" s="450"/>
      <c r="FQ66" s="450"/>
      <c r="FR66" s="450"/>
      <c r="FS66" s="450"/>
      <c r="FT66" s="450"/>
      <c r="FU66" s="450"/>
      <c r="FV66" s="450"/>
      <c r="FW66" s="450"/>
      <c r="FX66" s="450"/>
      <c r="FY66" s="450"/>
      <c r="FZ66" s="450"/>
      <c r="GA66" s="450"/>
      <c r="GB66" s="450"/>
      <c r="GC66" s="450"/>
      <c r="GD66" s="450"/>
      <c r="GE66" s="450"/>
      <c r="GF66" s="450"/>
      <c r="GG66" s="450"/>
      <c r="GH66" s="450"/>
      <c r="GI66" s="450"/>
      <c r="GJ66" s="450"/>
      <c r="GK66" s="450"/>
      <c r="GL66" s="450"/>
      <c r="GM66" s="450"/>
      <c r="GN66" s="450"/>
      <c r="GO66" s="450"/>
      <c r="GP66" s="450"/>
      <c r="GQ66" s="450"/>
      <c r="GR66" s="450"/>
      <c r="GS66" s="450"/>
      <c r="GT66" s="450"/>
      <c r="GU66" s="450"/>
      <c r="GV66" s="450"/>
      <c r="GW66" s="450"/>
      <c r="GX66" s="450"/>
      <c r="GY66" s="450"/>
      <c r="GZ66" s="450"/>
      <c r="HA66" s="450"/>
      <c r="HB66" s="450"/>
      <c r="HC66" s="450"/>
      <c r="HD66" s="450"/>
      <c r="HE66" s="450"/>
      <c r="HF66" s="450"/>
      <c r="HG66" s="450"/>
      <c r="HH66" s="450"/>
      <c r="HI66" s="450"/>
      <c r="HJ66" s="450"/>
      <c r="HK66" s="450"/>
      <c r="HL66" s="450"/>
      <c r="HM66" s="450"/>
      <c r="HN66" s="450"/>
      <c r="HO66" s="450"/>
      <c r="HP66" s="450"/>
      <c r="HQ66" s="450"/>
      <c r="HR66" s="450"/>
      <c r="HS66" s="450"/>
      <c r="HT66" s="450"/>
      <c r="HU66" s="450"/>
      <c r="HV66" s="450"/>
      <c r="HW66" s="450"/>
      <c r="HX66" s="450"/>
      <c r="HY66" s="450"/>
      <c r="HZ66" s="450"/>
      <c r="IA66" s="450"/>
      <c r="IB66" s="450"/>
      <c r="IC66" s="450"/>
      <c r="ID66" s="450"/>
      <c r="IE66" s="450"/>
      <c r="IF66" s="450"/>
      <c r="IG66" s="450"/>
      <c r="IH66" s="450"/>
      <c r="II66" s="450"/>
      <c r="IJ66" s="450"/>
      <c r="IK66" s="450"/>
      <c r="IL66" s="450"/>
    </row>
    <row r="67" spans="1:246" ht="30.75" customHeight="1" x14ac:dyDescent="0.25">
      <c r="A67" s="451"/>
      <c r="B67" s="451"/>
      <c r="C67" s="616" t="s">
        <v>348</v>
      </c>
      <c r="D67" s="596"/>
      <c r="E67" s="596"/>
      <c r="F67" s="596"/>
      <c r="G67" s="596"/>
      <c r="H67" s="596"/>
      <c r="I67" s="596"/>
      <c r="J67" s="596"/>
      <c r="K67" s="596"/>
      <c r="L67" s="596"/>
      <c r="M67" s="839"/>
      <c r="N67" s="1240"/>
      <c r="O67" s="1240"/>
      <c r="P67" s="1240"/>
      <c r="Q67" s="1240"/>
      <c r="R67" s="1240"/>
      <c r="S67" s="1240"/>
      <c r="T67" s="1061"/>
      <c r="U67" s="881"/>
      <c r="V67" s="858"/>
      <c r="W67" s="596"/>
      <c r="X67" s="596"/>
      <c r="Y67" s="596"/>
      <c r="Z67" s="596"/>
      <c r="AA67" s="596"/>
      <c r="AB67" s="596"/>
      <c r="AC67" s="947"/>
      <c r="AD67" s="971"/>
      <c r="AE67" s="983"/>
      <c r="AF67" s="954"/>
      <c r="AG67" s="596"/>
      <c r="AH67" s="596"/>
      <c r="AI67" s="596"/>
      <c r="AJ67" s="596"/>
      <c r="AK67" s="596"/>
      <c r="AL67" s="596"/>
      <c r="AM67" s="596"/>
      <c r="AN67" s="660"/>
      <c r="HT67" s="746"/>
      <c r="HU67" s="746"/>
      <c r="HV67" s="746"/>
      <c r="HW67" s="746"/>
      <c r="HX67" s="746"/>
      <c r="HY67" s="746"/>
      <c r="HZ67" s="746"/>
      <c r="IA67" s="746"/>
      <c r="IB67" s="746"/>
      <c r="IC67" s="746"/>
      <c r="ID67" s="746"/>
      <c r="IE67" s="746"/>
      <c r="IF67" s="746"/>
      <c r="IG67" s="746"/>
      <c r="IH67" s="746"/>
      <c r="II67" s="746"/>
      <c r="IJ67" s="746"/>
      <c r="IK67" s="746"/>
      <c r="IL67" s="746"/>
    </row>
    <row r="68" spans="1:246" ht="38.25" x14ac:dyDescent="0.25">
      <c r="A68" s="401"/>
      <c r="B68" s="401" t="s">
        <v>177</v>
      </c>
      <c r="C68" s="391" t="s">
        <v>74</v>
      </c>
      <c r="D68" s="375" t="s">
        <v>247</v>
      </c>
      <c r="E68" s="527" t="s">
        <v>366</v>
      </c>
      <c r="F68" s="377"/>
      <c r="G68" s="376" t="s">
        <v>66</v>
      </c>
      <c r="H68" s="520"/>
      <c r="I68" s="390" t="s">
        <v>54</v>
      </c>
      <c r="J68" s="390" t="s">
        <v>54</v>
      </c>
      <c r="K68" s="685" t="s">
        <v>569</v>
      </c>
      <c r="L68" s="468" t="s">
        <v>539</v>
      </c>
      <c r="M68" s="846">
        <v>90</v>
      </c>
      <c r="N68" s="1232">
        <v>24</v>
      </c>
      <c r="O68" s="1232"/>
      <c r="P68" s="1232">
        <v>24</v>
      </c>
      <c r="Q68" s="1232"/>
      <c r="R68" s="1232"/>
      <c r="S68" s="1232"/>
      <c r="T68" s="1124" t="s">
        <v>675</v>
      </c>
      <c r="U68" s="883" t="s">
        <v>676</v>
      </c>
      <c r="V68" s="859">
        <v>1</v>
      </c>
      <c r="W68" s="696" t="s">
        <v>121</v>
      </c>
      <c r="X68" s="697"/>
      <c r="Y68" s="697"/>
      <c r="Z68" s="593">
        <v>1</v>
      </c>
      <c r="AA68" s="402" t="s">
        <v>124</v>
      </c>
      <c r="AB68" s="1102" t="s">
        <v>173</v>
      </c>
      <c r="AC68" s="1099" t="s">
        <v>161</v>
      </c>
      <c r="AD68" s="973" t="s">
        <v>726</v>
      </c>
      <c r="AE68" s="1129" t="str">
        <f t="shared" ref="AE68:AE71" si="14">+AD68</f>
        <v>Ecrit, 2h, CELENE</v>
      </c>
      <c r="AF68" s="936">
        <v>1</v>
      </c>
      <c r="AG68" s="712" t="s">
        <v>124</v>
      </c>
      <c r="AH68" s="712" t="s">
        <v>173</v>
      </c>
      <c r="AI68" s="712" t="s">
        <v>162</v>
      </c>
      <c r="AJ68" s="593">
        <v>1</v>
      </c>
      <c r="AK68" s="402" t="s">
        <v>124</v>
      </c>
      <c r="AL68" s="402" t="s">
        <v>173</v>
      </c>
      <c r="AM68" s="402" t="s">
        <v>162</v>
      </c>
      <c r="AN68" s="671" t="s">
        <v>503</v>
      </c>
    </row>
    <row r="69" spans="1:246" ht="63.75" x14ac:dyDescent="0.25">
      <c r="A69" s="401"/>
      <c r="B69" s="401" t="s">
        <v>178</v>
      </c>
      <c r="C69" s="391" t="s">
        <v>75</v>
      </c>
      <c r="D69" s="375" t="s">
        <v>248</v>
      </c>
      <c r="E69" s="527" t="s">
        <v>366</v>
      </c>
      <c r="F69" s="346"/>
      <c r="G69" s="376" t="s">
        <v>66</v>
      </c>
      <c r="H69" s="511"/>
      <c r="I69" s="390" t="s">
        <v>54</v>
      </c>
      <c r="J69" s="390" t="s">
        <v>54</v>
      </c>
      <c r="K69" s="685" t="s">
        <v>573</v>
      </c>
      <c r="L69" s="468" t="s">
        <v>539</v>
      </c>
      <c r="M69" s="846">
        <v>88</v>
      </c>
      <c r="N69" s="1248">
        <v>0</v>
      </c>
      <c r="O69" s="1248" t="s">
        <v>659</v>
      </c>
      <c r="P69" s="1248">
        <v>0</v>
      </c>
      <c r="Q69" s="1248" t="s">
        <v>659</v>
      </c>
      <c r="R69" s="1232"/>
      <c r="S69" s="1232"/>
      <c r="T69" s="1124" t="s">
        <v>677</v>
      </c>
      <c r="U69" s="883" t="s">
        <v>678</v>
      </c>
      <c r="V69" s="859">
        <v>1</v>
      </c>
      <c r="W69" s="694" t="s">
        <v>121</v>
      </c>
      <c r="X69" s="1101" t="s">
        <v>173</v>
      </c>
      <c r="Y69" s="1101" t="s">
        <v>162</v>
      </c>
      <c r="Z69" s="396">
        <v>1</v>
      </c>
      <c r="AA69" s="395" t="s">
        <v>124</v>
      </c>
      <c r="AB69" s="796" t="s">
        <v>173</v>
      </c>
      <c r="AC69" s="1096" t="s">
        <v>162</v>
      </c>
      <c r="AD69" s="973" t="s">
        <v>642</v>
      </c>
      <c r="AE69" s="1129" t="str">
        <f t="shared" si="14"/>
        <v>Test Célène, 1h30</v>
      </c>
      <c r="AF69" s="955">
        <v>1</v>
      </c>
      <c r="AG69" s="694" t="s">
        <v>124</v>
      </c>
      <c r="AH69" s="1102" t="s">
        <v>173</v>
      </c>
      <c r="AI69" s="1102" t="s">
        <v>162</v>
      </c>
      <c r="AJ69" s="396">
        <v>1</v>
      </c>
      <c r="AK69" s="395" t="s">
        <v>124</v>
      </c>
      <c r="AL69" s="1102" t="s">
        <v>173</v>
      </c>
      <c r="AM69" s="1102" t="s">
        <v>162</v>
      </c>
      <c r="AN69" s="671" t="s">
        <v>504</v>
      </c>
    </row>
    <row r="70" spans="1:246" ht="136.5" customHeight="1" x14ac:dyDescent="0.25">
      <c r="A70" s="401"/>
      <c r="B70" s="401" t="s">
        <v>180</v>
      </c>
      <c r="C70" s="391" t="s">
        <v>339</v>
      </c>
      <c r="D70" s="375" t="s">
        <v>252</v>
      </c>
      <c r="E70" s="527" t="s">
        <v>366</v>
      </c>
      <c r="F70" s="377"/>
      <c r="G70" s="376" t="s">
        <v>66</v>
      </c>
      <c r="H70" s="520"/>
      <c r="I70" s="390" t="s">
        <v>54</v>
      </c>
      <c r="J70" s="390" t="s">
        <v>54</v>
      </c>
      <c r="K70" s="685" t="s">
        <v>574</v>
      </c>
      <c r="L70" s="468" t="s">
        <v>539</v>
      </c>
      <c r="M70" s="846">
        <v>88</v>
      </c>
      <c r="N70" s="1248">
        <v>0</v>
      </c>
      <c r="O70" s="1248">
        <v>18</v>
      </c>
      <c r="P70" s="1248">
        <v>0</v>
      </c>
      <c r="Q70" s="1248">
        <v>18</v>
      </c>
      <c r="R70" s="1232"/>
      <c r="S70" s="1232"/>
      <c r="T70" s="1124" t="s">
        <v>679</v>
      </c>
      <c r="U70" s="883" t="s">
        <v>639</v>
      </c>
      <c r="V70" s="859">
        <v>1</v>
      </c>
      <c r="W70" s="696" t="s">
        <v>121</v>
      </c>
      <c r="X70" s="697"/>
      <c r="Y70" s="697"/>
      <c r="Z70" s="593">
        <v>1</v>
      </c>
      <c r="AA70" s="402" t="s">
        <v>124</v>
      </c>
      <c r="AB70" s="402" t="s">
        <v>127</v>
      </c>
      <c r="AC70" s="948"/>
      <c r="AD70" s="973" t="s">
        <v>587</v>
      </c>
      <c r="AE70" s="1129" t="str">
        <f t="shared" si="14"/>
        <v>Dossier</v>
      </c>
      <c r="AF70" s="936">
        <v>1</v>
      </c>
      <c r="AG70" s="712" t="s">
        <v>124</v>
      </c>
      <c r="AH70" s="712" t="s">
        <v>127</v>
      </c>
      <c r="AI70" s="712"/>
      <c r="AJ70" s="593">
        <v>1</v>
      </c>
      <c r="AK70" s="402" t="s">
        <v>124</v>
      </c>
      <c r="AL70" s="402" t="s">
        <v>127</v>
      </c>
      <c r="AM70" s="402"/>
      <c r="AN70" s="671" t="s">
        <v>505</v>
      </c>
    </row>
    <row r="71" spans="1:246" ht="38.25" x14ac:dyDescent="0.25">
      <c r="A71" s="401"/>
      <c r="B71" s="401" t="s">
        <v>181</v>
      </c>
      <c r="C71" s="391" t="s">
        <v>340</v>
      </c>
      <c r="D71" s="375" t="s">
        <v>253</v>
      </c>
      <c r="E71" s="527" t="s">
        <v>366</v>
      </c>
      <c r="F71" s="377"/>
      <c r="G71" s="376" t="s">
        <v>66</v>
      </c>
      <c r="H71" s="520"/>
      <c r="I71" s="390" t="s">
        <v>52</v>
      </c>
      <c r="J71" s="390" t="s">
        <v>52</v>
      </c>
      <c r="K71" s="685" t="s">
        <v>575</v>
      </c>
      <c r="L71" s="468" t="s">
        <v>539</v>
      </c>
      <c r="M71" s="846">
        <v>89</v>
      </c>
      <c r="N71" s="1232">
        <v>12</v>
      </c>
      <c r="O71" s="1232"/>
      <c r="P71" s="1232">
        <v>6</v>
      </c>
      <c r="Q71" s="1232"/>
      <c r="R71" s="1232"/>
      <c r="S71" s="1232"/>
      <c r="T71" s="1124" t="s">
        <v>680</v>
      </c>
      <c r="U71" s="883" t="s">
        <v>640</v>
      </c>
      <c r="V71" s="859">
        <v>1</v>
      </c>
      <c r="W71" s="694" t="s">
        <v>121</v>
      </c>
      <c r="X71" s="694"/>
      <c r="Y71" s="694"/>
      <c r="Z71" s="396">
        <v>1</v>
      </c>
      <c r="AA71" s="395" t="s">
        <v>124</v>
      </c>
      <c r="AB71" s="396" t="s">
        <v>148</v>
      </c>
      <c r="AC71" s="950" t="s">
        <v>335</v>
      </c>
      <c r="AD71" s="973" t="s">
        <v>643</v>
      </c>
      <c r="AE71" s="1129" t="str">
        <f t="shared" si="14"/>
        <v>Ecrit, 1h</v>
      </c>
      <c r="AF71" s="955">
        <v>1</v>
      </c>
      <c r="AG71" s="718" t="s">
        <v>124</v>
      </c>
      <c r="AH71" s="718" t="s">
        <v>173</v>
      </c>
      <c r="AI71" s="718" t="s">
        <v>274</v>
      </c>
      <c r="AJ71" s="396">
        <v>1</v>
      </c>
      <c r="AK71" s="404" t="s">
        <v>124</v>
      </c>
      <c r="AL71" s="404" t="s">
        <v>173</v>
      </c>
      <c r="AM71" s="404" t="s">
        <v>274</v>
      </c>
      <c r="AN71" s="671" t="s">
        <v>506</v>
      </c>
    </row>
    <row r="72" spans="1:246" ht="127.5" x14ac:dyDescent="0.25">
      <c r="A72" s="401"/>
      <c r="B72" s="401" t="s">
        <v>179</v>
      </c>
      <c r="C72" s="391" t="s">
        <v>321</v>
      </c>
      <c r="D72" s="375" t="s">
        <v>249</v>
      </c>
      <c r="E72" s="527" t="s">
        <v>366</v>
      </c>
      <c r="F72" s="377"/>
      <c r="G72" s="376" t="s">
        <v>66</v>
      </c>
      <c r="H72" s="511"/>
      <c r="I72" s="390" t="s">
        <v>52</v>
      </c>
      <c r="J72" s="390" t="s">
        <v>52</v>
      </c>
      <c r="K72" s="685" t="s">
        <v>448</v>
      </c>
      <c r="L72" s="468" t="s">
        <v>540</v>
      </c>
      <c r="M72" s="846">
        <v>90</v>
      </c>
      <c r="N72" s="1232"/>
      <c r="O72" s="1232"/>
      <c r="P72" s="1232">
        <v>18</v>
      </c>
      <c r="Q72" s="1232"/>
      <c r="R72" s="1232"/>
      <c r="S72" s="1232"/>
      <c r="T72" s="1124" t="s">
        <v>681</v>
      </c>
      <c r="U72" s="883" t="s">
        <v>682</v>
      </c>
      <c r="V72" s="859">
        <v>1</v>
      </c>
      <c r="W72" s="694" t="s">
        <v>121</v>
      </c>
      <c r="X72" s="694"/>
      <c r="Y72" s="694"/>
      <c r="Z72" s="396">
        <v>1</v>
      </c>
      <c r="AA72" s="395" t="s">
        <v>124</v>
      </c>
      <c r="AB72" s="396" t="s">
        <v>183</v>
      </c>
      <c r="AC72" s="931" t="s">
        <v>162</v>
      </c>
      <c r="AD72" s="973" t="s">
        <v>724</v>
      </c>
      <c r="AE72" s="1129" t="str">
        <f>+AD72</f>
        <v xml:space="preserve">épreuve pratique 1h30
</v>
      </c>
      <c r="AF72" s="955">
        <v>1</v>
      </c>
      <c r="AG72" s="694" t="s">
        <v>124</v>
      </c>
      <c r="AH72" s="693" t="s">
        <v>184</v>
      </c>
      <c r="AI72" s="693" t="s">
        <v>162</v>
      </c>
      <c r="AJ72" s="396">
        <v>1</v>
      </c>
      <c r="AK72" s="395" t="s">
        <v>124</v>
      </c>
      <c r="AL72" s="395" t="s">
        <v>184</v>
      </c>
      <c r="AM72" s="395" t="s">
        <v>162</v>
      </c>
      <c r="AN72" s="671" t="s">
        <v>507</v>
      </c>
    </row>
    <row r="73" spans="1:246" s="643" customFormat="1" ht="36" customHeight="1" x14ac:dyDescent="0.25">
      <c r="A73" s="615" t="s">
        <v>400</v>
      </c>
      <c r="B73" s="615" t="s">
        <v>341</v>
      </c>
      <c r="C73" s="617" t="s">
        <v>401</v>
      </c>
      <c r="D73" s="598" t="s">
        <v>251</v>
      </c>
      <c r="E73" s="581" t="s">
        <v>366</v>
      </c>
      <c r="F73" s="581"/>
      <c r="G73" s="599"/>
      <c r="H73" s="600" t="s">
        <v>402</v>
      </c>
      <c r="I73" s="601" t="s">
        <v>52</v>
      </c>
      <c r="J73" s="601" t="s">
        <v>52</v>
      </c>
      <c r="K73" s="614"/>
      <c r="L73" s="614"/>
      <c r="M73" s="842"/>
      <c r="N73" s="1244"/>
      <c r="O73" s="1244"/>
      <c r="P73" s="1244"/>
      <c r="Q73" s="1244"/>
      <c r="R73" s="1242"/>
      <c r="S73" s="1242"/>
      <c r="T73" s="1115"/>
      <c r="U73" s="886"/>
      <c r="V73" s="862"/>
      <c r="W73" s="621"/>
      <c r="X73" s="621"/>
      <c r="Y73" s="621"/>
      <c r="Z73" s="455"/>
      <c r="AA73" s="621"/>
      <c r="AB73" s="621"/>
      <c r="AC73" s="949"/>
      <c r="AD73" s="977"/>
      <c r="AE73" s="984"/>
      <c r="AF73" s="957"/>
      <c r="AG73" s="621"/>
      <c r="AH73" s="621"/>
      <c r="AI73" s="621"/>
      <c r="AJ73" s="455"/>
      <c r="AK73" s="621"/>
      <c r="AL73" s="621"/>
      <c r="AM73" s="621"/>
      <c r="AN73" s="663"/>
      <c r="AO73" s="642"/>
      <c r="AP73" s="642"/>
      <c r="AQ73" s="642"/>
      <c r="AR73" s="642"/>
      <c r="AS73" s="642"/>
      <c r="AT73" s="642"/>
      <c r="AU73" s="642"/>
      <c r="AV73" s="642"/>
      <c r="AW73" s="642"/>
      <c r="AX73" s="642"/>
      <c r="AY73" s="642"/>
      <c r="AZ73" s="642"/>
      <c r="BA73" s="642"/>
      <c r="BB73" s="642"/>
      <c r="BC73" s="642"/>
      <c r="BD73" s="642"/>
      <c r="BE73" s="642"/>
      <c r="BF73" s="642"/>
      <c r="BG73" s="642"/>
      <c r="BH73" s="642"/>
      <c r="BI73" s="642"/>
      <c r="BJ73" s="642"/>
      <c r="BK73" s="642"/>
      <c r="BL73" s="642"/>
      <c r="BM73" s="642"/>
      <c r="BN73" s="642"/>
      <c r="BO73" s="642"/>
      <c r="BP73" s="642"/>
      <c r="BQ73" s="642"/>
      <c r="BR73" s="642"/>
      <c r="BS73" s="642"/>
      <c r="BT73" s="642"/>
      <c r="BU73" s="642"/>
      <c r="BV73" s="642"/>
      <c r="BW73" s="642"/>
      <c r="BX73" s="642"/>
      <c r="BY73" s="642"/>
      <c r="BZ73" s="642"/>
      <c r="CA73" s="642"/>
      <c r="CB73" s="642"/>
      <c r="CC73" s="642"/>
      <c r="CD73" s="642"/>
      <c r="CE73" s="642"/>
      <c r="CF73" s="642"/>
      <c r="CG73" s="642"/>
      <c r="CH73" s="642"/>
      <c r="CI73" s="642"/>
      <c r="CJ73" s="642"/>
      <c r="CK73" s="642"/>
      <c r="CL73" s="642"/>
      <c r="CM73" s="642"/>
      <c r="CN73" s="642"/>
      <c r="CO73" s="642"/>
      <c r="CP73" s="642"/>
      <c r="CQ73" s="642"/>
      <c r="CR73" s="642"/>
      <c r="CS73" s="642"/>
      <c r="CT73" s="642"/>
      <c r="CU73" s="642"/>
      <c r="CV73" s="642"/>
      <c r="CW73" s="642"/>
      <c r="CX73" s="642"/>
      <c r="CY73" s="642"/>
      <c r="CZ73" s="642"/>
      <c r="DA73" s="642"/>
      <c r="DB73" s="642"/>
      <c r="DC73" s="642"/>
      <c r="DD73" s="642"/>
      <c r="DE73" s="642"/>
      <c r="DF73" s="642"/>
      <c r="DG73" s="642"/>
      <c r="DH73" s="642"/>
      <c r="DI73" s="642"/>
      <c r="DJ73" s="642"/>
      <c r="DK73" s="642"/>
      <c r="DL73" s="642"/>
      <c r="DM73" s="642"/>
      <c r="DN73" s="642"/>
      <c r="DO73" s="642"/>
      <c r="DP73" s="642"/>
      <c r="DQ73" s="642"/>
      <c r="DR73" s="642"/>
      <c r="DS73" s="642"/>
      <c r="DT73" s="642"/>
      <c r="DU73" s="642"/>
      <c r="DV73" s="642"/>
      <c r="DW73" s="642"/>
      <c r="DX73" s="642"/>
      <c r="DY73" s="642"/>
      <c r="DZ73" s="642"/>
      <c r="EA73" s="642"/>
      <c r="EB73" s="642"/>
      <c r="EC73" s="642"/>
      <c r="ED73" s="642"/>
      <c r="EE73" s="642"/>
      <c r="EF73" s="642"/>
      <c r="EG73" s="642"/>
      <c r="EH73" s="642"/>
      <c r="EI73" s="642"/>
      <c r="EJ73" s="642"/>
      <c r="EK73" s="642"/>
      <c r="EL73" s="642"/>
      <c r="EM73" s="642"/>
      <c r="EN73" s="642"/>
      <c r="EO73" s="642"/>
      <c r="EP73" s="642"/>
      <c r="EQ73" s="642"/>
      <c r="ER73" s="642"/>
      <c r="ES73" s="642"/>
      <c r="ET73" s="642"/>
      <c r="EU73" s="642"/>
      <c r="EV73" s="642"/>
      <c r="EW73" s="642"/>
      <c r="EX73" s="642"/>
      <c r="EY73" s="642"/>
      <c r="EZ73" s="642"/>
      <c r="FA73" s="642"/>
      <c r="FB73" s="642"/>
      <c r="FC73" s="642"/>
      <c r="FD73" s="642"/>
      <c r="FE73" s="642"/>
      <c r="FF73" s="642"/>
      <c r="FG73" s="642"/>
      <c r="FH73" s="642"/>
      <c r="FI73" s="642"/>
      <c r="FJ73" s="642"/>
      <c r="FK73" s="642"/>
      <c r="FL73" s="642"/>
      <c r="FM73" s="642"/>
      <c r="FN73" s="642"/>
      <c r="FO73" s="642"/>
      <c r="FP73" s="642"/>
      <c r="FQ73" s="642"/>
      <c r="FR73" s="642"/>
      <c r="FS73" s="642"/>
      <c r="FT73" s="642"/>
      <c r="FU73" s="642"/>
      <c r="FV73" s="642"/>
      <c r="FW73" s="642"/>
      <c r="FX73" s="642"/>
      <c r="FY73" s="642"/>
      <c r="FZ73" s="642"/>
      <c r="GA73" s="642"/>
      <c r="GB73" s="642"/>
      <c r="GC73" s="642"/>
      <c r="GD73" s="642"/>
      <c r="GE73" s="642"/>
      <c r="GF73" s="642"/>
      <c r="GG73" s="642"/>
      <c r="GH73" s="642"/>
      <c r="GI73" s="642"/>
      <c r="GJ73" s="642"/>
      <c r="GK73" s="642"/>
      <c r="GL73" s="642"/>
      <c r="GM73" s="642"/>
      <c r="GN73" s="642"/>
      <c r="GO73" s="642"/>
      <c r="GP73" s="642"/>
      <c r="GQ73" s="642"/>
      <c r="GR73" s="642"/>
      <c r="GS73" s="642"/>
      <c r="GT73" s="642"/>
      <c r="GU73" s="642"/>
      <c r="GV73" s="642"/>
      <c r="GW73" s="642"/>
      <c r="GX73" s="642"/>
      <c r="GY73" s="642"/>
      <c r="GZ73" s="642"/>
      <c r="HA73" s="642"/>
      <c r="HB73" s="642"/>
      <c r="HC73" s="642"/>
      <c r="HD73" s="642"/>
      <c r="HE73" s="642"/>
      <c r="HF73" s="642"/>
      <c r="HG73" s="642"/>
      <c r="HH73" s="642"/>
      <c r="HI73" s="642"/>
      <c r="HJ73" s="642"/>
      <c r="HK73" s="642"/>
      <c r="HL73" s="642"/>
      <c r="HM73" s="642"/>
      <c r="HN73" s="642"/>
      <c r="HO73" s="642"/>
      <c r="HP73" s="642"/>
      <c r="HQ73" s="642"/>
      <c r="HR73" s="642"/>
      <c r="HS73" s="642"/>
      <c r="HT73" s="642"/>
      <c r="HU73" s="642"/>
      <c r="HV73" s="642"/>
      <c r="HW73" s="642"/>
      <c r="HX73" s="642"/>
      <c r="HY73" s="642"/>
      <c r="HZ73" s="642"/>
      <c r="IA73" s="642"/>
      <c r="IB73" s="642"/>
      <c r="IC73" s="642"/>
      <c r="ID73" s="642"/>
      <c r="IE73" s="642"/>
      <c r="IF73" s="642"/>
      <c r="IG73" s="642"/>
      <c r="IH73" s="642"/>
      <c r="II73" s="642"/>
    </row>
    <row r="74" spans="1:246" s="744" customFormat="1" ht="101.25" customHeight="1" x14ac:dyDescent="0.25">
      <c r="A74" s="570"/>
      <c r="B74" s="570" t="s">
        <v>154</v>
      </c>
      <c r="C74" s="526" t="s">
        <v>324</v>
      </c>
      <c r="D74" s="570" t="s">
        <v>403</v>
      </c>
      <c r="E74" s="689" t="s">
        <v>583</v>
      </c>
      <c r="F74" s="735" t="s">
        <v>442</v>
      </c>
      <c r="G74" s="690" t="s">
        <v>582</v>
      </c>
      <c r="H74" s="606"/>
      <c r="I74" s="524" t="s">
        <v>52</v>
      </c>
      <c r="J74" s="524" t="s">
        <v>52</v>
      </c>
      <c r="K74" s="732" t="s">
        <v>369</v>
      </c>
      <c r="L74" s="732">
        <v>12</v>
      </c>
      <c r="M74" s="836">
        <v>59</v>
      </c>
      <c r="N74" s="1249"/>
      <c r="O74" s="1249"/>
      <c r="P74" s="1249">
        <v>18</v>
      </c>
      <c r="Q74" s="1249"/>
      <c r="R74" s="1246"/>
      <c r="S74" s="1246"/>
      <c r="T74" s="1125" t="str">
        <f>+$T$46</f>
        <v>100% CC dont DEVOIR MAISON</v>
      </c>
      <c r="U74" s="891" t="str">
        <f>+$U$46</f>
        <v>100% CT
DEVOIR MAISON</v>
      </c>
      <c r="V74" s="859">
        <v>1</v>
      </c>
      <c r="W74" s="714" t="s">
        <v>121</v>
      </c>
      <c r="X74" s="714" t="s">
        <v>443</v>
      </c>
      <c r="Y74" s="714" t="s">
        <v>162</v>
      </c>
      <c r="Z74" s="518">
        <v>1</v>
      </c>
      <c r="AA74" s="591" t="s">
        <v>124</v>
      </c>
      <c r="AB74" s="591" t="s">
        <v>173</v>
      </c>
      <c r="AC74" s="931" t="s">
        <v>161</v>
      </c>
      <c r="AD74" s="890" t="str">
        <f>+$AD$46</f>
        <v>100% CT oral à distance 15 min. Contacter enseignant au préalable par téléphone</v>
      </c>
      <c r="AE74" s="1129" t="str">
        <f t="shared" ref="AE74:AE76" si="15">+AD74</f>
        <v>100% CT oral à distance 15 min. Contacter enseignant au préalable par téléphone</v>
      </c>
      <c r="AF74" s="955">
        <v>1</v>
      </c>
      <c r="AG74" s="714" t="s">
        <v>124</v>
      </c>
      <c r="AH74" s="714" t="s">
        <v>148</v>
      </c>
      <c r="AI74" s="714" t="s">
        <v>163</v>
      </c>
      <c r="AJ74" s="518">
        <v>1</v>
      </c>
      <c r="AK74" s="591" t="s">
        <v>124</v>
      </c>
      <c r="AL74" s="591" t="s">
        <v>148</v>
      </c>
      <c r="AM74" s="591" t="s">
        <v>163</v>
      </c>
      <c r="AN74" s="666" t="s">
        <v>496</v>
      </c>
      <c r="AO74" s="743"/>
      <c r="AP74" s="743"/>
      <c r="AQ74" s="743"/>
      <c r="AR74" s="743"/>
      <c r="AS74" s="743"/>
      <c r="AT74" s="743"/>
      <c r="AU74" s="743"/>
      <c r="AV74" s="743"/>
      <c r="AW74" s="743"/>
      <c r="AX74" s="743"/>
      <c r="AY74" s="743"/>
      <c r="AZ74" s="743"/>
      <c r="BA74" s="743"/>
      <c r="BB74" s="743"/>
      <c r="BC74" s="743"/>
      <c r="BD74" s="743"/>
      <c r="BE74" s="743"/>
      <c r="BF74" s="743"/>
      <c r="BG74" s="743"/>
      <c r="BH74" s="743"/>
      <c r="BI74" s="743"/>
      <c r="BJ74" s="743"/>
      <c r="BK74" s="743"/>
      <c r="BL74" s="743"/>
      <c r="BM74" s="743"/>
      <c r="BN74" s="743"/>
      <c r="BO74" s="743"/>
      <c r="BP74" s="743"/>
      <c r="BQ74" s="743"/>
      <c r="BR74" s="743"/>
      <c r="BS74" s="743"/>
      <c r="BT74" s="743"/>
      <c r="BU74" s="743"/>
      <c r="BV74" s="743"/>
      <c r="BW74" s="743"/>
      <c r="BX74" s="743"/>
      <c r="BY74" s="743"/>
      <c r="BZ74" s="743"/>
      <c r="CA74" s="743"/>
      <c r="CB74" s="743"/>
      <c r="CC74" s="743"/>
      <c r="CD74" s="743"/>
      <c r="CE74" s="743"/>
      <c r="CF74" s="743"/>
      <c r="CG74" s="743"/>
      <c r="CH74" s="743"/>
      <c r="CI74" s="743"/>
      <c r="CJ74" s="743"/>
      <c r="CK74" s="743"/>
      <c r="CL74" s="743"/>
      <c r="CM74" s="743"/>
      <c r="CN74" s="743"/>
      <c r="CO74" s="743"/>
      <c r="CP74" s="743"/>
      <c r="CQ74" s="743"/>
      <c r="CR74" s="743"/>
      <c r="CS74" s="743"/>
      <c r="CT74" s="743"/>
      <c r="CU74" s="743"/>
      <c r="CV74" s="743"/>
      <c r="CW74" s="743"/>
      <c r="CX74" s="743"/>
      <c r="CY74" s="743"/>
      <c r="CZ74" s="743"/>
      <c r="DA74" s="743"/>
      <c r="DB74" s="743"/>
      <c r="DC74" s="743"/>
      <c r="DD74" s="743"/>
      <c r="DE74" s="743"/>
      <c r="DF74" s="743"/>
      <c r="DG74" s="743"/>
      <c r="DH74" s="743"/>
      <c r="DI74" s="743"/>
      <c r="DJ74" s="743"/>
      <c r="DK74" s="743"/>
      <c r="DL74" s="743"/>
      <c r="DM74" s="743"/>
      <c r="DN74" s="743"/>
      <c r="DO74" s="743"/>
      <c r="DP74" s="743"/>
      <c r="DQ74" s="743"/>
      <c r="DR74" s="743"/>
      <c r="DS74" s="743"/>
      <c r="DT74" s="743"/>
      <c r="DU74" s="743"/>
      <c r="DV74" s="743"/>
      <c r="DW74" s="743"/>
      <c r="DX74" s="743"/>
      <c r="DY74" s="743"/>
      <c r="DZ74" s="743"/>
      <c r="EA74" s="743"/>
      <c r="EB74" s="743"/>
      <c r="EC74" s="743"/>
      <c r="ED74" s="743"/>
      <c r="EE74" s="743"/>
      <c r="EF74" s="743"/>
      <c r="EG74" s="743"/>
      <c r="EH74" s="743"/>
      <c r="EI74" s="743"/>
      <c r="EJ74" s="743"/>
      <c r="EK74" s="743"/>
      <c r="EL74" s="743"/>
      <c r="EM74" s="743"/>
      <c r="EN74" s="743"/>
      <c r="EO74" s="743"/>
      <c r="EP74" s="743"/>
      <c r="EQ74" s="743"/>
      <c r="ER74" s="743"/>
      <c r="ES74" s="743"/>
      <c r="ET74" s="743"/>
      <c r="EU74" s="743"/>
      <c r="EV74" s="743"/>
      <c r="EW74" s="743"/>
      <c r="EX74" s="743"/>
      <c r="EY74" s="743"/>
      <c r="EZ74" s="743"/>
      <c r="FA74" s="743"/>
      <c r="FB74" s="743"/>
      <c r="FC74" s="743"/>
      <c r="FD74" s="743"/>
      <c r="FE74" s="743"/>
      <c r="FF74" s="743"/>
      <c r="FG74" s="743"/>
      <c r="FH74" s="743"/>
      <c r="FI74" s="743"/>
      <c r="FJ74" s="743"/>
      <c r="FK74" s="743"/>
      <c r="FL74" s="743"/>
      <c r="FM74" s="743"/>
      <c r="FN74" s="743"/>
      <c r="FO74" s="743"/>
      <c r="FP74" s="743"/>
      <c r="FQ74" s="743"/>
      <c r="FR74" s="743"/>
      <c r="FS74" s="743"/>
      <c r="FT74" s="743"/>
      <c r="FU74" s="743"/>
      <c r="FV74" s="743"/>
      <c r="FW74" s="743"/>
      <c r="FX74" s="743"/>
      <c r="FY74" s="743"/>
      <c r="FZ74" s="743"/>
      <c r="GA74" s="743"/>
      <c r="GB74" s="743"/>
      <c r="GC74" s="743"/>
      <c r="GD74" s="743"/>
      <c r="GE74" s="743"/>
      <c r="GF74" s="743"/>
      <c r="GG74" s="743"/>
      <c r="GH74" s="743"/>
      <c r="GI74" s="743"/>
      <c r="GJ74" s="743"/>
      <c r="GK74" s="743"/>
      <c r="GL74" s="743"/>
      <c r="GM74" s="743"/>
      <c r="GN74" s="743"/>
      <c r="GO74" s="743"/>
      <c r="GP74" s="743"/>
      <c r="GQ74" s="743"/>
      <c r="GR74" s="743"/>
      <c r="GS74" s="743"/>
      <c r="GT74" s="743"/>
      <c r="GU74" s="743"/>
      <c r="GV74" s="743"/>
      <c r="GW74" s="743"/>
      <c r="GX74" s="743"/>
      <c r="GY74" s="743"/>
      <c r="GZ74" s="743"/>
      <c r="HA74" s="743"/>
      <c r="HB74" s="743"/>
      <c r="HC74" s="743"/>
      <c r="HD74" s="743"/>
      <c r="HE74" s="743"/>
      <c r="HF74" s="743"/>
      <c r="HG74" s="743"/>
      <c r="HH74" s="743"/>
      <c r="HI74" s="743"/>
      <c r="HJ74" s="743"/>
      <c r="HK74" s="743"/>
      <c r="HL74" s="743"/>
      <c r="HM74" s="743"/>
      <c r="HN74" s="743"/>
      <c r="HO74" s="743"/>
      <c r="HP74" s="743"/>
      <c r="HQ74" s="743"/>
      <c r="HR74" s="743"/>
      <c r="HS74" s="743"/>
      <c r="HT74" s="743"/>
      <c r="HU74" s="743"/>
      <c r="HV74" s="743"/>
      <c r="HW74" s="743"/>
      <c r="HX74" s="743"/>
      <c r="HY74" s="743"/>
      <c r="HZ74" s="743"/>
      <c r="IA74" s="743"/>
      <c r="IB74" s="743"/>
      <c r="IC74" s="743"/>
      <c r="ID74" s="743"/>
      <c r="IE74" s="743"/>
      <c r="IF74" s="743"/>
      <c r="IG74" s="743"/>
      <c r="IH74" s="743"/>
      <c r="II74" s="743"/>
    </row>
    <row r="75" spans="1:246" s="744" customFormat="1" ht="76.5" x14ac:dyDescent="0.25">
      <c r="A75" s="570"/>
      <c r="B75" s="570" t="s">
        <v>152</v>
      </c>
      <c r="C75" s="526" t="s">
        <v>322</v>
      </c>
      <c r="D75" s="570" t="s">
        <v>404</v>
      </c>
      <c r="E75" s="691" t="s">
        <v>583</v>
      </c>
      <c r="F75" s="739" t="s">
        <v>442</v>
      </c>
      <c r="G75" s="690" t="s">
        <v>584</v>
      </c>
      <c r="H75" s="606"/>
      <c r="I75" s="524" t="s">
        <v>52</v>
      </c>
      <c r="J75" s="524" t="s">
        <v>52</v>
      </c>
      <c r="K75" s="732" t="s">
        <v>602</v>
      </c>
      <c r="L75" s="732">
        <v>11</v>
      </c>
      <c r="M75" s="836">
        <v>22</v>
      </c>
      <c r="N75" s="1249"/>
      <c r="O75" s="1249"/>
      <c r="P75" s="1249">
        <v>18</v>
      </c>
      <c r="Q75" s="1249"/>
      <c r="R75" s="1246"/>
      <c r="S75" s="1246"/>
      <c r="T75" s="1125" t="s">
        <v>744</v>
      </c>
      <c r="U75" s="891" t="s">
        <v>745</v>
      </c>
      <c r="V75" s="859">
        <v>1</v>
      </c>
      <c r="W75" s="714" t="s">
        <v>121</v>
      </c>
      <c r="X75" s="714" t="s">
        <v>443</v>
      </c>
      <c r="Y75" s="714"/>
      <c r="Z75" s="518">
        <v>1</v>
      </c>
      <c r="AA75" s="591" t="s">
        <v>124</v>
      </c>
      <c r="AB75" s="591" t="s">
        <v>173</v>
      </c>
      <c r="AC75" s="931" t="s">
        <v>161</v>
      </c>
      <c r="AD75" s="985" t="s">
        <v>746</v>
      </c>
      <c r="AE75" s="1129" t="str">
        <f t="shared" si="15"/>
        <v>DM sans temps limité, 
dépôt sujet sur CELENE le xx/06,
copie à rendre au plus tard le xx/06 sur mon adresse email emiliejanton@yahoo.fr, cmasarrre@yahoo.fr</v>
      </c>
      <c r="AF75" s="955">
        <v>1</v>
      </c>
      <c r="AG75" s="714" t="s">
        <v>124</v>
      </c>
      <c r="AH75" s="714" t="s">
        <v>173</v>
      </c>
      <c r="AI75" s="714" t="s">
        <v>161</v>
      </c>
      <c r="AJ75" s="518">
        <v>1</v>
      </c>
      <c r="AK75" s="591" t="s">
        <v>124</v>
      </c>
      <c r="AL75" s="591" t="s">
        <v>173</v>
      </c>
      <c r="AM75" s="591" t="s">
        <v>161</v>
      </c>
      <c r="AN75" s="666" t="s">
        <v>497</v>
      </c>
      <c r="AO75" s="743"/>
      <c r="AP75" s="743"/>
      <c r="AQ75" s="743"/>
      <c r="AR75" s="743"/>
      <c r="AS75" s="743"/>
      <c r="AT75" s="743"/>
      <c r="AU75" s="743"/>
      <c r="AV75" s="743"/>
      <c r="AW75" s="743"/>
      <c r="AX75" s="743"/>
      <c r="AY75" s="743"/>
      <c r="AZ75" s="743"/>
      <c r="BA75" s="743"/>
      <c r="BB75" s="743"/>
      <c r="BC75" s="743"/>
      <c r="BD75" s="743"/>
      <c r="BE75" s="743"/>
      <c r="BF75" s="743"/>
      <c r="BG75" s="743"/>
      <c r="BH75" s="743"/>
      <c r="BI75" s="743"/>
      <c r="BJ75" s="743"/>
      <c r="BK75" s="743"/>
      <c r="BL75" s="743"/>
      <c r="BM75" s="743"/>
      <c r="BN75" s="743"/>
      <c r="BO75" s="743"/>
      <c r="BP75" s="743"/>
      <c r="BQ75" s="743"/>
      <c r="BR75" s="743"/>
      <c r="BS75" s="743"/>
      <c r="BT75" s="743"/>
      <c r="BU75" s="743"/>
      <c r="BV75" s="743"/>
      <c r="BW75" s="743"/>
      <c r="BX75" s="743"/>
      <c r="BY75" s="743"/>
      <c r="BZ75" s="743"/>
      <c r="CA75" s="743"/>
      <c r="CB75" s="743"/>
      <c r="CC75" s="743"/>
      <c r="CD75" s="743"/>
      <c r="CE75" s="743"/>
      <c r="CF75" s="743"/>
      <c r="CG75" s="743"/>
      <c r="CH75" s="743"/>
      <c r="CI75" s="743"/>
      <c r="CJ75" s="743"/>
      <c r="CK75" s="743"/>
      <c r="CL75" s="743"/>
      <c r="CM75" s="743"/>
      <c r="CN75" s="743"/>
      <c r="CO75" s="743"/>
      <c r="CP75" s="743"/>
      <c r="CQ75" s="743"/>
      <c r="CR75" s="743"/>
      <c r="CS75" s="743"/>
      <c r="CT75" s="743"/>
      <c r="CU75" s="743"/>
      <c r="CV75" s="743"/>
      <c r="CW75" s="743"/>
      <c r="CX75" s="743"/>
      <c r="CY75" s="743"/>
      <c r="CZ75" s="743"/>
      <c r="DA75" s="743"/>
      <c r="DB75" s="743"/>
      <c r="DC75" s="743"/>
      <c r="DD75" s="743"/>
      <c r="DE75" s="743"/>
      <c r="DF75" s="743"/>
      <c r="DG75" s="743"/>
      <c r="DH75" s="743"/>
      <c r="DI75" s="743"/>
      <c r="DJ75" s="743"/>
      <c r="DK75" s="743"/>
      <c r="DL75" s="743"/>
      <c r="DM75" s="743"/>
      <c r="DN75" s="743"/>
      <c r="DO75" s="743"/>
      <c r="DP75" s="743"/>
      <c r="DQ75" s="743"/>
      <c r="DR75" s="743"/>
      <c r="DS75" s="743"/>
      <c r="DT75" s="743"/>
      <c r="DU75" s="743"/>
      <c r="DV75" s="743"/>
      <c r="DW75" s="743"/>
      <c r="DX75" s="743"/>
      <c r="DY75" s="743"/>
      <c r="DZ75" s="743"/>
      <c r="EA75" s="743"/>
      <c r="EB75" s="743"/>
      <c r="EC75" s="743"/>
      <c r="ED75" s="743"/>
      <c r="EE75" s="743"/>
      <c r="EF75" s="743"/>
      <c r="EG75" s="743"/>
      <c r="EH75" s="743"/>
      <c r="EI75" s="743"/>
      <c r="EJ75" s="743"/>
      <c r="EK75" s="743"/>
      <c r="EL75" s="743"/>
      <c r="EM75" s="743"/>
      <c r="EN75" s="743"/>
      <c r="EO75" s="743"/>
      <c r="EP75" s="743"/>
      <c r="EQ75" s="743"/>
      <c r="ER75" s="743"/>
      <c r="ES75" s="743"/>
      <c r="ET75" s="743"/>
      <c r="EU75" s="743"/>
      <c r="EV75" s="743"/>
      <c r="EW75" s="743"/>
      <c r="EX75" s="743"/>
      <c r="EY75" s="743"/>
      <c r="EZ75" s="743"/>
      <c r="FA75" s="743"/>
      <c r="FB75" s="743"/>
      <c r="FC75" s="743"/>
      <c r="FD75" s="743"/>
      <c r="FE75" s="743"/>
      <c r="FF75" s="743"/>
      <c r="FG75" s="743"/>
      <c r="FH75" s="743"/>
      <c r="FI75" s="743"/>
      <c r="FJ75" s="743"/>
      <c r="FK75" s="743"/>
      <c r="FL75" s="743"/>
      <c r="FM75" s="743"/>
      <c r="FN75" s="743"/>
      <c r="FO75" s="743"/>
      <c r="FP75" s="743"/>
      <c r="FQ75" s="743"/>
      <c r="FR75" s="743"/>
      <c r="FS75" s="743"/>
      <c r="FT75" s="743"/>
      <c r="FU75" s="743"/>
      <c r="FV75" s="743"/>
      <c r="FW75" s="743"/>
      <c r="FX75" s="743"/>
      <c r="FY75" s="743"/>
      <c r="FZ75" s="743"/>
      <c r="GA75" s="743"/>
      <c r="GB75" s="743"/>
      <c r="GC75" s="743"/>
      <c r="GD75" s="743"/>
      <c r="GE75" s="743"/>
      <c r="GF75" s="743"/>
      <c r="GG75" s="743"/>
      <c r="GH75" s="743"/>
      <c r="GI75" s="743"/>
      <c r="GJ75" s="743"/>
      <c r="GK75" s="743"/>
      <c r="GL75" s="743"/>
      <c r="GM75" s="743"/>
      <c r="GN75" s="743"/>
      <c r="GO75" s="743"/>
      <c r="GP75" s="743"/>
      <c r="GQ75" s="743"/>
      <c r="GR75" s="743"/>
      <c r="GS75" s="743"/>
      <c r="GT75" s="743"/>
      <c r="GU75" s="743"/>
      <c r="GV75" s="743"/>
      <c r="GW75" s="743"/>
      <c r="GX75" s="743"/>
      <c r="GY75" s="743"/>
      <c r="GZ75" s="743"/>
      <c r="HA75" s="743"/>
      <c r="HB75" s="743"/>
      <c r="HC75" s="743"/>
      <c r="HD75" s="743"/>
      <c r="HE75" s="743"/>
      <c r="HF75" s="743"/>
      <c r="HG75" s="743"/>
      <c r="HH75" s="743"/>
      <c r="HI75" s="743"/>
      <c r="HJ75" s="743"/>
      <c r="HK75" s="743"/>
      <c r="HL75" s="743"/>
      <c r="HM75" s="743"/>
      <c r="HN75" s="743"/>
      <c r="HO75" s="743"/>
      <c r="HP75" s="743"/>
      <c r="HQ75" s="743"/>
      <c r="HR75" s="743"/>
      <c r="HS75" s="743"/>
      <c r="HT75" s="743"/>
      <c r="HU75" s="743"/>
      <c r="HV75" s="743"/>
      <c r="HW75" s="743"/>
      <c r="HX75" s="743"/>
      <c r="HY75" s="743"/>
      <c r="HZ75" s="743"/>
      <c r="IA75" s="743"/>
      <c r="IB75" s="743"/>
      <c r="IC75" s="743"/>
      <c r="ID75" s="743"/>
      <c r="IE75" s="743"/>
      <c r="IF75" s="743"/>
      <c r="IG75" s="743"/>
      <c r="IH75" s="743"/>
      <c r="II75" s="743"/>
    </row>
    <row r="76" spans="1:246" s="744" customFormat="1" ht="91.5" customHeight="1" x14ac:dyDescent="0.25">
      <c r="A76" s="570"/>
      <c r="B76" s="570" t="s">
        <v>153</v>
      </c>
      <c r="C76" s="526" t="s">
        <v>323</v>
      </c>
      <c r="D76" s="570" t="s">
        <v>405</v>
      </c>
      <c r="E76" s="691" t="s">
        <v>583</v>
      </c>
      <c r="F76" s="739" t="s">
        <v>442</v>
      </c>
      <c r="G76" s="690" t="s">
        <v>584</v>
      </c>
      <c r="H76" s="606"/>
      <c r="I76" s="524" t="s">
        <v>52</v>
      </c>
      <c r="J76" s="524" t="s">
        <v>52</v>
      </c>
      <c r="K76" s="732" t="s">
        <v>607</v>
      </c>
      <c r="L76" s="732">
        <v>14</v>
      </c>
      <c r="M76" s="836">
        <v>5</v>
      </c>
      <c r="N76" s="1249"/>
      <c r="O76" s="1249"/>
      <c r="P76" s="1249">
        <v>18</v>
      </c>
      <c r="Q76" s="1249"/>
      <c r="R76" s="1246"/>
      <c r="S76" s="1246"/>
      <c r="T76" s="1125" t="s">
        <v>734</v>
      </c>
      <c r="U76" s="891" t="s">
        <v>735</v>
      </c>
      <c r="V76" s="859">
        <v>1</v>
      </c>
      <c r="W76" s="714" t="s">
        <v>121</v>
      </c>
      <c r="X76" s="714" t="s">
        <v>443</v>
      </c>
      <c r="Y76" s="714"/>
      <c r="Z76" s="518">
        <v>1</v>
      </c>
      <c r="AA76" s="591" t="s">
        <v>124</v>
      </c>
      <c r="AB76" s="591" t="s">
        <v>173</v>
      </c>
      <c r="AC76" s="931" t="s">
        <v>161</v>
      </c>
      <c r="AD76" s="985" t="s">
        <v>735</v>
      </c>
      <c r="AE76" s="1129" t="str">
        <f t="shared" si="15"/>
        <v>100% CT oral à distance</v>
      </c>
      <c r="AF76" s="955">
        <v>1</v>
      </c>
      <c r="AG76" s="714" t="s">
        <v>124</v>
      </c>
      <c r="AH76" s="714" t="s">
        <v>173</v>
      </c>
      <c r="AI76" s="714" t="s">
        <v>161</v>
      </c>
      <c r="AJ76" s="518">
        <v>1</v>
      </c>
      <c r="AK76" s="591" t="s">
        <v>124</v>
      </c>
      <c r="AL76" s="591" t="s">
        <v>173</v>
      </c>
      <c r="AM76" s="591" t="s">
        <v>161</v>
      </c>
      <c r="AN76" s="666" t="s">
        <v>497</v>
      </c>
      <c r="AO76" s="743"/>
      <c r="AP76" s="743"/>
      <c r="AQ76" s="743"/>
      <c r="AR76" s="743"/>
      <c r="AS76" s="743"/>
      <c r="AT76" s="743"/>
      <c r="AU76" s="743"/>
      <c r="AV76" s="743"/>
      <c r="AW76" s="743"/>
      <c r="AX76" s="743"/>
      <c r="AY76" s="743"/>
      <c r="AZ76" s="743"/>
      <c r="BA76" s="743"/>
      <c r="BB76" s="743"/>
      <c r="BC76" s="743"/>
      <c r="BD76" s="743"/>
      <c r="BE76" s="743"/>
      <c r="BF76" s="743"/>
      <c r="BG76" s="743"/>
      <c r="BH76" s="743"/>
      <c r="BI76" s="743"/>
      <c r="BJ76" s="743"/>
      <c r="BK76" s="743"/>
      <c r="BL76" s="743"/>
      <c r="BM76" s="743"/>
      <c r="BN76" s="743"/>
      <c r="BO76" s="743"/>
      <c r="BP76" s="743"/>
      <c r="BQ76" s="743"/>
      <c r="BR76" s="743"/>
      <c r="BS76" s="743"/>
      <c r="BT76" s="743"/>
      <c r="BU76" s="743"/>
      <c r="BV76" s="743"/>
      <c r="BW76" s="743"/>
      <c r="BX76" s="743"/>
      <c r="BY76" s="743"/>
      <c r="BZ76" s="743"/>
      <c r="CA76" s="743"/>
      <c r="CB76" s="743"/>
      <c r="CC76" s="743"/>
      <c r="CD76" s="743"/>
      <c r="CE76" s="743"/>
      <c r="CF76" s="743"/>
      <c r="CG76" s="743"/>
      <c r="CH76" s="743"/>
      <c r="CI76" s="743"/>
      <c r="CJ76" s="743"/>
      <c r="CK76" s="743"/>
      <c r="CL76" s="743"/>
      <c r="CM76" s="743"/>
      <c r="CN76" s="743"/>
      <c r="CO76" s="743"/>
      <c r="CP76" s="743"/>
      <c r="CQ76" s="743"/>
      <c r="CR76" s="743"/>
      <c r="CS76" s="743"/>
      <c r="CT76" s="743"/>
      <c r="CU76" s="743"/>
      <c r="CV76" s="743"/>
      <c r="CW76" s="743"/>
      <c r="CX76" s="743"/>
      <c r="CY76" s="743"/>
      <c r="CZ76" s="743"/>
      <c r="DA76" s="743"/>
      <c r="DB76" s="743"/>
      <c r="DC76" s="743"/>
      <c r="DD76" s="743"/>
      <c r="DE76" s="743"/>
      <c r="DF76" s="743"/>
      <c r="DG76" s="743"/>
      <c r="DH76" s="743"/>
      <c r="DI76" s="743"/>
      <c r="DJ76" s="743"/>
      <c r="DK76" s="743"/>
      <c r="DL76" s="743"/>
      <c r="DM76" s="743"/>
      <c r="DN76" s="743"/>
      <c r="DO76" s="743"/>
      <c r="DP76" s="743"/>
      <c r="DQ76" s="743"/>
      <c r="DR76" s="743"/>
      <c r="DS76" s="743"/>
      <c r="DT76" s="743"/>
      <c r="DU76" s="743"/>
      <c r="DV76" s="743"/>
      <c r="DW76" s="743"/>
      <c r="DX76" s="743"/>
      <c r="DY76" s="743"/>
      <c r="DZ76" s="743"/>
      <c r="EA76" s="743"/>
      <c r="EB76" s="743"/>
      <c r="EC76" s="743"/>
      <c r="ED76" s="743"/>
      <c r="EE76" s="743"/>
      <c r="EF76" s="743"/>
      <c r="EG76" s="743"/>
      <c r="EH76" s="743"/>
      <c r="EI76" s="743"/>
      <c r="EJ76" s="743"/>
      <c r="EK76" s="743"/>
      <c r="EL76" s="743"/>
      <c r="EM76" s="743"/>
      <c r="EN76" s="743"/>
      <c r="EO76" s="743"/>
      <c r="EP76" s="743"/>
      <c r="EQ76" s="743"/>
      <c r="ER76" s="743"/>
      <c r="ES76" s="743"/>
      <c r="ET76" s="743"/>
      <c r="EU76" s="743"/>
      <c r="EV76" s="743"/>
      <c r="EW76" s="743"/>
      <c r="EX76" s="743"/>
      <c r="EY76" s="743"/>
      <c r="EZ76" s="743"/>
      <c r="FA76" s="743"/>
      <c r="FB76" s="743"/>
      <c r="FC76" s="743"/>
      <c r="FD76" s="743"/>
      <c r="FE76" s="743"/>
      <c r="FF76" s="743"/>
      <c r="FG76" s="743"/>
      <c r="FH76" s="743"/>
      <c r="FI76" s="743"/>
      <c r="FJ76" s="743"/>
      <c r="FK76" s="743"/>
      <c r="FL76" s="743"/>
      <c r="FM76" s="743"/>
      <c r="FN76" s="743"/>
      <c r="FO76" s="743"/>
      <c r="FP76" s="743"/>
      <c r="FQ76" s="743"/>
      <c r="FR76" s="743"/>
      <c r="FS76" s="743"/>
      <c r="FT76" s="743"/>
      <c r="FU76" s="743"/>
      <c r="FV76" s="743"/>
      <c r="FW76" s="743"/>
      <c r="FX76" s="743"/>
      <c r="FY76" s="743"/>
      <c r="FZ76" s="743"/>
      <c r="GA76" s="743"/>
      <c r="GB76" s="743"/>
      <c r="GC76" s="743"/>
      <c r="GD76" s="743"/>
      <c r="GE76" s="743"/>
      <c r="GF76" s="743"/>
      <c r="GG76" s="743"/>
      <c r="GH76" s="743"/>
      <c r="GI76" s="743"/>
      <c r="GJ76" s="743"/>
      <c r="GK76" s="743"/>
      <c r="GL76" s="743"/>
      <c r="GM76" s="743"/>
      <c r="GN76" s="743"/>
      <c r="GO76" s="743"/>
      <c r="GP76" s="743"/>
      <c r="GQ76" s="743"/>
      <c r="GR76" s="743"/>
      <c r="GS76" s="743"/>
      <c r="GT76" s="743"/>
      <c r="GU76" s="743"/>
      <c r="GV76" s="743"/>
      <c r="GW76" s="743"/>
      <c r="GX76" s="743"/>
      <c r="GY76" s="743"/>
      <c r="GZ76" s="743"/>
      <c r="HA76" s="743"/>
      <c r="HB76" s="743"/>
      <c r="HC76" s="743"/>
      <c r="HD76" s="743"/>
      <c r="HE76" s="743"/>
      <c r="HF76" s="743"/>
      <c r="HG76" s="743"/>
      <c r="HH76" s="743"/>
      <c r="HI76" s="743"/>
      <c r="HJ76" s="743"/>
      <c r="HK76" s="743"/>
      <c r="HL76" s="743"/>
      <c r="HM76" s="743"/>
      <c r="HN76" s="743"/>
      <c r="HO76" s="743"/>
      <c r="HP76" s="743"/>
      <c r="HQ76" s="743"/>
      <c r="HR76" s="743"/>
      <c r="HS76" s="743"/>
      <c r="HT76" s="743"/>
      <c r="HU76" s="743"/>
      <c r="HV76" s="743"/>
      <c r="HW76" s="743"/>
      <c r="HX76" s="743"/>
      <c r="HY76" s="743"/>
      <c r="HZ76" s="743"/>
      <c r="IA76" s="743"/>
      <c r="IB76" s="743"/>
      <c r="IC76" s="743"/>
      <c r="ID76" s="743"/>
      <c r="IE76" s="743"/>
      <c r="IF76" s="743"/>
      <c r="IG76" s="743"/>
      <c r="IH76" s="743"/>
      <c r="II76" s="743"/>
    </row>
    <row r="77" spans="1:246" s="643" customFormat="1" ht="36" customHeight="1" x14ac:dyDescent="0.25">
      <c r="A77" s="615" t="s">
        <v>610</v>
      </c>
      <c r="B77" s="615" t="s">
        <v>611</v>
      </c>
      <c r="C77" s="617" t="s">
        <v>406</v>
      </c>
      <c r="D77" s="601" t="s">
        <v>250</v>
      </c>
      <c r="E77" s="581" t="s">
        <v>366</v>
      </c>
      <c r="F77" s="577" t="s">
        <v>373</v>
      </c>
      <c r="G77" s="599"/>
      <c r="H77" s="600" t="s">
        <v>402</v>
      </c>
      <c r="I77" s="601" t="s">
        <v>52</v>
      </c>
      <c r="J77" s="601" t="s">
        <v>52</v>
      </c>
      <c r="K77" s="614"/>
      <c r="L77" s="614"/>
      <c r="M77" s="847">
        <v>90</v>
      </c>
      <c r="N77" s="1244">
        <v>15</v>
      </c>
      <c r="O77" s="1244"/>
      <c r="P77" s="1244"/>
      <c r="Q77" s="1244"/>
      <c r="R77" s="1242"/>
      <c r="S77" s="1242"/>
      <c r="T77" s="1115"/>
      <c r="U77" s="886"/>
      <c r="V77" s="862"/>
      <c r="W77" s="621"/>
      <c r="X77" s="621"/>
      <c r="Y77" s="621"/>
      <c r="Z77" s="455"/>
      <c r="AA77" s="621"/>
      <c r="AB77" s="621"/>
      <c r="AC77" s="949"/>
      <c r="AD77" s="977"/>
      <c r="AE77" s="984"/>
      <c r="AF77" s="957"/>
      <c r="AG77" s="621"/>
      <c r="AH77" s="621"/>
      <c r="AI77" s="621"/>
      <c r="AJ77" s="455"/>
      <c r="AK77" s="621"/>
      <c r="AL77" s="621"/>
      <c r="AM77" s="621"/>
      <c r="AN77" s="663"/>
      <c r="AO77" s="642"/>
      <c r="AP77" s="642"/>
      <c r="AQ77" s="642"/>
      <c r="AR77" s="642"/>
      <c r="AS77" s="642"/>
      <c r="AT77" s="642"/>
      <c r="AU77" s="642"/>
      <c r="AV77" s="642"/>
      <c r="AW77" s="642"/>
      <c r="AX77" s="642"/>
      <c r="AY77" s="642"/>
      <c r="AZ77" s="642"/>
      <c r="BA77" s="642"/>
      <c r="BB77" s="642"/>
      <c r="BC77" s="642"/>
      <c r="BD77" s="642"/>
      <c r="BE77" s="642"/>
      <c r="BF77" s="642"/>
      <c r="BG77" s="642"/>
      <c r="BH77" s="642"/>
      <c r="BI77" s="642"/>
      <c r="BJ77" s="642"/>
      <c r="BK77" s="642"/>
      <c r="BL77" s="642"/>
      <c r="BM77" s="642"/>
      <c r="BN77" s="642"/>
      <c r="BO77" s="642"/>
      <c r="BP77" s="642"/>
      <c r="BQ77" s="642"/>
      <c r="BR77" s="642"/>
      <c r="BS77" s="642"/>
      <c r="BT77" s="642"/>
      <c r="BU77" s="642"/>
      <c r="BV77" s="642"/>
      <c r="BW77" s="642"/>
      <c r="BX77" s="642"/>
      <c r="BY77" s="642"/>
      <c r="BZ77" s="642"/>
      <c r="CA77" s="642"/>
      <c r="CB77" s="642"/>
      <c r="CC77" s="642"/>
      <c r="CD77" s="642"/>
      <c r="CE77" s="642"/>
      <c r="CF77" s="642"/>
      <c r="CG77" s="642"/>
      <c r="CH77" s="642"/>
      <c r="CI77" s="642"/>
      <c r="CJ77" s="642"/>
      <c r="CK77" s="642"/>
      <c r="CL77" s="642"/>
      <c r="CM77" s="642"/>
      <c r="CN77" s="642"/>
      <c r="CO77" s="642"/>
      <c r="CP77" s="642"/>
      <c r="CQ77" s="642"/>
      <c r="CR77" s="642"/>
      <c r="CS77" s="642"/>
      <c r="CT77" s="642"/>
      <c r="CU77" s="642"/>
      <c r="CV77" s="642"/>
      <c r="CW77" s="642"/>
      <c r="CX77" s="642"/>
      <c r="CY77" s="642"/>
      <c r="CZ77" s="642"/>
      <c r="DA77" s="642"/>
      <c r="DB77" s="642"/>
      <c r="DC77" s="642"/>
      <c r="DD77" s="642"/>
      <c r="DE77" s="642"/>
      <c r="DF77" s="642"/>
      <c r="DG77" s="642"/>
      <c r="DH77" s="642"/>
      <c r="DI77" s="642"/>
      <c r="DJ77" s="642"/>
      <c r="DK77" s="642"/>
      <c r="DL77" s="642"/>
      <c r="DM77" s="642"/>
      <c r="DN77" s="642"/>
      <c r="DO77" s="642"/>
      <c r="DP77" s="642"/>
      <c r="DQ77" s="642"/>
      <c r="DR77" s="642"/>
      <c r="DS77" s="642"/>
      <c r="DT77" s="642"/>
      <c r="DU77" s="642"/>
      <c r="DV77" s="642"/>
      <c r="DW77" s="642"/>
      <c r="DX77" s="642"/>
      <c r="DY77" s="642"/>
      <c r="DZ77" s="642"/>
      <c r="EA77" s="642"/>
      <c r="EB77" s="642"/>
      <c r="EC77" s="642"/>
      <c r="ED77" s="642"/>
      <c r="EE77" s="642"/>
      <c r="EF77" s="642"/>
      <c r="EG77" s="642"/>
      <c r="EH77" s="642"/>
      <c r="EI77" s="642"/>
      <c r="EJ77" s="642"/>
      <c r="EK77" s="642"/>
      <c r="EL77" s="642"/>
      <c r="EM77" s="642"/>
      <c r="EN77" s="642"/>
      <c r="EO77" s="642"/>
      <c r="EP77" s="642"/>
      <c r="EQ77" s="642"/>
      <c r="ER77" s="642"/>
      <c r="ES77" s="642"/>
      <c r="ET77" s="642"/>
      <c r="EU77" s="642"/>
      <c r="EV77" s="642"/>
      <c r="EW77" s="642"/>
      <c r="EX77" s="642"/>
      <c r="EY77" s="642"/>
      <c r="EZ77" s="642"/>
      <c r="FA77" s="642"/>
      <c r="FB77" s="642"/>
      <c r="FC77" s="642"/>
      <c r="FD77" s="642"/>
      <c r="FE77" s="642"/>
      <c r="FF77" s="642"/>
      <c r="FG77" s="642"/>
      <c r="FH77" s="642"/>
      <c r="FI77" s="642"/>
      <c r="FJ77" s="642"/>
      <c r="FK77" s="642"/>
      <c r="FL77" s="642"/>
      <c r="FM77" s="642"/>
      <c r="FN77" s="642"/>
      <c r="FO77" s="642"/>
      <c r="FP77" s="642"/>
      <c r="FQ77" s="642"/>
      <c r="FR77" s="642"/>
      <c r="FS77" s="642"/>
      <c r="FT77" s="642"/>
      <c r="FU77" s="642"/>
      <c r="FV77" s="642"/>
      <c r="FW77" s="642"/>
      <c r="FX77" s="642"/>
      <c r="FY77" s="642"/>
      <c r="FZ77" s="642"/>
      <c r="GA77" s="642"/>
      <c r="GB77" s="642"/>
      <c r="GC77" s="642"/>
      <c r="GD77" s="642"/>
      <c r="GE77" s="642"/>
      <c r="GF77" s="642"/>
      <c r="GG77" s="642"/>
      <c r="GH77" s="642"/>
      <c r="GI77" s="642"/>
      <c r="GJ77" s="642"/>
      <c r="GK77" s="642"/>
      <c r="GL77" s="642"/>
      <c r="GM77" s="642"/>
      <c r="GN77" s="642"/>
      <c r="GO77" s="642"/>
      <c r="GP77" s="642"/>
      <c r="GQ77" s="642"/>
      <c r="GR77" s="642"/>
      <c r="GS77" s="642"/>
      <c r="GT77" s="642"/>
      <c r="GU77" s="642"/>
      <c r="GV77" s="642"/>
      <c r="GW77" s="642"/>
      <c r="GX77" s="642"/>
      <c r="GY77" s="642"/>
      <c r="GZ77" s="642"/>
      <c r="HA77" s="642"/>
      <c r="HB77" s="642"/>
      <c r="HC77" s="642"/>
      <c r="HD77" s="642"/>
      <c r="HE77" s="642"/>
      <c r="HF77" s="642"/>
      <c r="HG77" s="642"/>
      <c r="HH77" s="642"/>
      <c r="HI77" s="642"/>
      <c r="HJ77" s="642"/>
      <c r="HK77" s="642"/>
      <c r="HL77" s="642"/>
      <c r="HM77" s="642"/>
      <c r="HN77" s="642"/>
      <c r="HO77" s="642"/>
      <c r="HP77" s="642"/>
      <c r="HQ77" s="642"/>
      <c r="HR77" s="642"/>
      <c r="HS77" s="642"/>
      <c r="HT77" s="642"/>
      <c r="HU77" s="642"/>
      <c r="HV77" s="642"/>
      <c r="HW77" s="642"/>
      <c r="HX77" s="642"/>
      <c r="HY77" s="642"/>
      <c r="HZ77" s="642"/>
      <c r="IA77" s="642"/>
      <c r="IB77" s="642"/>
      <c r="IC77" s="642"/>
      <c r="ID77" s="642"/>
      <c r="IE77" s="642"/>
      <c r="IF77" s="642"/>
      <c r="IG77" s="642"/>
      <c r="IH77" s="642"/>
      <c r="II77" s="642"/>
    </row>
    <row r="78" spans="1:246" s="744" customFormat="1" ht="12.75" customHeight="1" x14ac:dyDescent="0.25">
      <c r="A78" s="570"/>
      <c r="B78" s="570"/>
      <c r="C78" s="526"/>
      <c r="D78" s="570"/>
      <c r="E78" s="691"/>
      <c r="F78" s="739"/>
      <c r="G78" s="690"/>
      <c r="H78" s="606"/>
      <c r="I78" s="524"/>
      <c r="J78" s="524"/>
      <c r="K78" s="732"/>
      <c r="L78" s="732"/>
      <c r="M78" s="836"/>
      <c r="N78" s="1249"/>
      <c r="O78" s="1249"/>
      <c r="P78" s="1249"/>
      <c r="Q78" s="1249"/>
      <c r="R78" s="1246"/>
      <c r="S78" s="1246"/>
      <c r="T78" s="1117"/>
      <c r="U78" s="893"/>
      <c r="V78" s="995"/>
      <c r="W78" s="996"/>
      <c r="X78" s="996"/>
      <c r="Y78" s="996"/>
      <c r="Z78" s="997"/>
      <c r="AA78" s="996"/>
      <c r="AB78" s="996"/>
      <c r="AC78" s="998"/>
      <c r="AD78" s="991"/>
      <c r="AE78" s="999"/>
      <c r="AF78" s="1000"/>
      <c r="AG78" s="996"/>
      <c r="AH78" s="996"/>
      <c r="AI78" s="996"/>
      <c r="AJ78" s="518"/>
      <c r="AK78" s="591"/>
      <c r="AL78" s="591"/>
      <c r="AM78" s="591"/>
      <c r="AN78" s="666"/>
      <c r="AO78" s="743"/>
      <c r="AP78" s="743"/>
      <c r="AQ78" s="743"/>
      <c r="AR78" s="743"/>
      <c r="AS78" s="743"/>
      <c r="AT78" s="743"/>
      <c r="AU78" s="743"/>
      <c r="AV78" s="743"/>
      <c r="AW78" s="743"/>
      <c r="AX78" s="743"/>
      <c r="AY78" s="743"/>
      <c r="AZ78" s="743"/>
      <c r="BA78" s="743"/>
      <c r="BB78" s="743"/>
      <c r="BC78" s="743"/>
      <c r="BD78" s="743"/>
      <c r="BE78" s="743"/>
      <c r="BF78" s="743"/>
      <c r="BG78" s="743"/>
      <c r="BH78" s="743"/>
      <c r="BI78" s="743"/>
      <c r="BJ78" s="743"/>
      <c r="BK78" s="743"/>
      <c r="BL78" s="743"/>
      <c r="BM78" s="743"/>
      <c r="BN78" s="743"/>
      <c r="BO78" s="743"/>
      <c r="BP78" s="743"/>
      <c r="BQ78" s="743"/>
      <c r="BR78" s="743"/>
      <c r="BS78" s="743"/>
      <c r="BT78" s="743"/>
      <c r="BU78" s="743"/>
      <c r="BV78" s="743"/>
      <c r="BW78" s="743"/>
      <c r="BX78" s="743"/>
      <c r="BY78" s="743"/>
      <c r="BZ78" s="743"/>
      <c r="CA78" s="743"/>
      <c r="CB78" s="743"/>
      <c r="CC78" s="743"/>
      <c r="CD78" s="743"/>
      <c r="CE78" s="743"/>
      <c r="CF78" s="743"/>
      <c r="CG78" s="743"/>
      <c r="CH78" s="743"/>
      <c r="CI78" s="743"/>
      <c r="CJ78" s="743"/>
      <c r="CK78" s="743"/>
      <c r="CL78" s="743"/>
      <c r="CM78" s="743"/>
      <c r="CN78" s="743"/>
      <c r="CO78" s="743"/>
      <c r="CP78" s="743"/>
      <c r="CQ78" s="743"/>
      <c r="CR78" s="743"/>
      <c r="CS78" s="743"/>
      <c r="CT78" s="743"/>
      <c r="CU78" s="743"/>
      <c r="CV78" s="743"/>
      <c r="CW78" s="743"/>
      <c r="CX78" s="743"/>
      <c r="CY78" s="743"/>
      <c r="CZ78" s="743"/>
      <c r="DA78" s="743"/>
      <c r="DB78" s="743"/>
      <c r="DC78" s="743"/>
      <c r="DD78" s="743"/>
      <c r="DE78" s="743"/>
      <c r="DF78" s="743"/>
      <c r="DG78" s="743"/>
      <c r="DH78" s="743"/>
      <c r="DI78" s="743"/>
      <c r="DJ78" s="743"/>
      <c r="DK78" s="743"/>
      <c r="DL78" s="743"/>
      <c r="DM78" s="743"/>
      <c r="DN78" s="743"/>
      <c r="DO78" s="743"/>
      <c r="DP78" s="743"/>
      <c r="DQ78" s="743"/>
      <c r="DR78" s="743"/>
      <c r="DS78" s="743"/>
      <c r="DT78" s="743"/>
      <c r="DU78" s="743"/>
      <c r="DV78" s="743"/>
      <c r="DW78" s="743"/>
      <c r="DX78" s="743"/>
      <c r="DY78" s="743"/>
      <c r="DZ78" s="743"/>
      <c r="EA78" s="743"/>
      <c r="EB78" s="743"/>
      <c r="EC78" s="743"/>
      <c r="ED78" s="743"/>
      <c r="EE78" s="743"/>
      <c r="EF78" s="743"/>
      <c r="EG78" s="743"/>
      <c r="EH78" s="743"/>
      <c r="EI78" s="743"/>
      <c r="EJ78" s="743"/>
      <c r="EK78" s="743"/>
      <c r="EL78" s="743"/>
      <c r="EM78" s="743"/>
      <c r="EN78" s="743"/>
      <c r="EO78" s="743"/>
      <c r="EP78" s="743"/>
      <c r="EQ78" s="743"/>
      <c r="ER78" s="743"/>
      <c r="ES78" s="743"/>
      <c r="ET78" s="743"/>
      <c r="EU78" s="743"/>
      <c r="EV78" s="743"/>
      <c r="EW78" s="743"/>
      <c r="EX78" s="743"/>
      <c r="EY78" s="743"/>
      <c r="EZ78" s="743"/>
      <c r="FA78" s="743"/>
      <c r="FB78" s="743"/>
      <c r="FC78" s="743"/>
      <c r="FD78" s="743"/>
      <c r="FE78" s="743"/>
      <c r="FF78" s="743"/>
      <c r="FG78" s="743"/>
      <c r="FH78" s="743"/>
      <c r="FI78" s="743"/>
      <c r="FJ78" s="743"/>
      <c r="FK78" s="743"/>
      <c r="FL78" s="743"/>
      <c r="FM78" s="743"/>
      <c r="FN78" s="743"/>
      <c r="FO78" s="743"/>
      <c r="FP78" s="743"/>
      <c r="FQ78" s="743"/>
      <c r="FR78" s="743"/>
      <c r="FS78" s="743"/>
      <c r="FT78" s="743"/>
      <c r="FU78" s="743"/>
      <c r="FV78" s="743"/>
      <c r="FW78" s="743"/>
      <c r="FX78" s="743"/>
      <c r="FY78" s="743"/>
      <c r="FZ78" s="743"/>
      <c r="GA78" s="743"/>
      <c r="GB78" s="743"/>
      <c r="GC78" s="743"/>
      <c r="GD78" s="743"/>
      <c r="GE78" s="743"/>
      <c r="GF78" s="743"/>
      <c r="GG78" s="743"/>
      <c r="GH78" s="743"/>
      <c r="GI78" s="743"/>
      <c r="GJ78" s="743"/>
      <c r="GK78" s="743"/>
      <c r="GL78" s="743"/>
      <c r="GM78" s="743"/>
      <c r="GN78" s="743"/>
      <c r="GO78" s="743"/>
      <c r="GP78" s="743"/>
      <c r="GQ78" s="743"/>
      <c r="GR78" s="743"/>
      <c r="GS78" s="743"/>
      <c r="GT78" s="743"/>
      <c r="GU78" s="743"/>
      <c r="GV78" s="743"/>
      <c r="GW78" s="743"/>
      <c r="GX78" s="743"/>
      <c r="GY78" s="743"/>
      <c r="GZ78" s="743"/>
      <c r="HA78" s="743"/>
      <c r="HB78" s="743"/>
      <c r="HC78" s="743"/>
      <c r="HD78" s="743"/>
      <c r="HE78" s="743"/>
      <c r="HF78" s="743"/>
      <c r="HG78" s="743"/>
      <c r="HH78" s="743"/>
      <c r="HI78" s="743"/>
      <c r="HJ78" s="743"/>
      <c r="HK78" s="743"/>
      <c r="HL78" s="743"/>
      <c r="HM78" s="743"/>
      <c r="HN78" s="743"/>
      <c r="HO78" s="743"/>
      <c r="HP78" s="743"/>
      <c r="HQ78" s="743"/>
      <c r="HR78" s="743"/>
      <c r="HS78" s="743"/>
      <c r="HT78" s="743"/>
      <c r="HU78" s="743"/>
      <c r="HV78" s="743"/>
      <c r="HW78" s="743"/>
      <c r="HX78" s="743"/>
      <c r="HY78" s="743"/>
      <c r="HZ78" s="743"/>
      <c r="IA78" s="743"/>
      <c r="IB78" s="743"/>
      <c r="IC78" s="743"/>
      <c r="ID78" s="743"/>
      <c r="IE78" s="743"/>
      <c r="IF78" s="743"/>
      <c r="IG78" s="743"/>
      <c r="IH78" s="743"/>
      <c r="II78" s="743"/>
    </row>
    <row r="79" spans="1:246" ht="30.75" customHeight="1" x14ac:dyDescent="0.25">
      <c r="A79" s="560" t="s">
        <v>360</v>
      </c>
      <c r="B79" s="560" t="s">
        <v>185</v>
      </c>
      <c r="C79" s="456" t="s">
        <v>72</v>
      </c>
      <c r="D79" s="555" t="s">
        <v>554</v>
      </c>
      <c r="E79" s="584" t="s">
        <v>421</v>
      </c>
      <c r="F79" s="584"/>
      <c r="G79" s="559"/>
      <c r="H79" s="584"/>
      <c r="I79" s="564"/>
      <c r="J79" s="565"/>
      <c r="K79" s="565"/>
      <c r="L79" s="565"/>
      <c r="M79" s="844"/>
      <c r="N79" s="1245"/>
      <c r="O79" s="1245"/>
      <c r="P79" s="1245"/>
      <c r="Q79" s="1245"/>
      <c r="R79" s="1245"/>
      <c r="S79" s="1245"/>
      <c r="T79" s="1118"/>
      <c r="U79" s="887"/>
      <c r="V79" s="863"/>
      <c r="W79" s="566"/>
      <c r="X79" s="567"/>
      <c r="Y79" s="568"/>
      <c r="Z79" s="567"/>
      <c r="AA79" s="567"/>
      <c r="AB79" s="567"/>
      <c r="AC79" s="929"/>
      <c r="AD79" s="979"/>
      <c r="AE79" s="986"/>
      <c r="AF79" s="933"/>
      <c r="AG79" s="567"/>
      <c r="AH79" s="567"/>
      <c r="AI79" s="567"/>
      <c r="AJ79" s="567"/>
      <c r="AK79" s="567"/>
      <c r="AL79" s="567"/>
      <c r="AM79" s="567"/>
      <c r="AN79" s="664"/>
      <c r="HT79" s="746"/>
      <c r="HU79" s="746"/>
      <c r="HV79" s="746"/>
      <c r="HW79" s="746"/>
      <c r="HX79" s="746"/>
      <c r="HY79" s="746"/>
      <c r="HZ79" s="746"/>
      <c r="IA79" s="746"/>
      <c r="IB79" s="746"/>
      <c r="IC79" s="746"/>
      <c r="ID79" s="746"/>
      <c r="IE79" s="746"/>
      <c r="IF79" s="746"/>
      <c r="IG79" s="746"/>
      <c r="IH79" s="746"/>
      <c r="II79" s="746"/>
      <c r="IJ79" s="746"/>
      <c r="IK79" s="746"/>
      <c r="IL79" s="746"/>
    </row>
    <row r="80" spans="1:246" s="643" customFormat="1" ht="36" customHeight="1" x14ac:dyDescent="0.25">
      <c r="A80" s="615" t="s">
        <v>416</v>
      </c>
      <c r="B80" s="615" t="s">
        <v>415</v>
      </c>
      <c r="C80" s="617" t="s">
        <v>387</v>
      </c>
      <c r="D80" s="598"/>
      <c r="E80" s="577" t="s">
        <v>409</v>
      </c>
      <c r="F80" s="577"/>
      <c r="G80" s="599"/>
      <c r="H80" s="745"/>
      <c r="I80" s="577">
        <f>+I81+I82</f>
        <v>6</v>
      </c>
      <c r="J80" s="577">
        <f>+J81+J82</f>
        <v>6</v>
      </c>
      <c r="K80" s="601"/>
      <c r="L80" s="601"/>
      <c r="M80" s="841"/>
      <c r="N80" s="1243"/>
      <c r="O80" s="1243"/>
      <c r="P80" s="1243"/>
      <c r="Q80" s="1243"/>
      <c r="R80" s="1243"/>
      <c r="S80" s="1243"/>
      <c r="T80" s="1119"/>
      <c r="U80" s="885"/>
      <c r="V80" s="861"/>
      <c r="W80" s="453"/>
      <c r="X80" s="573"/>
      <c r="Y80" s="454"/>
      <c r="Z80" s="621"/>
      <c r="AA80" s="621"/>
      <c r="AB80" s="621"/>
      <c r="AC80" s="930"/>
      <c r="AD80" s="975"/>
      <c r="AE80" s="987"/>
      <c r="AF80" s="934"/>
      <c r="AG80" s="621"/>
      <c r="AH80" s="621"/>
      <c r="AI80" s="455"/>
      <c r="AJ80" s="621"/>
      <c r="AK80" s="621"/>
      <c r="AL80" s="621"/>
      <c r="AM80" s="455"/>
      <c r="AN80" s="662"/>
      <c r="AO80" s="642"/>
      <c r="AP80" s="642"/>
      <c r="AQ80" s="642"/>
      <c r="AR80" s="642"/>
      <c r="AS80" s="642"/>
      <c r="AT80" s="642"/>
      <c r="AU80" s="642"/>
      <c r="AV80" s="642"/>
      <c r="AW80" s="642"/>
      <c r="AX80" s="642"/>
      <c r="AY80" s="642"/>
      <c r="AZ80" s="642"/>
      <c r="BA80" s="642"/>
      <c r="BB80" s="642"/>
      <c r="BC80" s="642"/>
      <c r="BD80" s="642"/>
      <c r="BE80" s="642"/>
      <c r="BF80" s="642"/>
      <c r="BG80" s="642"/>
      <c r="BH80" s="642"/>
      <c r="BI80" s="642"/>
      <c r="BJ80" s="642"/>
      <c r="BK80" s="642"/>
      <c r="BL80" s="642"/>
      <c r="BM80" s="642"/>
      <c r="BN80" s="642"/>
      <c r="BO80" s="642"/>
      <c r="BP80" s="642"/>
      <c r="BQ80" s="642"/>
      <c r="BR80" s="642"/>
      <c r="BS80" s="642"/>
      <c r="BT80" s="642"/>
      <c r="BU80" s="642"/>
      <c r="BV80" s="642"/>
      <c r="BW80" s="642"/>
      <c r="BX80" s="642"/>
      <c r="BY80" s="642"/>
      <c r="BZ80" s="642"/>
      <c r="CA80" s="642"/>
      <c r="CB80" s="642"/>
      <c r="CC80" s="642"/>
      <c r="CD80" s="642"/>
      <c r="CE80" s="642"/>
      <c r="CF80" s="642"/>
      <c r="CG80" s="642"/>
      <c r="CH80" s="642"/>
      <c r="CI80" s="642"/>
      <c r="CJ80" s="642"/>
      <c r="CK80" s="642"/>
      <c r="CL80" s="642"/>
      <c r="CM80" s="642"/>
      <c r="CN80" s="642"/>
      <c r="CO80" s="642"/>
      <c r="CP80" s="642"/>
      <c r="CQ80" s="642"/>
      <c r="CR80" s="642"/>
      <c r="CS80" s="642"/>
      <c r="CT80" s="642"/>
      <c r="CU80" s="642"/>
      <c r="CV80" s="642"/>
      <c r="CW80" s="642"/>
      <c r="CX80" s="642"/>
      <c r="CY80" s="642"/>
      <c r="CZ80" s="642"/>
      <c r="DA80" s="642"/>
      <c r="DB80" s="642"/>
      <c r="DC80" s="642"/>
      <c r="DD80" s="642"/>
      <c r="DE80" s="642"/>
      <c r="DF80" s="642"/>
      <c r="DG80" s="642"/>
      <c r="DH80" s="642"/>
      <c r="DI80" s="642"/>
      <c r="DJ80" s="642"/>
      <c r="DK80" s="642"/>
      <c r="DL80" s="642"/>
      <c r="DM80" s="642"/>
      <c r="DN80" s="642"/>
      <c r="DO80" s="642"/>
      <c r="DP80" s="642"/>
      <c r="DQ80" s="642"/>
      <c r="DR80" s="642"/>
      <c r="DS80" s="642"/>
      <c r="DT80" s="642"/>
      <c r="DU80" s="642"/>
      <c r="DV80" s="642"/>
      <c r="DW80" s="642"/>
      <c r="DX80" s="642"/>
      <c r="DY80" s="642"/>
      <c r="DZ80" s="642"/>
      <c r="EA80" s="642"/>
      <c r="EB80" s="642"/>
      <c r="EC80" s="642"/>
      <c r="ED80" s="642"/>
      <c r="EE80" s="642"/>
      <c r="EF80" s="642"/>
      <c r="EG80" s="642"/>
      <c r="EH80" s="642"/>
      <c r="EI80" s="642"/>
      <c r="EJ80" s="642"/>
      <c r="EK80" s="642"/>
      <c r="EL80" s="642"/>
      <c r="EM80" s="642"/>
      <c r="EN80" s="642"/>
      <c r="EO80" s="642"/>
      <c r="EP80" s="642"/>
      <c r="EQ80" s="642"/>
      <c r="ER80" s="642"/>
      <c r="ES80" s="642"/>
      <c r="ET80" s="642"/>
      <c r="EU80" s="642"/>
      <c r="EV80" s="642"/>
      <c r="EW80" s="642"/>
      <c r="EX80" s="642"/>
      <c r="EY80" s="642"/>
      <c r="EZ80" s="642"/>
      <c r="FA80" s="642"/>
      <c r="FB80" s="642"/>
      <c r="FC80" s="642"/>
      <c r="FD80" s="642"/>
      <c r="FE80" s="642"/>
      <c r="FF80" s="642"/>
      <c r="FG80" s="642"/>
      <c r="FH80" s="642"/>
      <c r="FI80" s="642"/>
      <c r="FJ80" s="642"/>
      <c r="FK80" s="642"/>
      <c r="FL80" s="642"/>
      <c r="FM80" s="642"/>
      <c r="FN80" s="642"/>
      <c r="FO80" s="642"/>
      <c r="FP80" s="642"/>
      <c r="FQ80" s="642"/>
      <c r="FR80" s="642"/>
      <c r="FS80" s="642"/>
      <c r="FT80" s="642"/>
      <c r="FU80" s="642"/>
      <c r="FV80" s="642"/>
      <c r="FW80" s="642"/>
      <c r="FX80" s="642"/>
      <c r="FY80" s="642"/>
      <c r="FZ80" s="642"/>
      <c r="GA80" s="642"/>
      <c r="GB80" s="642"/>
      <c r="GC80" s="642"/>
      <c r="GD80" s="642"/>
      <c r="GE80" s="642"/>
      <c r="GF80" s="642"/>
      <c r="GG80" s="642"/>
      <c r="GH80" s="642"/>
      <c r="GI80" s="642"/>
      <c r="GJ80" s="642"/>
      <c r="GK80" s="642"/>
      <c r="GL80" s="642"/>
      <c r="GM80" s="642"/>
      <c r="GN80" s="642"/>
      <c r="GO80" s="642"/>
      <c r="GP80" s="642"/>
      <c r="GQ80" s="642"/>
      <c r="GR80" s="642"/>
      <c r="GS80" s="642"/>
      <c r="GT80" s="642"/>
      <c r="GU80" s="642"/>
      <c r="GV80" s="642"/>
      <c r="GW80" s="642"/>
      <c r="GX80" s="642"/>
      <c r="GY80" s="642"/>
      <c r="GZ80" s="642"/>
      <c r="HA80" s="642"/>
      <c r="HB80" s="642"/>
      <c r="HC80" s="642"/>
      <c r="HD80" s="642"/>
      <c r="HE80" s="642"/>
      <c r="HF80" s="642"/>
      <c r="HG80" s="642"/>
      <c r="HH80" s="642"/>
      <c r="HI80" s="642"/>
      <c r="HJ80" s="642"/>
      <c r="HK80" s="642"/>
      <c r="HL80" s="642"/>
      <c r="HM80" s="642"/>
      <c r="HN80" s="642"/>
      <c r="HO80" s="642"/>
      <c r="HP80" s="642"/>
      <c r="HQ80" s="642"/>
      <c r="HR80" s="642"/>
      <c r="HS80" s="642"/>
      <c r="HT80" s="642"/>
      <c r="HU80" s="642"/>
      <c r="HV80" s="642"/>
      <c r="HW80" s="642"/>
      <c r="HX80" s="642"/>
      <c r="HY80" s="642"/>
      <c r="HZ80" s="642"/>
      <c r="IA80" s="642"/>
      <c r="IB80" s="642"/>
      <c r="IC80" s="642"/>
      <c r="ID80" s="642"/>
      <c r="IE80" s="642"/>
      <c r="IF80" s="642"/>
      <c r="IG80" s="642"/>
      <c r="IH80" s="642"/>
      <c r="II80" s="642"/>
      <c r="IJ80" s="642"/>
      <c r="IK80" s="642"/>
      <c r="IL80" s="642"/>
    </row>
    <row r="81" spans="1:246" ht="38.25" x14ac:dyDescent="0.25">
      <c r="A81" s="487"/>
      <c r="B81" s="414" t="s">
        <v>186</v>
      </c>
      <c r="C81" s="434" t="s">
        <v>308</v>
      </c>
      <c r="D81" s="375"/>
      <c r="E81" s="556" t="s">
        <v>203</v>
      </c>
      <c r="F81" s="346"/>
      <c r="G81" s="426" t="s">
        <v>66</v>
      </c>
      <c r="H81" s="586"/>
      <c r="I81" s="375" t="s">
        <v>51</v>
      </c>
      <c r="J81" s="375" t="s">
        <v>51</v>
      </c>
      <c r="K81" s="685" t="s">
        <v>575</v>
      </c>
      <c r="L81" s="587" t="str">
        <f>"07"</f>
        <v>07</v>
      </c>
      <c r="M81" s="832">
        <v>61</v>
      </c>
      <c r="N81" s="1232"/>
      <c r="O81" s="1232"/>
      <c r="P81" s="1237">
        <v>18</v>
      </c>
      <c r="Q81" s="1237"/>
      <c r="R81" s="1232"/>
      <c r="S81" s="1232"/>
      <c r="T81" s="1124" t="s">
        <v>683</v>
      </c>
      <c r="U81" s="883" t="s">
        <v>640</v>
      </c>
      <c r="V81" s="859">
        <v>1</v>
      </c>
      <c r="W81" s="694" t="s">
        <v>121</v>
      </c>
      <c r="X81" s="694"/>
      <c r="Y81" s="694"/>
      <c r="Z81" s="396">
        <v>1</v>
      </c>
      <c r="AA81" s="395" t="s">
        <v>124</v>
      </c>
      <c r="AB81" s="396" t="s">
        <v>148</v>
      </c>
      <c r="AC81" s="950" t="s">
        <v>585</v>
      </c>
      <c r="AD81" s="973" t="s">
        <v>647</v>
      </c>
      <c r="AE81" s="1129" t="str">
        <f t="shared" ref="AE81:AE82" si="16">+AD81</f>
        <v>Oral, 15-20 min</v>
      </c>
      <c r="AF81" s="955">
        <v>1</v>
      </c>
      <c r="AG81" s="718" t="s">
        <v>124</v>
      </c>
      <c r="AH81" s="718" t="s">
        <v>148</v>
      </c>
      <c r="AI81" s="718" t="s">
        <v>585</v>
      </c>
      <c r="AJ81" s="396">
        <v>1</v>
      </c>
      <c r="AK81" s="404" t="s">
        <v>124</v>
      </c>
      <c r="AL81" s="404" t="s">
        <v>148</v>
      </c>
      <c r="AM81" s="404" t="s">
        <v>585</v>
      </c>
      <c r="AN81" s="654" t="s">
        <v>508</v>
      </c>
    </row>
    <row r="82" spans="1:246" ht="51" x14ac:dyDescent="0.25">
      <c r="A82" s="487"/>
      <c r="B82" s="414" t="s">
        <v>187</v>
      </c>
      <c r="C82" s="519" t="s">
        <v>76</v>
      </c>
      <c r="D82" s="375"/>
      <c r="E82" s="556" t="s">
        <v>203</v>
      </c>
      <c r="F82" s="375" t="s">
        <v>541</v>
      </c>
      <c r="G82" s="426" t="s">
        <v>66</v>
      </c>
      <c r="H82" s="586"/>
      <c r="I82" s="375" t="s">
        <v>51</v>
      </c>
      <c r="J82" s="375" t="s">
        <v>51</v>
      </c>
      <c r="K82" s="685" t="s">
        <v>573</v>
      </c>
      <c r="L82" s="587">
        <v>71</v>
      </c>
      <c r="M82" s="832">
        <v>61</v>
      </c>
      <c r="N82" s="1232"/>
      <c r="O82" s="1232"/>
      <c r="P82" s="1248">
        <v>0</v>
      </c>
      <c r="Q82" s="1248">
        <v>24</v>
      </c>
      <c r="R82" s="1232"/>
      <c r="S82" s="1232"/>
      <c r="T82" s="1124" t="s">
        <v>684</v>
      </c>
      <c r="U82" s="883" t="s">
        <v>685</v>
      </c>
      <c r="V82" s="859">
        <v>1</v>
      </c>
      <c r="W82" s="694" t="s">
        <v>121</v>
      </c>
      <c r="X82" s="1103" t="s">
        <v>686</v>
      </c>
      <c r="Y82" s="694"/>
      <c r="Z82" s="396">
        <v>1</v>
      </c>
      <c r="AA82" s="395" t="s">
        <v>124</v>
      </c>
      <c r="AB82" s="396" t="s">
        <v>148</v>
      </c>
      <c r="AC82" s="950" t="s">
        <v>585</v>
      </c>
      <c r="AD82" s="973" t="s">
        <v>727</v>
      </c>
      <c r="AE82" s="1129" t="str">
        <f t="shared" si="16"/>
        <v>Test en ligne</v>
      </c>
      <c r="AF82" s="955">
        <v>1</v>
      </c>
      <c r="AG82" s="718" t="s">
        <v>124</v>
      </c>
      <c r="AH82" s="1106" t="s">
        <v>173</v>
      </c>
      <c r="AI82" s="1106" t="s">
        <v>274</v>
      </c>
      <c r="AJ82" s="396">
        <v>1</v>
      </c>
      <c r="AK82" s="404" t="s">
        <v>124</v>
      </c>
      <c r="AL82" s="1106" t="s">
        <v>173</v>
      </c>
      <c r="AM82" s="1106" t="s">
        <v>274</v>
      </c>
      <c r="AN82" s="654" t="s">
        <v>509</v>
      </c>
    </row>
    <row r="83" spans="1:246" ht="30.75" customHeight="1" x14ac:dyDescent="0.25">
      <c r="A83" s="560" t="s">
        <v>361</v>
      </c>
      <c r="B83" s="560" t="s">
        <v>188</v>
      </c>
      <c r="C83" s="456" t="s">
        <v>73</v>
      </c>
      <c r="D83" s="555"/>
      <c r="E83" s="584" t="s">
        <v>421</v>
      </c>
      <c r="F83" s="584"/>
      <c r="G83" s="559"/>
      <c r="H83" s="584"/>
      <c r="I83" s="564"/>
      <c r="J83" s="565"/>
      <c r="K83" s="565"/>
      <c r="L83" s="565"/>
      <c r="M83" s="844"/>
      <c r="N83" s="1245"/>
      <c r="O83" s="1245"/>
      <c r="P83" s="1245"/>
      <c r="Q83" s="1245"/>
      <c r="R83" s="1245"/>
      <c r="S83" s="1245"/>
      <c r="T83" s="1118"/>
      <c r="U83" s="887"/>
      <c r="V83" s="863"/>
      <c r="W83" s="566"/>
      <c r="X83" s="567"/>
      <c r="Y83" s="568"/>
      <c r="Z83" s="567"/>
      <c r="AA83" s="567"/>
      <c r="AB83" s="567"/>
      <c r="AC83" s="929"/>
      <c r="AD83" s="979"/>
      <c r="AE83" s="986"/>
      <c r="AF83" s="933"/>
      <c r="AG83" s="567"/>
      <c r="AH83" s="567"/>
      <c r="AI83" s="567"/>
      <c r="AJ83" s="567"/>
      <c r="AK83" s="567"/>
      <c r="AL83" s="567"/>
      <c r="AM83" s="567"/>
      <c r="AN83" s="664"/>
      <c r="HT83" s="746"/>
      <c r="HU83" s="746"/>
      <c r="HV83" s="746"/>
      <c r="HW83" s="746"/>
      <c r="HX83" s="746"/>
      <c r="HY83" s="746"/>
      <c r="HZ83" s="746"/>
      <c r="IA83" s="746"/>
      <c r="IB83" s="746"/>
      <c r="IC83" s="746"/>
      <c r="ID83" s="746"/>
      <c r="IE83" s="746"/>
      <c r="IF83" s="746"/>
      <c r="IG83" s="746"/>
      <c r="IH83" s="746"/>
      <c r="II83" s="746"/>
      <c r="IJ83" s="746"/>
      <c r="IK83" s="746"/>
      <c r="IL83" s="746"/>
    </row>
    <row r="84" spans="1:246" s="643" customFormat="1" ht="36" customHeight="1" x14ac:dyDescent="0.25">
      <c r="A84" s="615" t="s">
        <v>418</v>
      </c>
      <c r="B84" s="615" t="s">
        <v>192</v>
      </c>
      <c r="C84" s="617" t="s">
        <v>417</v>
      </c>
      <c r="D84" s="598"/>
      <c r="E84" s="577" t="s">
        <v>409</v>
      </c>
      <c r="F84" s="577"/>
      <c r="G84" s="599"/>
      <c r="H84" s="745"/>
      <c r="I84" s="577">
        <v>6</v>
      </c>
      <c r="J84" s="577">
        <v>6</v>
      </c>
      <c r="K84" s="601"/>
      <c r="L84" s="601"/>
      <c r="M84" s="841"/>
      <c r="N84" s="1243"/>
      <c r="O84" s="1243"/>
      <c r="P84" s="1243"/>
      <c r="Q84" s="1243"/>
      <c r="R84" s="1243"/>
      <c r="S84" s="1243"/>
      <c r="T84" s="1119"/>
      <c r="U84" s="885"/>
      <c r="V84" s="861"/>
      <c r="W84" s="453"/>
      <c r="X84" s="573"/>
      <c r="Y84" s="454"/>
      <c r="Z84" s="621"/>
      <c r="AA84" s="621"/>
      <c r="AB84" s="621"/>
      <c r="AC84" s="930"/>
      <c r="AD84" s="975"/>
      <c r="AE84" s="987"/>
      <c r="AF84" s="934"/>
      <c r="AG84" s="621"/>
      <c r="AH84" s="621"/>
      <c r="AI84" s="455"/>
      <c r="AJ84" s="621"/>
      <c r="AK84" s="621"/>
      <c r="AL84" s="621"/>
      <c r="AM84" s="455"/>
      <c r="AN84" s="662"/>
      <c r="AO84" s="642"/>
      <c r="AP84" s="642"/>
      <c r="AQ84" s="642"/>
      <c r="AR84" s="642"/>
      <c r="AS84" s="642"/>
      <c r="AT84" s="642"/>
      <c r="AU84" s="642"/>
      <c r="AV84" s="642"/>
      <c r="AW84" s="642"/>
      <c r="AX84" s="642"/>
      <c r="AY84" s="642"/>
      <c r="AZ84" s="642"/>
      <c r="BA84" s="642"/>
      <c r="BB84" s="642"/>
      <c r="BC84" s="642"/>
      <c r="BD84" s="642"/>
      <c r="BE84" s="642"/>
      <c r="BF84" s="642"/>
      <c r="BG84" s="642"/>
      <c r="BH84" s="642"/>
      <c r="BI84" s="642"/>
      <c r="BJ84" s="642"/>
      <c r="BK84" s="642"/>
      <c r="BL84" s="642"/>
      <c r="BM84" s="642"/>
      <c r="BN84" s="642"/>
      <c r="BO84" s="642"/>
      <c r="BP84" s="642"/>
      <c r="BQ84" s="642"/>
      <c r="BR84" s="642"/>
      <c r="BS84" s="642"/>
      <c r="BT84" s="642"/>
      <c r="BU84" s="642"/>
      <c r="BV84" s="642"/>
      <c r="BW84" s="642"/>
      <c r="BX84" s="642"/>
      <c r="BY84" s="642"/>
      <c r="BZ84" s="642"/>
      <c r="CA84" s="642"/>
      <c r="CB84" s="642"/>
      <c r="CC84" s="642"/>
      <c r="CD84" s="642"/>
      <c r="CE84" s="642"/>
      <c r="CF84" s="642"/>
      <c r="CG84" s="642"/>
      <c r="CH84" s="642"/>
      <c r="CI84" s="642"/>
      <c r="CJ84" s="642"/>
      <c r="CK84" s="642"/>
      <c r="CL84" s="642"/>
      <c r="CM84" s="642"/>
      <c r="CN84" s="642"/>
      <c r="CO84" s="642"/>
      <c r="CP84" s="642"/>
      <c r="CQ84" s="642"/>
      <c r="CR84" s="642"/>
      <c r="CS84" s="642"/>
      <c r="CT84" s="642"/>
      <c r="CU84" s="642"/>
      <c r="CV84" s="642"/>
      <c r="CW84" s="642"/>
      <c r="CX84" s="642"/>
      <c r="CY84" s="642"/>
      <c r="CZ84" s="642"/>
      <c r="DA84" s="642"/>
      <c r="DB84" s="642"/>
      <c r="DC84" s="642"/>
      <c r="DD84" s="642"/>
      <c r="DE84" s="642"/>
      <c r="DF84" s="642"/>
      <c r="DG84" s="642"/>
      <c r="DH84" s="642"/>
      <c r="DI84" s="642"/>
      <c r="DJ84" s="642"/>
      <c r="DK84" s="642"/>
      <c r="DL84" s="642"/>
      <c r="DM84" s="642"/>
      <c r="DN84" s="642"/>
      <c r="DO84" s="642"/>
      <c r="DP84" s="642"/>
      <c r="DQ84" s="642"/>
      <c r="DR84" s="642"/>
      <c r="DS84" s="642"/>
      <c r="DT84" s="642"/>
      <c r="DU84" s="642"/>
      <c r="DV84" s="642"/>
      <c r="DW84" s="642"/>
      <c r="DX84" s="642"/>
      <c r="DY84" s="642"/>
      <c r="DZ84" s="642"/>
      <c r="EA84" s="642"/>
      <c r="EB84" s="642"/>
      <c r="EC84" s="642"/>
      <c r="ED84" s="642"/>
      <c r="EE84" s="642"/>
      <c r="EF84" s="642"/>
      <c r="EG84" s="642"/>
      <c r="EH84" s="642"/>
      <c r="EI84" s="642"/>
      <c r="EJ84" s="642"/>
      <c r="EK84" s="642"/>
      <c r="EL84" s="642"/>
      <c r="EM84" s="642"/>
      <c r="EN84" s="642"/>
      <c r="EO84" s="642"/>
      <c r="EP84" s="642"/>
      <c r="EQ84" s="642"/>
      <c r="ER84" s="642"/>
      <c r="ES84" s="642"/>
      <c r="ET84" s="642"/>
      <c r="EU84" s="642"/>
      <c r="EV84" s="642"/>
      <c r="EW84" s="642"/>
      <c r="EX84" s="642"/>
      <c r="EY84" s="642"/>
      <c r="EZ84" s="642"/>
      <c r="FA84" s="642"/>
      <c r="FB84" s="642"/>
      <c r="FC84" s="642"/>
      <c r="FD84" s="642"/>
      <c r="FE84" s="642"/>
      <c r="FF84" s="642"/>
      <c r="FG84" s="642"/>
      <c r="FH84" s="642"/>
      <c r="FI84" s="642"/>
      <c r="FJ84" s="642"/>
      <c r="FK84" s="642"/>
      <c r="FL84" s="642"/>
      <c r="FM84" s="642"/>
      <c r="FN84" s="642"/>
      <c r="FO84" s="642"/>
      <c r="FP84" s="642"/>
      <c r="FQ84" s="642"/>
      <c r="FR84" s="642"/>
      <c r="FS84" s="642"/>
      <c r="FT84" s="642"/>
      <c r="FU84" s="642"/>
      <c r="FV84" s="642"/>
      <c r="FW84" s="642"/>
      <c r="FX84" s="642"/>
      <c r="FY84" s="642"/>
      <c r="FZ84" s="642"/>
      <c r="GA84" s="642"/>
      <c r="GB84" s="642"/>
      <c r="GC84" s="642"/>
      <c r="GD84" s="642"/>
      <c r="GE84" s="642"/>
      <c r="GF84" s="642"/>
      <c r="GG84" s="642"/>
      <c r="GH84" s="642"/>
      <c r="GI84" s="642"/>
      <c r="GJ84" s="642"/>
      <c r="GK84" s="642"/>
      <c r="GL84" s="642"/>
      <c r="GM84" s="642"/>
      <c r="GN84" s="642"/>
      <c r="GO84" s="642"/>
      <c r="GP84" s="642"/>
      <c r="GQ84" s="642"/>
      <c r="GR84" s="642"/>
      <c r="GS84" s="642"/>
      <c r="GT84" s="642"/>
      <c r="GU84" s="642"/>
      <c r="GV84" s="642"/>
      <c r="GW84" s="642"/>
      <c r="GX84" s="642"/>
      <c r="GY84" s="642"/>
      <c r="GZ84" s="642"/>
      <c r="HA84" s="642"/>
      <c r="HB84" s="642"/>
      <c r="HC84" s="642"/>
      <c r="HD84" s="642"/>
      <c r="HE84" s="642"/>
      <c r="HF84" s="642"/>
      <c r="HG84" s="642"/>
      <c r="HH84" s="642"/>
      <c r="HI84" s="642"/>
      <c r="HJ84" s="642"/>
      <c r="HK84" s="642"/>
      <c r="HL84" s="642"/>
      <c r="HM84" s="642"/>
      <c r="HN84" s="642"/>
      <c r="HO84" s="642"/>
      <c r="HP84" s="642"/>
      <c r="HQ84" s="642"/>
      <c r="HR84" s="642"/>
      <c r="HS84" s="642"/>
      <c r="HT84" s="642"/>
      <c r="HU84" s="642"/>
      <c r="HV84" s="642"/>
      <c r="HW84" s="642"/>
      <c r="HX84" s="642"/>
      <c r="HY84" s="642"/>
      <c r="HZ84" s="642"/>
      <c r="IA84" s="642"/>
      <c r="IB84" s="642"/>
      <c r="IC84" s="642"/>
      <c r="ID84" s="642"/>
      <c r="IE84" s="642"/>
      <c r="IF84" s="642"/>
      <c r="IG84" s="642"/>
      <c r="IH84" s="642"/>
      <c r="II84" s="642"/>
      <c r="IJ84" s="642"/>
      <c r="IK84" s="642"/>
      <c r="IL84" s="642"/>
    </row>
    <row r="85" spans="1:246" ht="38.25" x14ac:dyDescent="0.25">
      <c r="A85" s="487"/>
      <c r="B85" s="414" t="s">
        <v>419</v>
      </c>
      <c r="C85" s="519" t="s">
        <v>77</v>
      </c>
      <c r="D85" s="375" t="s">
        <v>260</v>
      </c>
      <c r="E85" s="556" t="s">
        <v>203</v>
      </c>
      <c r="F85" s="377"/>
      <c r="G85" s="376" t="s">
        <v>66</v>
      </c>
      <c r="H85" s="586"/>
      <c r="I85" s="375" t="s">
        <v>51</v>
      </c>
      <c r="J85" s="375" t="s">
        <v>51</v>
      </c>
      <c r="K85" s="587" t="s">
        <v>567</v>
      </c>
      <c r="L85" s="587" t="str">
        <f>"07"</f>
        <v>07</v>
      </c>
      <c r="M85" s="832">
        <v>15</v>
      </c>
      <c r="N85" s="1237">
        <v>0</v>
      </c>
      <c r="O85" s="1237"/>
      <c r="P85" s="1237">
        <v>30</v>
      </c>
      <c r="Q85" s="1237"/>
      <c r="R85" s="1232"/>
      <c r="S85" s="1232"/>
      <c r="T85" s="1124" t="s">
        <v>671</v>
      </c>
      <c r="U85" s="883" t="s">
        <v>645</v>
      </c>
      <c r="V85" s="859">
        <v>1</v>
      </c>
      <c r="W85" s="696" t="s">
        <v>121</v>
      </c>
      <c r="X85" s="697"/>
      <c r="Y85" s="697"/>
      <c r="Z85" s="1146" t="s">
        <v>175</v>
      </c>
      <c r="AA85" s="1147"/>
      <c r="AB85" s="1147"/>
      <c r="AC85" s="1178"/>
      <c r="AD85" s="973" t="s">
        <v>648</v>
      </c>
      <c r="AE85" s="1129" t="s">
        <v>175</v>
      </c>
      <c r="AF85" s="955">
        <v>1</v>
      </c>
      <c r="AG85" s="696" t="s">
        <v>124</v>
      </c>
      <c r="AH85" s="697" t="s">
        <v>125</v>
      </c>
      <c r="AI85" s="715" t="s">
        <v>579</v>
      </c>
      <c r="AJ85" s="1146" t="s">
        <v>175</v>
      </c>
      <c r="AK85" s="1147"/>
      <c r="AL85" s="1147"/>
      <c r="AM85" s="1148"/>
      <c r="AN85" s="654" t="s">
        <v>510</v>
      </c>
    </row>
    <row r="86" spans="1:246" s="643" customFormat="1" ht="36" customHeight="1" x14ac:dyDescent="0.25">
      <c r="A86" s="615" t="s">
        <v>423</v>
      </c>
      <c r="B86" s="615" t="s">
        <v>420</v>
      </c>
      <c r="C86" s="617" t="s">
        <v>342</v>
      </c>
      <c r="D86" s="598"/>
      <c r="E86" s="581" t="s">
        <v>237</v>
      </c>
      <c r="F86" s="577"/>
      <c r="G86" s="599"/>
      <c r="H86" s="745" t="s">
        <v>456</v>
      </c>
      <c r="I86" s="577">
        <v>3</v>
      </c>
      <c r="J86" s="601">
        <v>3</v>
      </c>
      <c r="K86" s="601"/>
      <c r="L86" s="601"/>
      <c r="M86" s="841"/>
      <c r="N86" s="1243"/>
      <c r="O86" s="1243"/>
      <c r="P86" s="1243"/>
      <c r="Q86" s="1243"/>
      <c r="R86" s="1243"/>
      <c r="S86" s="1243"/>
      <c r="T86" s="1119"/>
      <c r="U86" s="885"/>
      <c r="V86" s="861"/>
      <c r="W86" s="453"/>
      <c r="X86" s="573"/>
      <c r="Y86" s="454"/>
      <c r="Z86" s="621"/>
      <c r="AA86" s="621"/>
      <c r="AB86" s="621"/>
      <c r="AC86" s="930"/>
      <c r="AD86" s="975"/>
      <c r="AE86" s="987"/>
      <c r="AF86" s="934"/>
      <c r="AG86" s="621"/>
      <c r="AH86" s="621"/>
      <c r="AI86" s="455"/>
      <c r="AJ86" s="621"/>
      <c r="AK86" s="621"/>
      <c r="AL86" s="621"/>
      <c r="AM86" s="455"/>
      <c r="AN86" s="662"/>
      <c r="AO86" s="642"/>
      <c r="AP86" s="642"/>
      <c r="AQ86" s="642"/>
      <c r="AR86" s="642"/>
      <c r="AS86" s="642"/>
      <c r="AT86" s="642"/>
      <c r="AU86" s="642"/>
      <c r="AV86" s="642"/>
      <c r="AW86" s="642"/>
      <c r="AX86" s="642"/>
      <c r="AY86" s="642"/>
      <c r="AZ86" s="642"/>
      <c r="BA86" s="642"/>
      <c r="BB86" s="642"/>
      <c r="BC86" s="642"/>
      <c r="BD86" s="642"/>
      <c r="BE86" s="642"/>
      <c r="BF86" s="642"/>
      <c r="BG86" s="642"/>
      <c r="BH86" s="642"/>
      <c r="BI86" s="642"/>
      <c r="BJ86" s="642"/>
      <c r="BK86" s="642"/>
      <c r="BL86" s="642"/>
      <c r="BM86" s="642"/>
      <c r="BN86" s="642"/>
      <c r="BO86" s="642"/>
      <c r="BP86" s="642"/>
      <c r="BQ86" s="642"/>
      <c r="BR86" s="642"/>
      <c r="BS86" s="642"/>
      <c r="BT86" s="642"/>
      <c r="BU86" s="642"/>
      <c r="BV86" s="642"/>
      <c r="BW86" s="642"/>
      <c r="BX86" s="642"/>
      <c r="BY86" s="642"/>
      <c r="BZ86" s="642"/>
      <c r="CA86" s="642"/>
      <c r="CB86" s="642"/>
      <c r="CC86" s="642"/>
      <c r="CD86" s="642"/>
      <c r="CE86" s="642"/>
      <c r="CF86" s="642"/>
      <c r="CG86" s="642"/>
      <c r="CH86" s="642"/>
      <c r="CI86" s="642"/>
      <c r="CJ86" s="642"/>
      <c r="CK86" s="642"/>
      <c r="CL86" s="642"/>
      <c r="CM86" s="642"/>
      <c r="CN86" s="642"/>
      <c r="CO86" s="642"/>
      <c r="CP86" s="642"/>
      <c r="CQ86" s="642"/>
      <c r="CR86" s="642"/>
      <c r="CS86" s="642"/>
      <c r="CT86" s="642"/>
      <c r="CU86" s="642"/>
      <c r="CV86" s="642"/>
      <c r="CW86" s="642"/>
      <c r="CX86" s="642"/>
      <c r="CY86" s="642"/>
      <c r="CZ86" s="642"/>
      <c r="DA86" s="642"/>
      <c r="DB86" s="642"/>
      <c r="DC86" s="642"/>
      <c r="DD86" s="642"/>
      <c r="DE86" s="642"/>
      <c r="DF86" s="642"/>
      <c r="DG86" s="642"/>
      <c r="DH86" s="642"/>
      <c r="DI86" s="642"/>
      <c r="DJ86" s="642"/>
      <c r="DK86" s="642"/>
      <c r="DL86" s="642"/>
      <c r="DM86" s="642"/>
      <c r="DN86" s="642"/>
      <c r="DO86" s="642"/>
      <c r="DP86" s="642"/>
      <c r="DQ86" s="642"/>
      <c r="DR86" s="642"/>
      <c r="DS86" s="642"/>
      <c r="DT86" s="642"/>
      <c r="DU86" s="642"/>
      <c r="DV86" s="642"/>
      <c r="DW86" s="642"/>
      <c r="DX86" s="642"/>
      <c r="DY86" s="642"/>
      <c r="DZ86" s="642"/>
      <c r="EA86" s="642"/>
      <c r="EB86" s="642"/>
      <c r="EC86" s="642"/>
      <c r="ED86" s="642"/>
      <c r="EE86" s="642"/>
      <c r="EF86" s="642"/>
      <c r="EG86" s="642"/>
      <c r="EH86" s="642"/>
      <c r="EI86" s="642"/>
      <c r="EJ86" s="642"/>
      <c r="EK86" s="642"/>
      <c r="EL86" s="642"/>
      <c r="EM86" s="642"/>
      <c r="EN86" s="642"/>
      <c r="EO86" s="642"/>
      <c r="EP86" s="642"/>
      <c r="EQ86" s="642"/>
      <c r="ER86" s="642"/>
      <c r="ES86" s="642"/>
      <c r="ET86" s="642"/>
      <c r="EU86" s="642"/>
      <c r="EV86" s="642"/>
      <c r="EW86" s="642"/>
      <c r="EX86" s="642"/>
      <c r="EY86" s="642"/>
      <c r="EZ86" s="642"/>
      <c r="FA86" s="642"/>
      <c r="FB86" s="642"/>
      <c r="FC86" s="642"/>
      <c r="FD86" s="642"/>
      <c r="FE86" s="642"/>
      <c r="FF86" s="642"/>
      <c r="FG86" s="642"/>
      <c r="FH86" s="642"/>
      <c r="FI86" s="642"/>
      <c r="FJ86" s="642"/>
      <c r="FK86" s="642"/>
      <c r="FL86" s="642"/>
      <c r="FM86" s="642"/>
      <c r="FN86" s="642"/>
      <c r="FO86" s="642"/>
      <c r="FP86" s="642"/>
      <c r="FQ86" s="642"/>
      <c r="FR86" s="642"/>
      <c r="FS86" s="642"/>
      <c r="FT86" s="642"/>
      <c r="FU86" s="642"/>
      <c r="FV86" s="642"/>
      <c r="FW86" s="642"/>
      <c r="FX86" s="642"/>
      <c r="FY86" s="642"/>
      <c r="FZ86" s="642"/>
      <c r="GA86" s="642"/>
      <c r="GB86" s="642"/>
      <c r="GC86" s="642"/>
      <c r="GD86" s="642"/>
      <c r="GE86" s="642"/>
      <c r="GF86" s="642"/>
      <c r="GG86" s="642"/>
      <c r="GH86" s="642"/>
      <c r="GI86" s="642"/>
      <c r="GJ86" s="642"/>
      <c r="GK86" s="642"/>
      <c r="GL86" s="642"/>
      <c r="GM86" s="642"/>
      <c r="GN86" s="642"/>
      <c r="GO86" s="642"/>
      <c r="GP86" s="642"/>
      <c r="GQ86" s="642"/>
      <c r="GR86" s="642"/>
      <c r="GS86" s="642"/>
      <c r="GT86" s="642"/>
      <c r="GU86" s="642"/>
      <c r="GV86" s="642"/>
      <c r="GW86" s="642"/>
      <c r="GX86" s="642"/>
      <c r="GY86" s="642"/>
      <c r="GZ86" s="642"/>
      <c r="HA86" s="642"/>
      <c r="HB86" s="642"/>
      <c r="HC86" s="642"/>
      <c r="HD86" s="642"/>
      <c r="HE86" s="642"/>
      <c r="HF86" s="642"/>
      <c r="HG86" s="642"/>
      <c r="HH86" s="642"/>
      <c r="HI86" s="642"/>
      <c r="HJ86" s="642"/>
      <c r="HK86" s="642"/>
      <c r="HL86" s="642"/>
      <c r="HM86" s="642"/>
      <c r="HN86" s="642"/>
      <c r="HO86" s="642"/>
      <c r="HP86" s="642"/>
      <c r="HQ86" s="642"/>
      <c r="HR86" s="642"/>
      <c r="HS86" s="642"/>
      <c r="HT86" s="642"/>
      <c r="HU86" s="642"/>
      <c r="HV86" s="642"/>
      <c r="HW86" s="642"/>
      <c r="HX86" s="642"/>
      <c r="HY86" s="642"/>
      <c r="HZ86" s="642"/>
      <c r="IA86" s="642"/>
      <c r="IB86" s="642"/>
      <c r="IC86" s="642"/>
      <c r="ID86" s="642"/>
      <c r="IE86" s="642"/>
      <c r="IF86" s="642"/>
      <c r="IG86" s="642"/>
      <c r="IH86" s="642"/>
      <c r="II86" s="642"/>
      <c r="IJ86" s="642"/>
      <c r="IK86" s="642"/>
      <c r="IL86" s="642"/>
    </row>
    <row r="87" spans="1:246" ht="63.75" x14ac:dyDescent="0.25">
      <c r="A87" s="487"/>
      <c r="B87" s="414" t="s">
        <v>334</v>
      </c>
      <c r="C87" s="405" t="s">
        <v>189</v>
      </c>
      <c r="D87" s="529" t="s">
        <v>254</v>
      </c>
      <c r="E87" s="556" t="s">
        <v>203</v>
      </c>
      <c r="F87" s="421" t="s">
        <v>543</v>
      </c>
      <c r="G87" s="426" t="s">
        <v>612</v>
      </c>
      <c r="H87" s="427"/>
      <c r="I87" s="418" t="s">
        <v>51</v>
      </c>
      <c r="J87" s="418" t="s">
        <v>51</v>
      </c>
      <c r="K87" s="571" t="s">
        <v>414</v>
      </c>
      <c r="L87" s="569" t="s">
        <v>542</v>
      </c>
      <c r="M87" s="848">
        <v>15</v>
      </c>
      <c r="N87" s="1241">
        <v>22</v>
      </c>
      <c r="O87" s="1241"/>
      <c r="P87" s="1241"/>
      <c r="Q87" s="1241"/>
      <c r="R87" s="1241"/>
      <c r="S87" s="1241"/>
      <c r="T87" s="1125" t="s">
        <v>736</v>
      </c>
      <c r="U87" s="891" t="s">
        <v>736</v>
      </c>
      <c r="V87" s="864">
        <v>1</v>
      </c>
      <c r="W87" s="702" t="s">
        <v>124</v>
      </c>
      <c r="X87" s="702" t="s">
        <v>122</v>
      </c>
      <c r="Y87" s="702" t="s">
        <v>274</v>
      </c>
      <c r="Z87" s="541">
        <v>1</v>
      </c>
      <c r="AA87" s="410" t="s">
        <v>124</v>
      </c>
      <c r="AB87" s="396" t="s">
        <v>173</v>
      </c>
      <c r="AC87" s="950" t="s">
        <v>274</v>
      </c>
      <c r="AD87" s="985" t="s">
        <v>736</v>
      </c>
      <c r="AE87" s="1129" t="str">
        <f t="shared" ref="AE87:AE90" si="17">+AD87</f>
        <v>100% CT DM / dépôt copie sur CELENE / devoir-pdf</v>
      </c>
      <c r="AF87" s="958">
        <v>1</v>
      </c>
      <c r="AG87" s="699" t="s">
        <v>124</v>
      </c>
      <c r="AH87" s="699" t="s">
        <v>125</v>
      </c>
      <c r="AI87" s="700" t="s">
        <v>190</v>
      </c>
      <c r="AJ87" s="541">
        <v>1</v>
      </c>
      <c r="AK87" s="411" t="s">
        <v>124</v>
      </c>
      <c r="AL87" s="411" t="s">
        <v>148</v>
      </c>
      <c r="AM87" s="411" t="s">
        <v>190</v>
      </c>
      <c r="AN87" s="657" t="s">
        <v>604</v>
      </c>
    </row>
    <row r="88" spans="1:246" s="683" customFormat="1" ht="63.75" x14ac:dyDescent="0.25">
      <c r="A88" s="487"/>
      <c r="B88" s="414" t="s">
        <v>333</v>
      </c>
      <c r="C88" s="517" t="s">
        <v>191</v>
      </c>
      <c r="D88" s="528" t="s">
        <v>413</v>
      </c>
      <c r="E88" s="556" t="s">
        <v>203</v>
      </c>
      <c r="F88" s="580" t="s">
        <v>603</v>
      </c>
      <c r="G88" s="426" t="s">
        <v>612</v>
      </c>
      <c r="H88" s="427"/>
      <c r="I88" s="426">
        <v>3</v>
      </c>
      <c r="J88" s="426">
        <v>3</v>
      </c>
      <c r="K88" s="572" t="s">
        <v>380</v>
      </c>
      <c r="L88" s="509">
        <v>80</v>
      </c>
      <c r="M88" s="848"/>
      <c r="N88" s="1241">
        <v>12</v>
      </c>
      <c r="O88" s="1241"/>
      <c r="P88" s="1241"/>
      <c r="Q88" s="1241"/>
      <c r="R88" s="1241"/>
      <c r="S88" s="1241"/>
      <c r="T88" s="1125" t="s">
        <v>743</v>
      </c>
      <c r="U88" s="891" t="s">
        <v>646</v>
      </c>
      <c r="V88" s="865">
        <v>1</v>
      </c>
      <c r="W88" s="702" t="s">
        <v>121</v>
      </c>
      <c r="X88" s="702"/>
      <c r="Y88" s="702"/>
      <c r="Z88" s="408">
        <v>1</v>
      </c>
      <c r="AA88" s="403" t="s">
        <v>124</v>
      </c>
      <c r="AB88" s="396" t="s">
        <v>587</v>
      </c>
      <c r="AC88" s="950"/>
      <c r="AD88" s="985" t="s">
        <v>650</v>
      </c>
      <c r="AE88" s="1129" t="str">
        <f t="shared" si="17"/>
        <v xml:space="preserve">DM dépôt CELENE devoir-PDF </v>
      </c>
      <c r="AF88" s="959">
        <v>1</v>
      </c>
      <c r="AG88" s="702" t="s">
        <v>124</v>
      </c>
      <c r="AH88" s="702" t="s">
        <v>173</v>
      </c>
      <c r="AI88" s="702" t="s">
        <v>162</v>
      </c>
      <c r="AJ88" s="408">
        <v>1</v>
      </c>
      <c r="AK88" s="403" t="s">
        <v>124</v>
      </c>
      <c r="AL88" s="403" t="s">
        <v>173</v>
      </c>
      <c r="AM88" s="403" t="s">
        <v>162</v>
      </c>
      <c r="AN88" s="657" t="s">
        <v>513</v>
      </c>
      <c r="AO88" s="490"/>
      <c r="AP88" s="490"/>
      <c r="AQ88" s="490"/>
      <c r="AR88" s="490"/>
      <c r="AS88" s="490"/>
      <c r="AT88" s="490"/>
      <c r="AU88" s="490"/>
      <c r="AV88" s="490"/>
      <c r="AW88" s="490"/>
      <c r="AX88" s="490"/>
      <c r="AY88" s="490"/>
      <c r="AZ88" s="490"/>
      <c r="BA88" s="490"/>
      <c r="BB88" s="490"/>
      <c r="BC88" s="490"/>
      <c r="BD88" s="490"/>
      <c r="BE88" s="490"/>
      <c r="BF88" s="490"/>
      <c r="BG88" s="490"/>
      <c r="BH88" s="490"/>
      <c r="BI88" s="490"/>
      <c r="BJ88" s="490"/>
      <c r="BK88" s="490"/>
      <c r="BL88" s="490"/>
      <c r="BM88" s="490"/>
      <c r="BN88" s="490"/>
      <c r="BO88" s="490"/>
      <c r="BP88" s="490"/>
      <c r="BQ88" s="490"/>
      <c r="BR88" s="490"/>
      <c r="BS88" s="490"/>
      <c r="BT88" s="490"/>
      <c r="BU88" s="490"/>
      <c r="BV88" s="490"/>
      <c r="BW88" s="490"/>
      <c r="BX88" s="490"/>
      <c r="BY88" s="490"/>
      <c r="BZ88" s="490"/>
      <c r="CA88" s="490"/>
      <c r="CB88" s="490"/>
      <c r="CC88" s="490"/>
      <c r="CD88" s="490"/>
      <c r="CE88" s="490"/>
      <c r="CF88" s="490"/>
      <c r="CG88" s="490"/>
      <c r="CH88" s="490"/>
      <c r="CI88" s="490"/>
      <c r="CJ88" s="490"/>
      <c r="CK88" s="490"/>
      <c r="CL88" s="490"/>
      <c r="CM88" s="490"/>
      <c r="CN88" s="490"/>
      <c r="CO88" s="490"/>
      <c r="CP88" s="490"/>
      <c r="CQ88" s="490"/>
      <c r="CR88" s="490"/>
      <c r="CS88" s="490"/>
      <c r="CT88" s="490"/>
      <c r="CU88" s="490"/>
      <c r="CV88" s="490"/>
      <c r="CW88" s="490"/>
      <c r="CX88" s="490"/>
      <c r="CY88" s="490"/>
      <c r="CZ88" s="490"/>
      <c r="DA88" s="490"/>
      <c r="DB88" s="490"/>
      <c r="DC88" s="490"/>
      <c r="DD88" s="490"/>
      <c r="DE88" s="490"/>
      <c r="DF88" s="490"/>
      <c r="DG88" s="490"/>
      <c r="DH88" s="490"/>
      <c r="DI88" s="490"/>
      <c r="DJ88" s="490"/>
      <c r="DK88" s="490"/>
      <c r="DL88" s="490"/>
      <c r="DM88" s="490"/>
      <c r="DN88" s="490"/>
      <c r="DO88" s="490"/>
      <c r="DP88" s="490"/>
      <c r="DQ88" s="490"/>
      <c r="DR88" s="490"/>
      <c r="DS88" s="490"/>
      <c r="DT88" s="490"/>
      <c r="DU88" s="490"/>
      <c r="DV88" s="490"/>
      <c r="DW88" s="490"/>
      <c r="DX88" s="490"/>
      <c r="DY88" s="490"/>
      <c r="DZ88" s="490"/>
      <c r="EA88" s="490"/>
      <c r="EB88" s="490"/>
      <c r="EC88" s="490"/>
      <c r="ED88" s="490"/>
      <c r="EE88" s="490"/>
      <c r="EF88" s="490"/>
      <c r="EG88" s="490"/>
      <c r="EH88" s="490"/>
      <c r="EI88" s="490"/>
      <c r="EJ88" s="490"/>
      <c r="EK88" s="490"/>
      <c r="EL88" s="490"/>
      <c r="EM88" s="490"/>
      <c r="EN88" s="490"/>
      <c r="EO88" s="490"/>
      <c r="EP88" s="490"/>
      <c r="EQ88" s="490"/>
      <c r="ER88" s="490"/>
      <c r="ES88" s="490"/>
      <c r="ET88" s="490"/>
      <c r="EU88" s="490"/>
      <c r="EV88" s="490"/>
      <c r="EW88" s="490"/>
      <c r="EX88" s="490"/>
      <c r="EY88" s="490"/>
      <c r="EZ88" s="490"/>
      <c r="FA88" s="490"/>
      <c r="FB88" s="490"/>
      <c r="FC88" s="490"/>
      <c r="FD88" s="490"/>
      <c r="FE88" s="490"/>
      <c r="FF88" s="490"/>
      <c r="FG88" s="490"/>
      <c r="FH88" s="490"/>
      <c r="FI88" s="490"/>
      <c r="FJ88" s="490"/>
      <c r="FK88" s="490"/>
      <c r="FL88" s="490"/>
      <c r="FM88" s="490"/>
      <c r="FN88" s="490"/>
      <c r="FO88" s="490"/>
      <c r="FP88" s="490"/>
      <c r="FQ88" s="490"/>
      <c r="FR88" s="490"/>
      <c r="FS88" s="490"/>
      <c r="FT88" s="490"/>
      <c r="FU88" s="490"/>
      <c r="FV88" s="490"/>
      <c r="FW88" s="490"/>
      <c r="FX88" s="490"/>
      <c r="FY88" s="490"/>
      <c r="FZ88" s="490"/>
      <c r="GA88" s="490"/>
      <c r="GB88" s="490"/>
      <c r="GC88" s="490"/>
      <c r="GD88" s="490"/>
      <c r="GE88" s="490"/>
      <c r="GF88" s="490"/>
      <c r="GG88" s="490"/>
      <c r="GH88" s="490"/>
      <c r="GI88" s="490"/>
      <c r="GJ88" s="490"/>
      <c r="GK88" s="490"/>
      <c r="GL88" s="490"/>
      <c r="GM88" s="490"/>
      <c r="GN88" s="490"/>
      <c r="GO88" s="490"/>
      <c r="GP88" s="490"/>
      <c r="GQ88" s="490"/>
      <c r="GR88" s="490"/>
      <c r="GS88" s="490"/>
      <c r="GT88" s="490"/>
      <c r="GU88" s="490"/>
      <c r="GV88" s="490"/>
      <c r="GW88" s="490"/>
      <c r="GX88" s="490"/>
      <c r="GY88" s="490"/>
      <c r="GZ88" s="490"/>
      <c r="HA88" s="490"/>
      <c r="HB88" s="490"/>
      <c r="HC88" s="490"/>
      <c r="HD88" s="490"/>
      <c r="HE88" s="490"/>
      <c r="HF88" s="490"/>
      <c r="HG88" s="490"/>
      <c r="HH88" s="490"/>
      <c r="HI88" s="490"/>
      <c r="HJ88" s="490"/>
      <c r="HK88" s="490"/>
      <c r="HL88" s="490"/>
      <c r="HM88" s="490"/>
      <c r="HN88" s="490"/>
      <c r="HO88" s="490"/>
      <c r="HP88" s="490"/>
      <c r="HQ88" s="490"/>
      <c r="HR88" s="490"/>
      <c r="HS88" s="490"/>
    </row>
    <row r="89" spans="1:246" ht="38.25" x14ac:dyDescent="0.25">
      <c r="A89" s="487" t="str">
        <f t="shared" ref="A89:G90" si="18">IF(A81="","",A81)</f>
        <v/>
      </c>
      <c r="B89" s="414" t="str">
        <f t="shared" si="18"/>
        <v>LLA4H7A</v>
      </c>
      <c r="C89" s="434" t="str">
        <f t="shared" si="18"/>
        <v>Grammaire pour le TAL   (Traitement Automatique du Langage) salle informatique</v>
      </c>
      <c r="D89" s="375" t="str">
        <f t="shared" si="18"/>
        <v/>
      </c>
      <c r="E89" s="556" t="str">
        <f t="shared" si="18"/>
        <v>UE de spécialisation</v>
      </c>
      <c r="F89" s="346" t="str">
        <f t="shared" si="18"/>
        <v/>
      </c>
      <c r="G89" s="426" t="str">
        <f t="shared" si="18"/>
        <v>SDL</v>
      </c>
      <c r="H89" s="586"/>
      <c r="I89" s="375" t="str">
        <f t="shared" ref="I89:N90" si="19">IF(I81="","",I81)</f>
        <v>3</v>
      </c>
      <c r="J89" s="375" t="str">
        <f t="shared" si="19"/>
        <v>3</v>
      </c>
      <c r="K89" s="685" t="str">
        <f t="shared" si="19"/>
        <v>MINARD Anne-Lyse</v>
      </c>
      <c r="L89" s="587" t="str">
        <f t="shared" si="19"/>
        <v>07</v>
      </c>
      <c r="M89" s="832">
        <f t="shared" si="19"/>
        <v>61</v>
      </c>
      <c r="N89" s="1232" t="str">
        <f t="shared" si="19"/>
        <v/>
      </c>
      <c r="O89" s="1232"/>
      <c r="P89" s="1237">
        <f>IF(P81="","",P81)</f>
        <v>18</v>
      </c>
      <c r="Q89" s="1237"/>
      <c r="R89" s="1232" t="str">
        <f t="shared" ref="R89:AD89" si="20">IF(R81="","",R81)</f>
        <v/>
      </c>
      <c r="S89" s="1232" t="str">
        <f t="shared" si="20"/>
        <v/>
      </c>
      <c r="T89" s="1257" t="str">
        <f t="shared" si="20"/>
        <v>100%CC, écrit, CELENE</v>
      </c>
      <c r="U89" s="1258" t="str">
        <f t="shared" si="20"/>
        <v>100 % CT Oral</v>
      </c>
      <c r="V89" s="859">
        <f t="shared" si="20"/>
        <v>1</v>
      </c>
      <c r="W89" s="694" t="str">
        <f t="shared" si="20"/>
        <v>CC</v>
      </c>
      <c r="X89" s="694" t="str">
        <f t="shared" si="20"/>
        <v/>
      </c>
      <c r="Y89" s="694" t="str">
        <f t="shared" si="20"/>
        <v/>
      </c>
      <c r="Z89" s="396">
        <f t="shared" si="20"/>
        <v>1</v>
      </c>
      <c r="AA89" s="395" t="str">
        <f t="shared" si="20"/>
        <v>CT</v>
      </c>
      <c r="AB89" s="396" t="str">
        <f t="shared" si="20"/>
        <v>Oral</v>
      </c>
      <c r="AC89" s="950" t="str">
        <f t="shared" si="20"/>
        <v>15-20 min</v>
      </c>
      <c r="AD89" s="1276" t="str">
        <f t="shared" si="20"/>
        <v>Oral, 15-20 min</v>
      </c>
      <c r="AE89" s="1129" t="str">
        <f t="shared" si="17"/>
        <v>Oral, 15-20 min</v>
      </c>
      <c r="AF89" s="955">
        <f t="shared" ref="AF89:AN89" si="21">IF(AF81="","",AF81)</f>
        <v>1</v>
      </c>
      <c r="AG89" s="718" t="str">
        <f t="shared" si="21"/>
        <v>CT</v>
      </c>
      <c r="AH89" s="718" t="str">
        <f t="shared" si="21"/>
        <v>Oral</v>
      </c>
      <c r="AI89" s="718" t="str">
        <f t="shared" si="21"/>
        <v>15-20 min</v>
      </c>
      <c r="AJ89" s="396">
        <f t="shared" si="21"/>
        <v>1</v>
      </c>
      <c r="AK89" s="404" t="str">
        <f t="shared" si="21"/>
        <v>CT</v>
      </c>
      <c r="AL89" s="404" t="str">
        <f t="shared" si="21"/>
        <v>Oral</v>
      </c>
      <c r="AM89" s="404" t="str">
        <f t="shared" si="21"/>
        <v>15-20 min</v>
      </c>
      <c r="AN89" s="654" t="str">
        <f t="shared" si="21"/>
        <v>Cette UE est une remise à niveau autour des connaissances de base de la grammaire usuelle du français (classes, fonctions, terminologie, critères formels de reconnaissance, usages, valeurs sémantiques associées, problèmes de classification…). Ces différents éléments seront repris dans diverses applications liées, en fonction du parcours choisi par l'étudiant, à l'enseignement du français langue étrangère (FLE) ou au traitement automatique des langues (TAL).</v>
      </c>
    </row>
    <row r="90" spans="1:246" ht="51" x14ac:dyDescent="0.25">
      <c r="A90" s="487" t="str">
        <f t="shared" si="18"/>
        <v/>
      </c>
      <c r="B90" s="414" t="str">
        <f t="shared" si="18"/>
        <v>LLA4H6A</v>
      </c>
      <c r="C90" s="519" t="str">
        <f t="shared" si="18"/>
        <v>Communication interculturelle</v>
      </c>
      <c r="D90" s="375" t="str">
        <f t="shared" si="18"/>
        <v/>
      </c>
      <c r="E90" s="556" t="str">
        <f t="shared" si="18"/>
        <v>UE de spécialisation</v>
      </c>
      <c r="F90" s="375" t="str">
        <f t="shared" si="18"/>
        <v>L2 SDL,  L2 LLCER parc. MEF FLM-FLE, L2 LEA parc. MEF FLM-FLE, L2 LEA ANG/ALLD parc. Siegen, L3 Lettres parc. Métiers des lettres</v>
      </c>
      <c r="G90" s="426" t="str">
        <f t="shared" si="18"/>
        <v>SDL</v>
      </c>
      <c r="H90" s="586"/>
      <c r="I90" s="375" t="str">
        <f t="shared" si="19"/>
        <v>3</v>
      </c>
      <c r="J90" s="375" t="str">
        <f t="shared" si="19"/>
        <v>3</v>
      </c>
      <c r="K90" s="685" t="str">
        <f t="shared" si="19"/>
        <v>ENGUEHARD Guillaume</v>
      </c>
      <c r="L90" s="587">
        <f t="shared" si="19"/>
        <v>71</v>
      </c>
      <c r="M90" s="832">
        <f t="shared" si="19"/>
        <v>61</v>
      </c>
      <c r="N90" s="1232" t="str">
        <f t="shared" si="19"/>
        <v/>
      </c>
      <c r="O90" s="1232"/>
      <c r="P90" s="1248">
        <f>IF(P82="","",P82)</f>
        <v>0</v>
      </c>
      <c r="Q90" s="1248">
        <f>IF(Q82="","",Q82)</f>
        <v>24</v>
      </c>
      <c r="R90" s="1232" t="str">
        <f t="shared" ref="R90:AD90" si="22">IF(R82="","",R82)</f>
        <v/>
      </c>
      <c r="S90" s="1232" t="str">
        <f t="shared" si="22"/>
        <v/>
      </c>
      <c r="T90" s="1257" t="str">
        <f t="shared" si="22"/>
        <v>100%CC, test en ligne + Dossier</v>
      </c>
      <c r="U90" s="1258" t="str">
        <f t="shared" si="22"/>
        <v>100 % CT Oral 15-20min</v>
      </c>
      <c r="V90" s="859">
        <f t="shared" si="22"/>
        <v>1</v>
      </c>
      <c r="W90" s="694" t="str">
        <f t="shared" si="22"/>
        <v>CC</v>
      </c>
      <c r="X90" s="694" t="str">
        <f t="shared" si="22"/>
        <v>Ecrit + Dossier</v>
      </c>
      <c r="Y90" s="694" t="str">
        <f t="shared" si="22"/>
        <v/>
      </c>
      <c r="Z90" s="396">
        <f t="shared" si="22"/>
        <v>1</v>
      </c>
      <c r="AA90" s="395" t="str">
        <f t="shared" si="22"/>
        <v>CT</v>
      </c>
      <c r="AB90" s="396" t="str">
        <f t="shared" si="22"/>
        <v>Oral</v>
      </c>
      <c r="AC90" s="950" t="str">
        <f t="shared" si="22"/>
        <v>15-20 min</v>
      </c>
      <c r="AD90" s="1276" t="str">
        <f t="shared" si="22"/>
        <v>Test en ligne</v>
      </c>
      <c r="AE90" s="1129" t="str">
        <f t="shared" si="17"/>
        <v>Test en ligne</v>
      </c>
      <c r="AF90" s="955">
        <f t="shared" ref="AF90:AN90" si="23">IF(AF82="","",AF82)</f>
        <v>1</v>
      </c>
      <c r="AG90" s="718" t="str">
        <f t="shared" si="23"/>
        <v>CT</v>
      </c>
      <c r="AH90" s="718" t="str">
        <f t="shared" si="23"/>
        <v>Ecrit</v>
      </c>
      <c r="AI90" s="718" t="str">
        <f t="shared" si="23"/>
        <v>1h00</v>
      </c>
      <c r="AJ90" s="396">
        <f t="shared" si="23"/>
        <v>1</v>
      </c>
      <c r="AK90" s="404" t="str">
        <f t="shared" si="23"/>
        <v>CT</v>
      </c>
      <c r="AL90" s="404" t="str">
        <f t="shared" si="23"/>
        <v>Ecrit</v>
      </c>
      <c r="AM90" s="404" t="str">
        <f t="shared" si="23"/>
        <v>1h00</v>
      </c>
      <c r="AN90" s="654" t="str">
        <f t="shared" si="23"/>
        <v>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v>
      </c>
    </row>
    <row r="91" spans="1:246" ht="30.75" customHeight="1" x14ac:dyDescent="0.25">
      <c r="A91" s="560" t="s">
        <v>362</v>
      </c>
      <c r="B91" s="560" t="s">
        <v>193</v>
      </c>
      <c r="C91" s="456" t="s">
        <v>215</v>
      </c>
      <c r="D91" s="555" t="s">
        <v>553</v>
      </c>
      <c r="E91" s="584" t="s">
        <v>421</v>
      </c>
      <c r="F91" s="584"/>
      <c r="G91" s="559"/>
      <c r="H91" s="584"/>
      <c r="I91" s="564"/>
      <c r="J91" s="565"/>
      <c r="K91" s="565"/>
      <c r="L91" s="565"/>
      <c r="M91" s="844"/>
      <c r="N91" s="1245"/>
      <c r="O91" s="1245"/>
      <c r="P91" s="1245"/>
      <c r="Q91" s="1245"/>
      <c r="R91" s="1245"/>
      <c r="S91" s="1245"/>
      <c r="T91" s="1118"/>
      <c r="U91" s="887"/>
      <c r="V91" s="863"/>
      <c r="W91" s="566"/>
      <c r="X91" s="567"/>
      <c r="Y91" s="568"/>
      <c r="Z91" s="567"/>
      <c r="AA91" s="567"/>
      <c r="AB91" s="567"/>
      <c r="AC91" s="929"/>
      <c r="AD91" s="979"/>
      <c r="AE91" s="986"/>
      <c r="AF91" s="933"/>
      <c r="AG91" s="567"/>
      <c r="AH91" s="567"/>
      <c r="AI91" s="567"/>
      <c r="AJ91" s="567"/>
      <c r="AK91" s="567"/>
      <c r="AL91" s="567"/>
      <c r="AM91" s="567"/>
      <c r="AN91" s="664"/>
      <c r="HT91" s="746"/>
      <c r="HU91" s="746"/>
      <c r="HV91" s="746"/>
      <c r="HW91" s="746"/>
      <c r="HX91" s="746"/>
      <c r="HY91" s="746"/>
      <c r="HZ91" s="746"/>
      <c r="IA91" s="746"/>
      <c r="IB91" s="746"/>
      <c r="IC91" s="746"/>
      <c r="ID91" s="746"/>
      <c r="IE91" s="746"/>
      <c r="IF91" s="746"/>
      <c r="IG91" s="746"/>
      <c r="IH91" s="746"/>
      <c r="II91" s="746"/>
      <c r="IJ91" s="746"/>
      <c r="IK91" s="746"/>
      <c r="IL91" s="746"/>
    </row>
    <row r="92" spans="1:246" s="643" customFormat="1" ht="36" customHeight="1" x14ac:dyDescent="0.25">
      <c r="A92" s="615" t="s">
        <v>408</v>
      </c>
      <c r="B92" s="615" t="s">
        <v>407</v>
      </c>
      <c r="C92" s="617" t="s">
        <v>374</v>
      </c>
      <c r="D92" s="598"/>
      <c r="E92" s="577" t="s">
        <v>409</v>
      </c>
      <c r="F92" s="577"/>
      <c r="G92" s="599"/>
      <c r="H92" s="745"/>
      <c r="I92" s="577">
        <f>+I93+I94</f>
        <v>3</v>
      </c>
      <c r="J92" s="577">
        <f>+J93+J94</f>
        <v>3</v>
      </c>
      <c r="K92" s="601"/>
      <c r="L92" s="601"/>
      <c r="M92" s="841"/>
      <c r="N92" s="1243"/>
      <c r="O92" s="1243"/>
      <c r="P92" s="1243"/>
      <c r="Q92" s="1243"/>
      <c r="R92" s="1243"/>
      <c r="S92" s="1243"/>
      <c r="T92" s="1119"/>
      <c r="U92" s="885"/>
      <c r="V92" s="861"/>
      <c r="W92" s="453"/>
      <c r="X92" s="573"/>
      <c r="Y92" s="454"/>
      <c r="Z92" s="621"/>
      <c r="AA92" s="621"/>
      <c r="AB92" s="621"/>
      <c r="AC92" s="930"/>
      <c r="AD92" s="975"/>
      <c r="AE92" s="987"/>
      <c r="AF92" s="934"/>
      <c r="AG92" s="621"/>
      <c r="AH92" s="621"/>
      <c r="AI92" s="455"/>
      <c r="AJ92" s="621"/>
      <c r="AK92" s="621"/>
      <c r="AL92" s="621"/>
      <c r="AM92" s="455"/>
      <c r="AN92" s="662"/>
      <c r="AO92" s="642"/>
      <c r="AP92" s="642"/>
      <c r="AQ92" s="642"/>
      <c r="AR92" s="642"/>
      <c r="AS92" s="642"/>
      <c r="AT92" s="642"/>
      <c r="AU92" s="642"/>
      <c r="AV92" s="642"/>
      <c r="AW92" s="642"/>
      <c r="AX92" s="642"/>
      <c r="AY92" s="642"/>
      <c r="AZ92" s="642"/>
      <c r="BA92" s="642"/>
      <c r="BB92" s="642"/>
      <c r="BC92" s="642"/>
      <c r="BD92" s="642"/>
      <c r="BE92" s="642"/>
      <c r="BF92" s="642"/>
      <c r="BG92" s="642"/>
      <c r="BH92" s="642"/>
      <c r="BI92" s="642"/>
      <c r="BJ92" s="642"/>
      <c r="BK92" s="642"/>
      <c r="BL92" s="642"/>
      <c r="BM92" s="642"/>
      <c r="BN92" s="642"/>
      <c r="BO92" s="642"/>
      <c r="BP92" s="642"/>
      <c r="BQ92" s="642"/>
      <c r="BR92" s="642"/>
      <c r="BS92" s="642"/>
      <c r="BT92" s="642"/>
      <c r="BU92" s="642"/>
      <c r="BV92" s="642"/>
      <c r="BW92" s="642"/>
      <c r="BX92" s="642"/>
      <c r="BY92" s="642"/>
      <c r="BZ92" s="642"/>
      <c r="CA92" s="642"/>
      <c r="CB92" s="642"/>
      <c r="CC92" s="642"/>
      <c r="CD92" s="642"/>
      <c r="CE92" s="642"/>
      <c r="CF92" s="642"/>
      <c r="CG92" s="642"/>
      <c r="CH92" s="642"/>
      <c r="CI92" s="642"/>
      <c r="CJ92" s="642"/>
      <c r="CK92" s="642"/>
      <c r="CL92" s="642"/>
      <c r="CM92" s="642"/>
      <c r="CN92" s="642"/>
      <c r="CO92" s="642"/>
      <c r="CP92" s="642"/>
      <c r="CQ92" s="642"/>
      <c r="CR92" s="642"/>
      <c r="CS92" s="642"/>
      <c r="CT92" s="642"/>
      <c r="CU92" s="642"/>
      <c r="CV92" s="642"/>
      <c r="CW92" s="642"/>
      <c r="CX92" s="642"/>
      <c r="CY92" s="642"/>
      <c r="CZ92" s="642"/>
      <c r="DA92" s="642"/>
      <c r="DB92" s="642"/>
      <c r="DC92" s="642"/>
      <c r="DD92" s="642"/>
      <c r="DE92" s="642"/>
      <c r="DF92" s="642"/>
      <c r="DG92" s="642"/>
      <c r="DH92" s="642"/>
      <c r="DI92" s="642"/>
      <c r="DJ92" s="642"/>
      <c r="DK92" s="642"/>
      <c r="DL92" s="642"/>
      <c r="DM92" s="642"/>
      <c r="DN92" s="642"/>
      <c r="DO92" s="642"/>
      <c r="DP92" s="642"/>
      <c r="DQ92" s="642"/>
      <c r="DR92" s="642"/>
      <c r="DS92" s="642"/>
      <c r="DT92" s="642"/>
      <c r="DU92" s="642"/>
      <c r="DV92" s="642"/>
      <c r="DW92" s="642"/>
      <c r="DX92" s="642"/>
      <c r="DY92" s="642"/>
      <c r="DZ92" s="642"/>
      <c r="EA92" s="642"/>
      <c r="EB92" s="642"/>
      <c r="EC92" s="642"/>
      <c r="ED92" s="642"/>
      <c r="EE92" s="642"/>
      <c r="EF92" s="642"/>
      <c r="EG92" s="642"/>
      <c r="EH92" s="642"/>
      <c r="EI92" s="642"/>
      <c r="EJ92" s="642"/>
      <c r="EK92" s="642"/>
      <c r="EL92" s="642"/>
      <c r="EM92" s="642"/>
      <c r="EN92" s="642"/>
      <c r="EO92" s="642"/>
      <c r="EP92" s="642"/>
      <c r="EQ92" s="642"/>
      <c r="ER92" s="642"/>
      <c r="ES92" s="642"/>
      <c r="ET92" s="642"/>
      <c r="EU92" s="642"/>
      <c r="EV92" s="642"/>
      <c r="EW92" s="642"/>
      <c r="EX92" s="642"/>
      <c r="EY92" s="642"/>
      <c r="EZ92" s="642"/>
      <c r="FA92" s="642"/>
      <c r="FB92" s="642"/>
      <c r="FC92" s="642"/>
      <c r="FD92" s="642"/>
      <c r="FE92" s="642"/>
      <c r="FF92" s="642"/>
      <c r="FG92" s="642"/>
      <c r="FH92" s="642"/>
      <c r="FI92" s="642"/>
      <c r="FJ92" s="642"/>
      <c r="FK92" s="642"/>
      <c r="FL92" s="642"/>
      <c r="FM92" s="642"/>
      <c r="FN92" s="642"/>
      <c r="FO92" s="642"/>
      <c r="FP92" s="642"/>
      <c r="FQ92" s="642"/>
      <c r="FR92" s="642"/>
      <c r="FS92" s="642"/>
      <c r="FT92" s="642"/>
      <c r="FU92" s="642"/>
      <c r="FV92" s="642"/>
      <c r="FW92" s="642"/>
      <c r="FX92" s="642"/>
      <c r="FY92" s="642"/>
      <c r="FZ92" s="642"/>
      <c r="GA92" s="642"/>
      <c r="GB92" s="642"/>
      <c r="GC92" s="642"/>
      <c r="GD92" s="642"/>
      <c r="GE92" s="642"/>
      <c r="GF92" s="642"/>
      <c r="GG92" s="642"/>
      <c r="GH92" s="642"/>
      <c r="GI92" s="642"/>
      <c r="GJ92" s="642"/>
      <c r="GK92" s="642"/>
      <c r="GL92" s="642"/>
      <c r="GM92" s="642"/>
      <c r="GN92" s="642"/>
      <c r="GO92" s="642"/>
      <c r="GP92" s="642"/>
      <c r="GQ92" s="642"/>
      <c r="GR92" s="642"/>
      <c r="GS92" s="642"/>
      <c r="GT92" s="642"/>
      <c r="GU92" s="642"/>
      <c r="GV92" s="642"/>
      <c r="GW92" s="642"/>
      <c r="GX92" s="642"/>
      <c r="GY92" s="642"/>
      <c r="GZ92" s="642"/>
      <c r="HA92" s="642"/>
      <c r="HB92" s="642"/>
      <c r="HC92" s="642"/>
      <c r="HD92" s="642"/>
      <c r="HE92" s="642"/>
      <c r="HF92" s="642"/>
      <c r="HG92" s="642"/>
      <c r="HH92" s="642"/>
      <c r="HI92" s="642"/>
      <c r="HJ92" s="642"/>
      <c r="HK92" s="642"/>
      <c r="HL92" s="642"/>
      <c r="HM92" s="642"/>
      <c r="HN92" s="642"/>
      <c r="HO92" s="642"/>
      <c r="HP92" s="642"/>
      <c r="HQ92" s="642"/>
      <c r="HR92" s="642"/>
      <c r="HS92" s="642"/>
      <c r="HT92" s="642"/>
      <c r="HU92" s="642"/>
      <c r="HV92" s="642"/>
      <c r="HW92" s="642"/>
      <c r="HX92" s="642"/>
      <c r="HY92" s="642"/>
      <c r="HZ92" s="642"/>
      <c r="IA92" s="642"/>
      <c r="IB92" s="642"/>
      <c r="IC92" s="642"/>
      <c r="ID92" s="642"/>
      <c r="IE92" s="642"/>
      <c r="IF92" s="642"/>
      <c r="IG92" s="642"/>
      <c r="IH92" s="642"/>
      <c r="II92" s="642"/>
      <c r="IJ92" s="642"/>
      <c r="IK92" s="642"/>
      <c r="IL92" s="642"/>
    </row>
    <row r="93" spans="1:246" ht="51" x14ac:dyDescent="0.25">
      <c r="A93" s="487" t="str">
        <f>IF(A85="","",A85)</f>
        <v/>
      </c>
      <c r="B93" s="414" t="str">
        <f t="shared" ref="B93:N93" si="24">IF(B82="","",B82)</f>
        <v>LLA4H6A</v>
      </c>
      <c r="C93" s="519" t="str">
        <f t="shared" si="24"/>
        <v>Communication interculturelle</v>
      </c>
      <c r="D93" s="375" t="str">
        <f t="shared" si="24"/>
        <v/>
      </c>
      <c r="E93" s="556" t="str">
        <f t="shared" si="24"/>
        <v>UE de spécialisation</v>
      </c>
      <c r="F93" s="375" t="str">
        <f t="shared" si="24"/>
        <v>L2 SDL,  L2 LLCER parc. MEF FLM-FLE, L2 LEA parc. MEF FLM-FLE, L2 LEA ANG/ALLD parc. Siegen, L3 Lettres parc. Métiers des lettres</v>
      </c>
      <c r="G93" s="426" t="str">
        <f t="shared" si="24"/>
        <v>SDL</v>
      </c>
      <c r="H93" s="586" t="str">
        <f t="shared" si="24"/>
        <v/>
      </c>
      <c r="I93" s="375" t="str">
        <f t="shared" si="24"/>
        <v>3</v>
      </c>
      <c r="J93" s="375" t="str">
        <f t="shared" si="24"/>
        <v>3</v>
      </c>
      <c r="K93" s="685" t="str">
        <f t="shared" si="24"/>
        <v>ENGUEHARD Guillaume</v>
      </c>
      <c r="L93" s="587">
        <f t="shared" si="24"/>
        <v>71</v>
      </c>
      <c r="M93" s="832">
        <f t="shared" si="24"/>
        <v>61</v>
      </c>
      <c r="N93" s="1232" t="str">
        <f t="shared" si="24"/>
        <v/>
      </c>
      <c r="O93" s="1232"/>
      <c r="P93" s="1248">
        <f t="shared" ref="P93:AC93" si="25">IF(P82="","",P82)</f>
        <v>0</v>
      </c>
      <c r="Q93" s="1248">
        <f t="shared" si="25"/>
        <v>24</v>
      </c>
      <c r="R93" s="1232" t="str">
        <f t="shared" si="25"/>
        <v/>
      </c>
      <c r="S93" s="1232" t="str">
        <f t="shared" si="25"/>
        <v/>
      </c>
      <c r="T93" s="1257" t="str">
        <f t="shared" si="25"/>
        <v>100%CC, test en ligne + Dossier</v>
      </c>
      <c r="U93" s="1258" t="str">
        <f t="shared" si="25"/>
        <v>100 % CT Oral 15-20min</v>
      </c>
      <c r="V93" s="859">
        <f t="shared" si="25"/>
        <v>1</v>
      </c>
      <c r="W93" s="694" t="str">
        <f t="shared" si="25"/>
        <v>CC</v>
      </c>
      <c r="X93" s="694" t="str">
        <f t="shared" si="25"/>
        <v>Ecrit + Dossier</v>
      </c>
      <c r="Y93" s="694" t="str">
        <f t="shared" si="25"/>
        <v/>
      </c>
      <c r="Z93" s="396">
        <f t="shared" si="25"/>
        <v>1</v>
      </c>
      <c r="AA93" s="395" t="str">
        <f t="shared" si="25"/>
        <v>CT</v>
      </c>
      <c r="AB93" s="396" t="str">
        <f t="shared" si="25"/>
        <v>Oral</v>
      </c>
      <c r="AC93" s="950" t="str">
        <f t="shared" si="25"/>
        <v>15-20 min</v>
      </c>
      <c r="AD93" s="1276" t="str">
        <f t="shared" ref="AD93" si="26">IF(AD82="","",AD82)</f>
        <v>Test en ligne</v>
      </c>
      <c r="AE93" s="1129" t="str">
        <f>+AD93</f>
        <v>Test en ligne</v>
      </c>
      <c r="AF93" s="955">
        <f t="shared" ref="AF93:AN93" si="27">IF(AF82="","",AF82)</f>
        <v>1</v>
      </c>
      <c r="AG93" s="718" t="str">
        <f t="shared" si="27"/>
        <v>CT</v>
      </c>
      <c r="AH93" s="718" t="str">
        <f t="shared" si="27"/>
        <v>Ecrit</v>
      </c>
      <c r="AI93" s="718" t="str">
        <f t="shared" si="27"/>
        <v>1h00</v>
      </c>
      <c r="AJ93" s="396">
        <f t="shared" si="27"/>
        <v>1</v>
      </c>
      <c r="AK93" s="404" t="str">
        <f t="shared" si="27"/>
        <v>CT</v>
      </c>
      <c r="AL93" s="404" t="str">
        <f t="shared" si="27"/>
        <v>Ecrit</v>
      </c>
      <c r="AM93" s="404" t="str">
        <f t="shared" si="27"/>
        <v>1h00</v>
      </c>
      <c r="AN93" s="654" t="str">
        <f t="shared" si="27"/>
        <v>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v>
      </c>
    </row>
    <row r="94" spans="1:246" s="643" customFormat="1" ht="36" customHeight="1" x14ac:dyDescent="0.25">
      <c r="A94" s="615" t="s">
        <v>412</v>
      </c>
      <c r="B94" s="615" t="s">
        <v>410</v>
      </c>
      <c r="C94" s="617" t="s">
        <v>411</v>
      </c>
      <c r="D94" s="598"/>
      <c r="E94" s="581" t="s">
        <v>237</v>
      </c>
      <c r="F94" s="577"/>
      <c r="G94" s="599"/>
      <c r="H94" s="745"/>
      <c r="I94" s="577"/>
      <c r="J94" s="601"/>
      <c r="K94" s="601"/>
      <c r="L94" s="549"/>
      <c r="M94" s="841"/>
      <c r="N94" s="1243"/>
      <c r="O94" s="1243"/>
      <c r="P94" s="1243"/>
      <c r="Q94" s="1243"/>
      <c r="R94" s="1243"/>
      <c r="S94" s="1243"/>
      <c r="T94" s="1119"/>
      <c r="U94" s="885"/>
      <c r="V94" s="861"/>
      <c r="W94" s="453"/>
      <c r="X94" s="573"/>
      <c r="Y94" s="454"/>
      <c r="Z94" s="621"/>
      <c r="AA94" s="621"/>
      <c r="AB94" s="621"/>
      <c r="AC94" s="930"/>
      <c r="AD94" s="975"/>
      <c r="AE94" s="987"/>
      <c r="AF94" s="934"/>
      <c r="AG94" s="621"/>
      <c r="AH94" s="621"/>
      <c r="AI94" s="455"/>
      <c r="AJ94" s="621"/>
      <c r="AK94" s="621"/>
      <c r="AL94" s="621"/>
      <c r="AM94" s="455"/>
      <c r="AN94" s="662"/>
      <c r="AO94" s="642"/>
      <c r="AP94" s="642"/>
      <c r="AQ94" s="642"/>
      <c r="AR94" s="642"/>
      <c r="AS94" s="642"/>
      <c r="AT94" s="642"/>
      <c r="AU94" s="642"/>
      <c r="AV94" s="642"/>
      <c r="AW94" s="642"/>
      <c r="AX94" s="642"/>
      <c r="AY94" s="642"/>
      <c r="AZ94" s="642"/>
      <c r="BA94" s="642"/>
      <c r="BB94" s="642"/>
      <c r="BC94" s="642"/>
      <c r="BD94" s="642"/>
      <c r="BE94" s="642"/>
      <c r="BF94" s="642"/>
      <c r="BG94" s="642"/>
      <c r="BH94" s="642"/>
      <c r="BI94" s="642"/>
      <c r="BJ94" s="642"/>
      <c r="BK94" s="642"/>
      <c r="BL94" s="642"/>
      <c r="BM94" s="642"/>
      <c r="BN94" s="642"/>
      <c r="BO94" s="642"/>
      <c r="BP94" s="642"/>
      <c r="BQ94" s="642"/>
      <c r="BR94" s="642"/>
      <c r="BS94" s="642"/>
      <c r="BT94" s="642"/>
      <c r="BU94" s="642"/>
      <c r="BV94" s="642"/>
      <c r="BW94" s="642"/>
      <c r="BX94" s="642"/>
      <c r="BY94" s="642"/>
      <c r="BZ94" s="642"/>
      <c r="CA94" s="642"/>
      <c r="CB94" s="642"/>
      <c r="CC94" s="642"/>
      <c r="CD94" s="642"/>
      <c r="CE94" s="642"/>
      <c r="CF94" s="642"/>
      <c r="CG94" s="642"/>
      <c r="CH94" s="642"/>
      <c r="CI94" s="642"/>
      <c r="CJ94" s="642"/>
      <c r="CK94" s="642"/>
      <c r="CL94" s="642"/>
      <c r="CM94" s="642"/>
      <c r="CN94" s="642"/>
      <c r="CO94" s="642"/>
      <c r="CP94" s="642"/>
      <c r="CQ94" s="642"/>
      <c r="CR94" s="642"/>
      <c r="CS94" s="642"/>
      <c r="CT94" s="642"/>
      <c r="CU94" s="642"/>
      <c r="CV94" s="642"/>
      <c r="CW94" s="642"/>
      <c r="CX94" s="642"/>
      <c r="CY94" s="642"/>
      <c r="CZ94" s="642"/>
      <c r="DA94" s="642"/>
      <c r="DB94" s="642"/>
      <c r="DC94" s="642"/>
      <c r="DD94" s="642"/>
      <c r="DE94" s="642"/>
      <c r="DF94" s="642"/>
      <c r="DG94" s="642"/>
      <c r="DH94" s="642"/>
      <c r="DI94" s="642"/>
      <c r="DJ94" s="642"/>
      <c r="DK94" s="642"/>
      <c r="DL94" s="642"/>
      <c r="DM94" s="642"/>
      <c r="DN94" s="642"/>
      <c r="DO94" s="642"/>
      <c r="DP94" s="642"/>
      <c r="DQ94" s="642"/>
      <c r="DR94" s="642"/>
      <c r="DS94" s="642"/>
      <c r="DT94" s="642"/>
      <c r="DU94" s="642"/>
      <c r="DV94" s="642"/>
      <c r="DW94" s="642"/>
      <c r="DX94" s="642"/>
      <c r="DY94" s="642"/>
      <c r="DZ94" s="642"/>
      <c r="EA94" s="642"/>
      <c r="EB94" s="642"/>
      <c r="EC94" s="642"/>
      <c r="ED94" s="642"/>
      <c r="EE94" s="642"/>
      <c r="EF94" s="642"/>
      <c r="EG94" s="642"/>
      <c r="EH94" s="642"/>
      <c r="EI94" s="642"/>
      <c r="EJ94" s="642"/>
      <c r="EK94" s="642"/>
      <c r="EL94" s="642"/>
      <c r="EM94" s="642"/>
      <c r="EN94" s="642"/>
      <c r="EO94" s="642"/>
      <c r="EP94" s="642"/>
      <c r="EQ94" s="642"/>
      <c r="ER94" s="642"/>
      <c r="ES94" s="642"/>
      <c r="ET94" s="642"/>
      <c r="EU94" s="642"/>
      <c r="EV94" s="642"/>
      <c r="EW94" s="642"/>
      <c r="EX94" s="642"/>
      <c r="EY94" s="642"/>
      <c r="EZ94" s="642"/>
      <c r="FA94" s="642"/>
      <c r="FB94" s="642"/>
      <c r="FC94" s="642"/>
      <c r="FD94" s="642"/>
      <c r="FE94" s="642"/>
      <c r="FF94" s="642"/>
      <c r="FG94" s="642"/>
      <c r="FH94" s="642"/>
      <c r="FI94" s="642"/>
      <c r="FJ94" s="642"/>
      <c r="FK94" s="642"/>
      <c r="FL94" s="642"/>
      <c r="FM94" s="642"/>
      <c r="FN94" s="642"/>
      <c r="FO94" s="642"/>
      <c r="FP94" s="642"/>
      <c r="FQ94" s="642"/>
      <c r="FR94" s="642"/>
      <c r="FS94" s="642"/>
      <c r="FT94" s="642"/>
      <c r="FU94" s="642"/>
      <c r="FV94" s="642"/>
      <c r="FW94" s="642"/>
      <c r="FX94" s="642"/>
      <c r="FY94" s="642"/>
      <c r="FZ94" s="642"/>
      <c r="GA94" s="642"/>
      <c r="GB94" s="642"/>
      <c r="GC94" s="642"/>
      <c r="GD94" s="642"/>
      <c r="GE94" s="642"/>
      <c r="GF94" s="642"/>
      <c r="GG94" s="642"/>
      <c r="GH94" s="642"/>
      <c r="GI94" s="642"/>
      <c r="GJ94" s="642"/>
      <c r="GK94" s="642"/>
      <c r="GL94" s="642"/>
      <c r="GM94" s="642"/>
      <c r="GN94" s="642"/>
      <c r="GO94" s="642"/>
      <c r="GP94" s="642"/>
      <c r="GQ94" s="642"/>
      <c r="GR94" s="642"/>
      <c r="GS94" s="642"/>
      <c r="GT94" s="642"/>
      <c r="GU94" s="642"/>
      <c r="GV94" s="642"/>
      <c r="GW94" s="642"/>
      <c r="GX94" s="642"/>
      <c r="GY94" s="642"/>
      <c r="GZ94" s="642"/>
      <c r="HA94" s="642"/>
      <c r="HB94" s="642"/>
      <c r="HC94" s="642"/>
      <c r="HD94" s="642"/>
      <c r="HE94" s="642"/>
      <c r="HF94" s="642"/>
      <c r="HG94" s="642"/>
      <c r="HH94" s="642"/>
      <c r="HI94" s="642"/>
      <c r="HJ94" s="642"/>
      <c r="HK94" s="642"/>
      <c r="HL94" s="642"/>
      <c r="HM94" s="642"/>
      <c r="HN94" s="642"/>
      <c r="HO94" s="642"/>
      <c r="HP94" s="642"/>
      <c r="HQ94" s="642"/>
      <c r="HR94" s="642"/>
      <c r="HS94" s="642"/>
      <c r="HT94" s="642"/>
      <c r="HU94" s="642"/>
      <c r="HV94" s="642"/>
      <c r="HW94" s="642"/>
      <c r="HX94" s="642"/>
      <c r="HY94" s="642"/>
      <c r="HZ94" s="642"/>
      <c r="IA94" s="642"/>
      <c r="IB94" s="642"/>
      <c r="IC94" s="642"/>
      <c r="ID94" s="642"/>
      <c r="IE94" s="642"/>
      <c r="IF94" s="642"/>
      <c r="IG94" s="642"/>
      <c r="IH94" s="642"/>
      <c r="II94" s="642"/>
      <c r="IJ94" s="642"/>
      <c r="IK94" s="642"/>
      <c r="IL94" s="642"/>
    </row>
    <row r="95" spans="1:246" ht="63.75" x14ac:dyDescent="0.25">
      <c r="A95" s="487" t="str">
        <f t="shared" ref="A95:G96" si="28">IF(A87="","",A87)</f>
        <v/>
      </c>
      <c r="B95" s="414" t="str">
        <f t="shared" si="28"/>
        <v>LLA4MF1</v>
      </c>
      <c r="C95" s="405" t="str">
        <f t="shared" si="28"/>
        <v>Psychologie et sociologie pour l’enseignement</v>
      </c>
      <c r="D95" s="529" t="str">
        <f t="shared" si="28"/>
        <v>LOL5H7E</v>
      </c>
      <c r="E95" s="556" t="str">
        <f t="shared" si="28"/>
        <v>UE de spécialisation</v>
      </c>
      <c r="F95" s="421" t="str">
        <f t="shared" si="28"/>
        <v>L2 SDL parc. MEF FLM-FLE et LSF,  L3 SDL parc. MEF FLM, L2 LLCER  et LEA parc. MEF FLM-FLE et MEEF 1er degré, L3 LLCER  et LEA parc. MEEF 1er degré</v>
      </c>
      <c r="G95" s="426" t="str">
        <f t="shared" si="28"/>
        <v>INSPE</v>
      </c>
      <c r="H95" s="427"/>
      <c r="I95" s="418" t="str">
        <f t="shared" ref="I95:N96" si="29">IF(I87="","",I87)</f>
        <v>3</v>
      </c>
      <c r="J95" s="418" t="str">
        <f t="shared" si="29"/>
        <v>3</v>
      </c>
      <c r="K95" s="571" t="str">
        <f t="shared" si="29"/>
        <v>DOYEN Anne-Lise</v>
      </c>
      <c r="L95" s="569" t="str">
        <f t="shared" si="29"/>
        <v>16 et 70</v>
      </c>
      <c r="M95" s="848">
        <f t="shared" si="29"/>
        <v>15</v>
      </c>
      <c r="N95" s="1241">
        <f t="shared" si="29"/>
        <v>22</v>
      </c>
      <c r="O95" s="1241"/>
      <c r="P95" s="1241" t="str">
        <f>IF(P87="","",P87)</f>
        <v/>
      </c>
      <c r="Q95" s="1241"/>
      <c r="R95" s="1241" t="str">
        <f t="shared" ref="R95:AD95" si="30">IF(R87="","",R87)</f>
        <v/>
      </c>
      <c r="S95" s="1241" t="str">
        <f t="shared" si="30"/>
        <v/>
      </c>
      <c r="T95" s="1259" t="str">
        <f t="shared" si="30"/>
        <v>100% CT DM / dépôt copie sur CELENE / devoir-pdf</v>
      </c>
      <c r="U95" s="1260" t="str">
        <f t="shared" si="30"/>
        <v>100% CT DM / dépôt copie sur CELENE / devoir-pdf</v>
      </c>
      <c r="V95" s="864">
        <f t="shared" si="30"/>
        <v>1</v>
      </c>
      <c r="W95" s="702" t="str">
        <f t="shared" si="30"/>
        <v>CT</v>
      </c>
      <c r="X95" s="702" t="str">
        <f t="shared" si="30"/>
        <v>écrit</v>
      </c>
      <c r="Y95" s="702" t="str">
        <f t="shared" si="30"/>
        <v>1h00</v>
      </c>
      <c r="Z95" s="541">
        <f t="shared" si="30"/>
        <v>1</v>
      </c>
      <c r="AA95" s="410" t="str">
        <f t="shared" si="30"/>
        <v>CT</v>
      </c>
      <c r="AB95" s="396" t="str">
        <f t="shared" si="30"/>
        <v>Ecrit</v>
      </c>
      <c r="AC95" s="950" t="str">
        <f t="shared" si="30"/>
        <v>1h00</v>
      </c>
      <c r="AD95" s="1277" t="str">
        <f t="shared" si="30"/>
        <v>100% CT DM / dépôt copie sur CELENE / devoir-pdf</v>
      </c>
      <c r="AE95" s="1129" t="str">
        <f>+AD95</f>
        <v>100% CT DM / dépôt copie sur CELENE / devoir-pdf</v>
      </c>
      <c r="AF95" s="958">
        <f t="shared" ref="AF95:AN95" si="31">IF(AF87="","",AF87)</f>
        <v>1</v>
      </c>
      <c r="AG95" s="699" t="str">
        <f t="shared" si="31"/>
        <v>CT</v>
      </c>
      <c r="AH95" s="699" t="str">
        <f t="shared" si="31"/>
        <v>oral</v>
      </c>
      <c r="AI95" s="700" t="str">
        <f t="shared" si="31"/>
        <v>20 min</v>
      </c>
      <c r="AJ95" s="541">
        <f t="shared" si="31"/>
        <v>1</v>
      </c>
      <c r="AK95" s="411" t="str">
        <f t="shared" si="31"/>
        <v>CT</v>
      </c>
      <c r="AL95" s="411" t="str">
        <f t="shared" si="31"/>
        <v>Oral</v>
      </c>
      <c r="AM95" s="411" t="str">
        <f t="shared" si="31"/>
        <v>20 min</v>
      </c>
      <c r="AN95" s="657" t="str">
        <f t="shared" si="31"/>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row>
    <row r="96" spans="1:246" s="683" customFormat="1" ht="63.75" x14ac:dyDescent="0.25">
      <c r="A96" s="487" t="str">
        <f t="shared" si="28"/>
        <v/>
      </c>
      <c r="B96" s="414" t="str">
        <f t="shared" si="28"/>
        <v>LLA4MF2</v>
      </c>
      <c r="C96" s="517" t="str">
        <f t="shared" si="28"/>
        <v>Stage d'observation en milieu scolaire</v>
      </c>
      <c r="D96" s="528" t="str">
        <f t="shared" si="28"/>
        <v>LOL4D7B
LOL4H7C</v>
      </c>
      <c r="E96" s="556" t="str">
        <f t="shared" si="28"/>
        <v>UE de spécialisation</v>
      </c>
      <c r="F96" s="580" t="str">
        <f t="shared" si="28"/>
        <v>L2 Géo parc. MEEF, L2 SDL parc. MEF FLM-FLE, L2 Lettres</v>
      </c>
      <c r="G96" s="426" t="str">
        <f t="shared" si="28"/>
        <v>INSPE</v>
      </c>
      <c r="H96" s="427"/>
      <c r="I96" s="426">
        <f t="shared" si="29"/>
        <v>3</v>
      </c>
      <c r="J96" s="426">
        <f t="shared" si="29"/>
        <v>3</v>
      </c>
      <c r="K96" s="572" t="str">
        <f t="shared" si="29"/>
        <v>QUITTELIER Sylvie</v>
      </c>
      <c r="L96" s="509">
        <f t="shared" si="29"/>
        <v>80</v>
      </c>
      <c r="M96" s="848" t="str">
        <f t="shared" si="29"/>
        <v/>
      </c>
      <c r="N96" s="1241">
        <f t="shared" si="29"/>
        <v>12</v>
      </c>
      <c r="O96" s="1241"/>
      <c r="P96" s="1241" t="str">
        <f>IF(P88="","",P88)</f>
        <v/>
      </c>
      <c r="Q96" s="1241"/>
      <c r="R96" s="1241" t="str">
        <f t="shared" ref="R96:AD96" si="32">IF(R88="","",R88)</f>
        <v/>
      </c>
      <c r="S96" s="1241" t="str">
        <f t="shared" si="32"/>
        <v/>
      </c>
      <c r="T96" s="1261" t="str">
        <f t="shared" si="32"/>
        <v>100% CC DOSSIER</v>
      </c>
      <c r="U96" s="1262" t="str">
        <f t="shared" si="32"/>
        <v>100% CT DOSSIER</v>
      </c>
      <c r="V96" s="865">
        <f t="shared" si="32"/>
        <v>1</v>
      </c>
      <c r="W96" s="702" t="str">
        <f t="shared" si="32"/>
        <v>CC</v>
      </c>
      <c r="X96" s="702" t="str">
        <f t="shared" si="32"/>
        <v/>
      </c>
      <c r="Y96" s="702" t="str">
        <f t="shared" si="32"/>
        <v/>
      </c>
      <c r="Z96" s="408">
        <f t="shared" si="32"/>
        <v>1</v>
      </c>
      <c r="AA96" s="403" t="str">
        <f t="shared" si="32"/>
        <v>CT</v>
      </c>
      <c r="AB96" s="396" t="str">
        <f t="shared" si="32"/>
        <v>Dossier</v>
      </c>
      <c r="AC96" s="950" t="str">
        <f t="shared" si="32"/>
        <v/>
      </c>
      <c r="AD96" s="1278" t="str">
        <f t="shared" si="32"/>
        <v xml:space="preserve">DM dépôt CELENE devoir-PDF </v>
      </c>
      <c r="AE96" s="1129" t="str">
        <f>+AD96</f>
        <v xml:space="preserve">DM dépôt CELENE devoir-PDF </v>
      </c>
      <c r="AF96" s="959">
        <f t="shared" ref="AF96:AN96" si="33">IF(AF88="","",AF88)</f>
        <v>1</v>
      </c>
      <c r="AG96" s="702" t="str">
        <f t="shared" si="33"/>
        <v>CT</v>
      </c>
      <c r="AH96" s="702" t="str">
        <f t="shared" si="33"/>
        <v>Ecrit</v>
      </c>
      <c r="AI96" s="702" t="str">
        <f t="shared" si="33"/>
        <v>1h30</v>
      </c>
      <c r="AJ96" s="408">
        <f t="shared" si="33"/>
        <v>1</v>
      </c>
      <c r="AK96" s="403" t="str">
        <f t="shared" si="33"/>
        <v>CT</v>
      </c>
      <c r="AL96" s="403" t="str">
        <f t="shared" si="33"/>
        <v>Ecrit</v>
      </c>
      <c r="AM96" s="403" t="str">
        <f t="shared" si="33"/>
        <v>1h30</v>
      </c>
      <c r="AN96" s="657" t="str">
        <f t="shared" si="33"/>
        <v>Réinvestir les notions abordées dans l’UE « connaissance des institutions éducatives » : institution éducative, enjeux de l’éducation, déontologie, valeurs et éthique, relation pédagogique...
Rendre compte et analyser les situations éducatives observées en stage.
Appréhender les composantes du métier d’enseignant.
Confronter ses représentations à la réalité des métiers de l’enseignement et construire son projet professionnel.</v>
      </c>
      <c r="AO96" s="490"/>
      <c r="AP96" s="490"/>
      <c r="AQ96" s="490"/>
      <c r="AR96" s="490"/>
      <c r="AS96" s="490"/>
      <c r="AT96" s="490"/>
      <c r="AU96" s="490"/>
      <c r="AV96" s="490"/>
      <c r="AW96" s="490"/>
      <c r="AX96" s="490"/>
      <c r="AY96" s="490"/>
      <c r="AZ96" s="490"/>
      <c r="BA96" s="490"/>
      <c r="BB96" s="490"/>
      <c r="BC96" s="490"/>
      <c r="BD96" s="490"/>
      <c r="BE96" s="490"/>
      <c r="BF96" s="490"/>
      <c r="BG96" s="490"/>
      <c r="BH96" s="490"/>
      <c r="BI96" s="490"/>
      <c r="BJ96" s="490"/>
      <c r="BK96" s="490"/>
      <c r="BL96" s="490"/>
      <c r="BM96" s="490"/>
      <c r="BN96" s="490"/>
      <c r="BO96" s="490"/>
      <c r="BP96" s="490"/>
      <c r="BQ96" s="490"/>
      <c r="BR96" s="490"/>
      <c r="BS96" s="490"/>
      <c r="BT96" s="490"/>
      <c r="BU96" s="490"/>
      <c r="BV96" s="490"/>
      <c r="BW96" s="490"/>
      <c r="BX96" s="490"/>
      <c r="BY96" s="490"/>
      <c r="BZ96" s="490"/>
      <c r="CA96" s="490"/>
      <c r="CB96" s="490"/>
      <c r="CC96" s="490"/>
      <c r="CD96" s="490"/>
      <c r="CE96" s="490"/>
      <c r="CF96" s="490"/>
      <c r="CG96" s="490"/>
      <c r="CH96" s="490"/>
      <c r="CI96" s="490"/>
      <c r="CJ96" s="490"/>
      <c r="CK96" s="490"/>
      <c r="CL96" s="490"/>
      <c r="CM96" s="490"/>
      <c r="CN96" s="490"/>
      <c r="CO96" s="490"/>
      <c r="CP96" s="490"/>
      <c r="CQ96" s="490"/>
      <c r="CR96" s="490"/>
      <c r="CS96" s="490"/>
      <c r="CT96" s="490"/>
      <c r="CU96" s="490"/>
      <c r="CV96" s="490"/>
      <c r="CW96" s="490"/>
      <c r="CX96" s="490"/>
      <c r="CY96" s="490"/>
      <c r="CZ96" s="490"/>
      <c r="DA96" s="490"/>
      <c r="DB96" s="490"/>
      <c r="DC96" s="490"/>
      <c r="DD96" s="490"/>
      <c r="DE96" s="490"/>
      <c r="DF96" s="490"/>
      <c r="DG96" s="490"/>
      <c r="DH96" s="490"/>
      <c r="DI96" s="490"/>
      <c r="DJ96" s="490"/>
      <c r="DK96" s="490"/>
      <c r="DL96" s="490"/>
      <c r="DM96" s="490"/>
      <c r="DN96" s="490"/>
      <c r="DO96" s="490"/>
      <c r="DP96" s="490"/>
      <c r="DQ96" s="490"/>
      <c r="DR96" s="490"/>
      <c r="DS96" s="490"/>
      <c r="DT96" s="490"/>
      <c r="DU96" s="490"/>
      <c r="DV96" s="490"/>
      <c r="DW96" s="490"/>
      <c r="DX96" s="490"/>
      <c r="DY96" s="490"/>
      <c r="DZ96" s="490"/>
      <c r="EA96" s="490"/>
      <c r="EB96" s="490"/>
      <c r="EC96" s="490"/>
      <c r="ED96" s="490"/>
      <c r="EE96" s="490"/>
      <c r="EF96" s="490"/>
      <c r="EG96" s="490"/>
      <c r="EH96" s="490"/>
      <c r="EI96" s="490"/>
      <c r="EJ96" s="490"/>
      <c r="EK96" s="490"/>
      <c r="EL96" s="490"/>
      <c r="EM96" s="490"/>
      <c r="EN96" s="490"/>
      <c r="EO96" s="490"/>
      <c r="EP96" s="490"/>
      <c r="EQ96" s="490"/>
      <c r="ER96" s="490"/>
      <c r="ES96" s="490"/>
      <c r="ET96" s="490"/>
      <c r="EU96" s="490"/>
      <c r="EV96" s="490"/>
      <c r="EW96" s="490"/>
      <c r="EX96" s="490"/>
      <c r="EY96" s="490"/>
      <c r="EZ96" s="490"/>
      <c r="FA96" s="490"/>
      <c r="FB96" s="490"/>
      <c r="FC96" s="490"/>
      <c r="FD96" s="490"/>
      <c r="FE96" s="490"/>
      <c r="FF96" s="490"/>
      <c r="FG96" s="490"/>
      <c r="FH96" s="490"/>
      <c r="FI96" s="490"/>
      <c r="FJ96" s="490"/>
      <c r="FK96" s="490"/>
      <c r="FL96" s="490"/>
      <c r="FM96" s="490"/>
      <c r="FN96" s="490"/>
      <c r="FO96" s="490"/>
      <c r="FP96" s="490"/>
      <c r="FQ96" s="490"/>
      <c r="FR96" s="490"/>
      <c r="FS96" s="490"/>
      <c r="FT96" s="490"/>
      <c r="FU96" s="490"/>
      <c r="FV96" s="490"/>
      <c r="FW96" s="490"/>
      <c r="FX96" s="490"/>
      <c r="FY96" s="490"/>
      <c r="FZ96" s="490"/>
      <c r="GA96" s="490"/>
      <c r="GB96" s="490"/>
      <c r="GC96" s="490"/>
      <c r="GD96" s="490"/>
      <c r="GE96" s="490"/>
      <c r="GF96" s="490"/>
      <c r="GG96" s="490"/>
      <c r="GH96" s="490"/>
      <c r="GI96" s="490"/>
      <c r="GJ96" s="490"/>
      <c r="GK96" s="490"/>
      <c r="GL96" s="490"/>
      <c r="GM96" s="490"/>
      <c r="GN96" s="490"/>
      <c r="GO96" s="490"/>
      <c r="GP96" s="490"/>
      <c r="GQ96" s="490"/>
      <c r="GR96" s="490"/>
      <c r="GS96" s="490"/>
      <c r="GT96" s="490"/>
      <c r="GU96" s="490"/>
      <c r="GV96" s="490"/>
      <c r="GW96" s="490"/>
      <c r="GX96" s="490"/>
      <c r="GY96" s="490"/>
      <c r="GZ96" s="490"/>
      <c r="HA96" s="490"/>
      <c r="HB96" s="490"/>
      <c r="HC96" s="490"/>
      <c r="HD96" s="490"/>
      <c r="HE96" s="490"/>
      <c r="HF96" s="490"/>
      <c r="HG96" s="490"/>
      <c r="HH96" s="490"/>
      <c r="HI96" s="490"/>
      <c r="HJ96" s="490"/>
      <c r="HK96" s="490"/>
      <c r="HL96" s="490"/>
      <c r="HM96" s="490"/>
      <c r="HN96" s="490"/>
      <c r="HO96" s="490"/>
      <c r="HP96" s="490"/>
      <c r="HQ96" s="490"/>
      <c r="HR96" s="490"/>
      <c r="HS96" s="490"/>
    </row>
    <row r="97" spans="1:246" ht="23.25" customHeight="1" x14ac:dyDescent="0.25">
      <c r="A97" s="388"/>
      <c r="B97" s="388"/>
      <c r="C97" s="389"/>
      <c r="D97" s="388"/>
      <c r="E97" s="388"/>
      <c r="F97" s="388"/>
      <c r="G97" s="388"/>
      <c r="H97" s="388"/>
      <c r="I97" s="388"/>
      <c r="J97" s="388"/>
      <c r="K97" s="388"/>
      <c r="L97" s="388"/>
      <c r="M97" s="845"/>
      <c r="N97" s="1247"/>
      <c r="O97" s="1247"/>
      <c r="P97" s="1247"/>
      <c r="Q97" s="1247"/>
      <c r="R97" s="1247"/>
      <c r="S97" s="1247"/>
      <c r="T97" s="1116"/>
      <c r="U97" s="889"/>
      <c r="V97" s="491"/>
      <c r="W97" s="491"/>
      <c r="X97" s="491"/>
      <c r="Y97" s="491"/>
      <c r="Z97" s="491"/>
      <c r="AA97" s="491"/>
      <c r="AB97" s="491"/>
      <c r="AC97" s="491"/>
      <c r="AD97" s="988"/>
      <c r="AE97" s="922"/>
      <c r="AF97" s="491"/>
      <c r="AG97" s="491"/>
      <c r="AH97" s="491"/>
      <c r="AI97" s="491"/>
      <c r="AJ97" s="491"/>
      <c r="AK97" s="491"/>
      <c r="AL97" s="491"/>
      <c r="AM97" s="492"/>
      <c r="AN97" s="665"/>
    </row>
    <row r="98" spans="1:246" s="562" customFormat="1" ht="23.25" customHeight="1" x14ac:dyDescent="0.25">
      <c r="A98" s="501" t="s">
        <v>425</v>
      </c>
      <c r="B98" s="557"/>
      <c r="C98" s="558" t="s">
        <v>424</v>
      </c>
      <c r="D98" s="442"/>
      <c r="E98" s="442"/>
      <c r="F98" s="442"/>
      <c r="G98" s="557"/>
      <c r="H98" s="442"/>
      <c r="I98" s="557"/>
      <c r="J98" s="557"/>
      <c r="K98" s="557"/>
      <c r="L98" s="557"/>
      <c r="M98" s="837"/>
      <c r="N98" s="1238"/>
      <c r="O98" s="1238"/>
      <c r="P98" s="1238"/>
      <c r="Q98" s="1238"/>
      <c r="R98" s="1238"/>
      <c r="S98" s="1238"/>
      <c r="T98" s="1219"/>
      <c r="U98" s="1001"/>
      <c r="V98" s="1002"/>
      <c r="W98" s="1002"/>
      <c r="X98" s="1002"/>
      <c r="Y98" s="1002"/>
      <c r="Z98" s="1002"/>
      <c r="AA98" s="1002"/>
      <c r="AB98" s="1002"/>
      <c r="AC98" s="1002"/>
      <c r="AD98" s="1001"/>
      <c r="AE98" s="1002"/>
      <c r="AF98" s="945"/>
      <c r="AG98" s="557"/>
      <c r="AH98" s="557"/>
      <c r="AI98" s="557"/>
      <c r="AJ98" s="557"/>
      <c r="AK98" s="557"/>
      <c r="AL98" s="557"/>
      <c r="AM98" s="557"/>
      <c r="AN98" s="658"/>
      <c r="AO98" s="561"/>
      <c r="AP98" s="561"/>
      <c r="AQ98" s="561"/>
      <c r="AR98" s="561"/>
      <c r="AS98" s="561"/>
      <c r="AT98" s="561"/>
      <c r="AU98" s="561"/>
      <c r="AV98" s="561"/>
      <c r="AW98" s="561"/>
      <c r="AX98" s="561"/>
      <c r="AY98" s="561"/>
      <c r="AZ98" s="561"/>
      <c r="BA98" s="561"/>
      <c r="BB98" s="561"/>
      <c r="BC98" s="561"/>
      <c r="BD98" s="561"/>
      <c r="BE98" s="561"/>
      <c r="BF98" s="561"/>
      <c r="BG98" s="561"/>
      <c r="BH98" s="561"/>
      <c r="BI98" s="561"/>
      <c r="BJ98" s="561"/>
      <c r="BK98" s="561"/>
      <c r="BL98" s="561"/>
      <c r="BM98" s="561"/>
      <c r="BN98" s="561"/>
      <c r="BO98" s="561"/>
      <c r="BP98" s="561"/>
      <c r="BQ98" s="561"/>
      <c r="BR98" s="561"/>
      <c r="BS98" s="561"/>
      <c r="BT98" s="561"/>
      <c r="BU98" s="561"/>
      <c r="BV98" s="561"/>
      <c r="BW98" s="561"/>
      <c r="BX98" s="561"/>
      <c r="BY98" s="561"/>
      <c r="BZ98" s="561"/>
      <c r="CA98" s="561"/>
      <c r="CB98" s="561"/>
      <c r="CC98" s="561"/>
      <c r="CD98" s="561"/>
      <c r="CE98" s="561"/>
      <c r="CF98" s="561"/>
      <c r="CG98" s="561"/>
      <c r="CH98" s="561"/>
      <c r="CI98" s="561"/>
      <c r="CJ98" s="561"/>
      <c r="CK98" s="561"/>
      <c r="CL98" s="561"/>
      <c r="CM98" s="561"/>
      <c r="CN98" s="561"/>
      <c r="CO98" s="561"/>
      <c r="CP98" s="561"/>
      <c r="CQ98" s="561"/>
      <c r="CR98" s="561"/>
      <c r="CS98" s="561"/>
      <c r="CT98" s="561"/>
      <c r="CU98" s="561"/>
      <c r="CV98" s="561"/>
      <c r="CW98" s="561"/>
      <c r="CX98" s="561"/>
      <c r="CY98" s="561"/>
      <c r="CZ98" s="561"/>
      <c r="DA98" s="561"/>
      <c r="DB98" s="561"/>
      <c r="DC98" s="561"/>
      <c r="DD98" s="561"/>
      <c r="DE98" s="561"/>
      <c r="DF98" s="561"/>
      <c r="DG98" s="561"/>
      <c r="DH98" s="561"/>
      <c r="DI98" s="561"/>
      <c r="DJ98" s="561"/>
      <c r="DK98" s="561"/>
      <c r="DL98" s="561"/>
      <c r="DM98" s="561"/>
      <c r="DN98" s="561"/>
      <c r="DO98" s="561"/>
      <c r="DP98" s="561"/>
      <c r="DQ98" s="561"/>
      <c r="DR98" s="561"/>
      <c r="DS98" s="561"/>
      <c r="DT98" s="561"/>
      <c r="DU98" s="561"/>
      <c r="DV98" s="561"/>
      <c r="DW98" s="561"/>
      <c r="DX98" s="561"/>
      <c r="DY98" s="561"/>
      <c r="DZ98" s="561"/>
      <c r="EA98" s="561"/>
      <c r="EB98" s="561"/>
      <c r="EC98" s="561"/>
      <c r="ED98" s="561"/>
      <c r="EE98" s="561"/>
      <c r="EF98" s="561"/>
      <c r="EG98" s="561"/>
      <c r="EH98" s="561"/>
      <c r="EI98" s="561"/>
      <c r="EJ98" s="561"/>
      <c r="EK98" s="561"/>
      <c r="EL98" s="561"/>
      <c r="EM98" s="561"/>
      <c r="EN98" s="561"/>
      <c r="EO98" s="561"/>
      <c r="EP98" s="561"/>
      <c r="EQ98" s="561"/>
      <c r="ER98" s="561"/>
      <c r="ES98" s="561"/>
      <c r="ET98" s="561"/>
      <c r="EU98" s="561"/>
      <c r="EV98" s="561"/>
      <c r="EW98" s="561"/>
      <c r="EX98" s="561"/>
      <c r="EY98" s="561"/>
      <c r="EZ98" s="561"/>
      <c r="FA98" s="561"/>
      <c r="FB98" s="561"/>
      <c r="FC98" s="561"/>
      <c r="FD98" s="561"/>
      <c r="FE98" s="561"/>
      <c r="FF98" s="561"/>
      <c r="FG98" s="561"/>
      <c r="FH98" s="561"/>
      <c r="FI98" s="561"/>
      <c r="FJ98" s="561"/>
      <c r="FK98" s="561"/>
      <c r="FL98" s="561"/>
      <c r="FM98" s="561"/>
      <c r="FN98" s="561"/>
      <c r="FO98" s="561"/>
      <c r="FP98" s="561"/>
      <c r="FQ98" s="561"/>
      <c r="FR98" s="561"/>
      <c r="FS98" s="561"/>
      <c r="FT98" s="561"/>
      <c r="FU98" s="561"/>
      <c r="FV98" s="561"/>
      <c r="FW98" s="561"/>
      <c r="FX98" s="561"/>
      <c r="FY98" s="561"/>
      <c r="FZ98" s="561"/>
      <c r="GA98" s="561"/>
      <c r="GB98" s="561"/>
      <c r="GC98" s="561"/>
      <c r="GD98" s="561"/>
      <c r="GE98" s="561"/>
      <c r="GF98" s="561"/>
      <c r="GG98" s="561"/>
      <c r="GH98" s="561"/>
      <c r="GI98" s="561"/>
      <c r="GJ98" s="561"/>
      <c r="GK98" s="561"/>
      <c r="GL98" s="561"/>
      <c r="GM98" s="561"/>
      <c r="GN98" s="561"/>
      <c r="GO98" s="561"/>
      <c r="GP98" s="561"/>
      <c r="GQ98" s="561"/>
      <c r="GR98" s="561"/>
      <c r="GS98" s="561"/>
      <c r="GT98" s="561"/>
      <c r="GU98" s="561"/>
      <c r="GV98" s="561"/>
      <c r="GW98" s="561"/>
      <c r="GX98" s="561"/>
      <c r="GY98" s="561"/>
      <c r="GZ98" s="561"/>
      <c r="HA98" s="561"/>
      <c r="HB98" s="561"/>
      <c r="HC98" s="561"/>
      <c r="HD98" s="561"/>
      <c r="HE98" s="561"/>
      <c r="HF98" s="561"/>
      <c r="HG98" s="561"/>
      <c r="HH98" s="561"/>
      <c r="HI98" s="561"/>
      <c r="HJ98" s="561"/>
      <c r="HK98" s="561"/>
      <c r="HL98" s="561"/>
      <c r="HM98" s="561"/>
      <c r="HN98" s="561"/>
      <c r="HO98" s="561"/>
      <c r="HP98" s="561"/>
      <c r="HQ98" s="561"/>
      <c r="HR98" s="561"/>
      <c r="HS98" s="561"/>
      <c r="HT98" s="561"/>
      <c r="HU98" s="561"/>
      <c r="HV98" s="561"/>
      <c r="HW98" s="561"/>
      <c r="HX98" s="561"/>
      <c r="HY98" s="561"/>
      <c r="HZ98" s="561"/>
      <c r="IA98" s="561"/>
      <c r="IB98" s="561"/>
      <c r="IC98" s="561"/>
      <c r="ID98" s="561"/>
      <c r="IE98" s="561"/>
      <c r="IF98" s="561"/>
      <c r="IG98" s="561"/>
      <c r="IH98" s="561"/>
      <c r="II98" s="561"/>
      <c r="IJ98" s="561"/>
      <c r="IK98" s="561"/>
      <c r="IL98" s="561"/>
    </row>
    <row r="99" spans="1:246" ht="23.25" customHeight="1" x14ac:dyDescent="0.25">
      <c r="A99" s="563" t="s">
        <v>429</v>
      </c>
      <c r="B99" s="563" t="s">
        <v>426</v>
      </c>
      <c r="C99" s="443" t="s">
        <v>33</v>
      </c>
      <c r="D99" s="597" t="s">
        <v>255</v>
      </c>
      <c r="E99" s="597" t="s">
        <v>237</v>
      </c>
      <c r="F99" s="597"/>
      <c r="G99" s="444"/>
      <c r="H99" s="597"/>
      <c r="I99" s="444"/>
      <c r="J99" s="597"/>
      <c r="K99" s="597"/>
      <c r="L99" s="597"/>
      <c r="M99" s="838"/>
      <c r="N99" s="1239"/>
      <c r="O99" s="1239"/>
      <c r="P99" s="1239"/>
      <c r="Q99" s="1239"/>
      <c r="R99" s="1239"/>
      <c r="S99" s="1239"/>
      <c r="T99" s="1220"/>
      <c r="U99" s="1003"/>
      <c r="V99" s="1004"/>
      <c r="W99" s="1004"/>
      <c r="X99" s="1004"/>
      <c r="Y99" s="1004"/>
      <c r="Z99" s="1004"/>
      <c r="AA99" s="1004"/>
      <c r="AB99" s="1004"/>
      <c r="AC99" s="1004"/>
      <c r="AD99" s="1003"/>
      <c r="AE99" s="1004"/>
      <c r="AF99" s="953"/>
      <c r="AG99" s="448"/>
      <c r="AH99" s="448"/>
      <c r="AI99" s="448"/>
      <c r="AJ99" s="448"/>
      <c r="AK99" s="448"/>
      <c r="AL99" s="448"/>
      <c r="AM99" s="448"/>
      <c r="AN99" s="659"/>
      <c r="AO99" s="450"/>
      <c r="AP99" s="450"/>
      <c r="AQ99" s="450"/>
      <c r="AR99" s="450"/>
      <c r="AS99" s="450"/>
      <c r="AT99" s="450"/>
      <c r="AU99" s="450"/>
      <c r="AV99" s="450"/>
      <c r="AW99" s="450"/>
      <c r="AX99" s="450"/>
      <c r="AY99" s="450"/>
      <c r="AZ99" s="450"/>
      <c r="BA99" s="450"/>
      <c r="BB99" s="450"/>
      <c r="BC99" s="450"/>
      <c r="BD99" s="450"/>
      <c r="BE99" s="450"/>
      <c r="BF99" s="450"/>
      <c r="BG99" s="450"/>
      <c r="BH99" s="450"/>
      <c r="BI99" s="450"/>
      <c r="BJ99" s="450"/>
      <c r="BK99" s="450"/>
      <c r="BL99" s="450"/>
      <c r="BM99" s="450"/>
      <c r="BN99" s="450"/>
      <c r="BO99" s="450"/>
      <c r="BP99" s="450"/>
      <c r="BQ99" s="450"/>
      <c r="BR99" s="450"/>
      <c r="BS99" s="450"/>
      <c r="BT99" s="450"/>
      <c r="BU99" s="450"/>
      <c r="BV99" s="450"/>
      <c r="BW99" s="450"/>
      <c r="BX99" s="450"/>
      <c r="BY99" s="450"/>
      <c r="BZ99" s="450"/>
      <c r="CA99" s="450"/>
      <c r="CB99" s="450"/>
      <c r="CC99" s="450"/>
      <c r="CD99" s="450"/>
      <c r="CE99" s="450"/>
      <c r="CF99" s="450"/>
      <c r="CG99" s="450"/>
      <c r="CH99" s="450"/>
      <c r="CI99" s="450"/>
      <c r="CJ99" s="450"/>
      <c r="CK99" s="450"/>
      <c r="CL99" s="450"/>
      <c r="CM99" s="450"/>
      <c r="CN99" s="450"/>
      <c r="CO99" s="450"/>
      <c r="CP99" s="450"/>
      <c r="CQ99" s="450"/>
      <c r="CR99" s="450"/>
      <c r="CS99" s="450"/>
      <c r="CT99" s="450"/>
      <c r="CU99" s="450"/>
      <c r="CV99" s="450"/>
      <c r="CW99" s="450"/>
      <c r="CX99" s="450"/>
      <c r="CY99" s="450"/>
      <c r="CZ99" s="450"/>
      <c r="DA99" s="450"/>
      <c r="DB99" s="450"/>
      <c r="DC99" s="450"/>
      <c r="DD99" s="450"/>
      <c r="DE99" s="450"/>
      <c r="DF99" s="450"/>
      <c r="DG99" s="450"/>
      <c r="DH99" s="450"/>
      <c r="DI99" s="450"/>
      <c r="DJ99" s="450"/>
      <c r="DK99" s="450"/>
      <c r="DL99" s="450"/>
      <c r="DM99" s="450"/>
      <c r="DN99" s="450"/>
      <c r="DO99" s="450"/>
      <c r="DP99" s="450"/>
      <c r="DQ99" s="450"/>
      <c r="DR99" s="450"/>
      <c r="DS99" s="450"/>
      <c r="DT99" s="450"/>
      <c r="DU99" s="450"/>
      <c r="DV99" s="450"/>
      <c r="DW99" s="450"/>
      <c r="DX99" s="450"/>
      <c r="DY99" s="450"/>
      <c r="DZ99" s="450"/>
      <c r="EA99" s="450"/>
      <c r="EB99" s="450"/>
      <c r="EC99" s="450"/>
      <c r="ED99" s="450"/>
      <c r="EE99" s="450"/>
      <c r="EF99" s="450"/>
      <c r="EG99" s="450"/>
      <c r="EH99" s="450"/>
      <c r="EI99" s="450"/>
      <c r="EJ99" s="450"/>
      <c r="EK99" s="450"/>
      <c r="EL99" s="450"/>
      <c r="EM99" s="450"/>
      <c r="EN99" s="450"/>
      <c r="EO99" s="450"/>
      <c r="EP99" s="450"/>
      <c r="EQ99" s="450"/>
      <c r="ER99" s="450"/>
      <c r="ES99" s="450"/>
      <c r="ET99" s="450"/>
      <c r="EU99" s="450"/>
      <c r="EV99" s="450"/>
      <c r="EW99" s="450"/>
      <c r="EX99" s="450"/>
      <c r="EY99" s="450"/>
      <c r="EZ99" s="450"/>
      <c r="FA99" s="450"/>
      <c r="FB99" s="450"/>
      <c r="FC99" s="450"/>
      <c r="FD99" s="450"/>
      <c r="FE99" s="450"/>
      <c r="FF99" s="450"/>
      <c r="FG99" s="450"/>
      <c r="FH99" s="450"/>
      <c r="FI99" s="450"/>
      <c r="FJ99" s="450"/>
      <c r="FK99" s="450"/>
      <c r="FL99" s="450"/>
      <c r="FM99" s="450"/>
      <c r="FN99" s="450"/>
      <c r="FO99" s="450"/>
      <c r="FP99" s="450"/>
      <c r="FQ99" s="450"/>
      <c r="FR99" s="450"/>
      <c r="FS99" s="450"/>
      <c r="FT99" s="450"/>
      <c r="FU99" s="450"/>
      <c r="FV99" s="450"/>
      <c r="FW99" s="450"/>
      <c r="FX99" s="450"/>
      <c r="FY99" s="450"/>
      <c r="FZ99" s="450"/>
      <c r="GA99" s="450"/>
      <c r="GB99" s="450"/>
      <c r="GC99" s="450"/>
      <c r="GD99" s="450"/>
      <c r="GE99" s="450"/>
      <c r="GF99" s="450"/>
      <c r="GG99" s="450"/>
      <c r="GH99" s="450"/>
      <c r="GI99" s="450"/>
      <c r="GJ99" s="450"/>
      <c r="GK99" s="450"/>
      <c r="GL99" s="450"/>
      <c r="GM99" s="450"/>
      <c r="GN99" s="450"/>
      <c r="GO99" s="450"/>
      <c r="GP99" s="450"/>
      <c r="GQ99" s="450"/>
      <c r="GR99" s="450"/>
      <c r="GS99" s="450"/>
      <c r="GT99" s="450"/>
      <c r="GU99" s="450"/>
      <c r="GV99" s="450"/>
      <c r="GW99" s="450"/>
      <c r="GX99" s="450"/>
      <c r="GY99" s="450"/>
      <c r="GZ99" s="450"/>
      <c r="HA99" s="450"/>
      <c r="HB99" s="450"/>
      <c r="HC99" s="450"/>
      <c r="HD99" s="450"/>
      <c r="HE99" s="450"/>
      <c r="HF99" s="450"/>
      <c r="HG99" s="450"/>
      <c r="HH99" s="450"/>
      <c r="HI99" s="450"/>
      <c r="HJ99" s="450"/>
      <c r="HK99" s="450"/>
      <c r="HL99" s="450"/>
      <c r="HM99" s="450"/>
      <c r="HN99" s="450"/>
      <c r="HO99" s="450"/>
      <c r="HP99" s="450"/>
      <c r="HQ99" s="450"/>
      <c r="HR99" s="450"/>
      <c r="HS99" s="450"/>
      <c r="HT99" s="450"/>
      <c r="HU99" s="450"/>
      <c r="HV99" s="450"/>
      <c r="HW99" s="450"/>
      <c r="HX99" s="450"/>
      <c r="HY99" s="450"/>
      <c r="HZ99" s="450"/>
      <c r="IA99" s="450"/>
      <c r="IB99" s="450"/>
      <c r="IC99" s="450"/>
      <c r="ID99" s="450"/>
      <c r="IE99" s="450"/>
      <c r="IF99" s="450"/>
      <c r="IG99" s="450"/>
      <c r="IH99" s="450"/>
      <c r="II99" s="450"/>
      <c r="IJ99" s="450"/>
      <c r="IK99" s="450"/>
      <c r="IL99" s="450"/>
    </row>
    <row r="100" spans="1:246" ht="30.75" customHeight="1" x14ac:dyDescent="0.25">
      <c r="A100" s="451"/>
      <c r="B100" s="451"/>
      <c r="C100" s="616" t="s">
        <v>348</v>
      </c>
      <c r="D100" s="596"/>
      <c r="E100" s="596"/>
      <c r="F100" s="596"/>
      <c r="G100" s="596"/>
      <c r="H100" s="596"/>
      <c r="I100" s="596"/>
      <c r="J100" s="596"/>
      <c r="K100" s="596"/>
      <c r="L100" s="596"/>
      <c r="M100" s="839"/>
      <c r="N100" s="1240"/>
      <c r="O100" s="1240"/>
      <c r="P100" s="1240"/>
      <c r="Q100" s="1240"/>
      <c r="R100" s="1240"/>
      <c r="S100" s="1240"/>
      <c r="T100" s="1061"/>
      <c r="U100" s="881"/>
      <c r="V100" s="858"/>
      <c r="W100" s="596"/>
      <c r="X100" s="596"/>
      <c r="Y100" s="596"/>
      <c r="Z100" s="596"/>
      <c r="AA100" s="596"/>
      <c r="AB100" s="596"/>
      <c r="AC100" s="947"/>
      <c r="AD100" s="971"/>
      <c r="AE100" s="983"/>
      <c r="AF100" s="954"/>
      <c r="AG100" s="596"/>
      <c r="AH100" s="596"/>
      <c r="AI100" s="596"/>
      <c r="AJ100" s="596"/>
      <c r="AK100" s="596"/>
      <c r="AL100" s="596"/>
      <c r="AM100" s="596"/>
      <c r="AN100" s="660"/>
      <c r="HT100" s="746"/>
      <c r="HU100" s="746"/>
      <c r="HV100" s="746"/>
      <c r="HW100" s="746"/>
      <c r="HX100" s="746"/>
      <c r="HY100" s="746"/>
      <c r="HZ100" s="746"/>
      <c r="IA100" s="746"/>
      <c r="IB100" s="746"/>
      <c r="IC100" s="746"/>
      <c r="ID100" s="746"/>
      <c r="IE100" s="746"/>
      <c r="IF100" s="746"/>
      <c r="IG100" s="746"/>
      <c r="IH100" s="746"/>
      <c r="II100" s="746"/>
      <c r="IJ100" s="746"/>
      <c r="IK100" s="746"/>
      <c r="IL100" s="746"/>
    </row>
    <row r="101" spans="1:246" ht="76.5" hidden="1" x14ac:dyDescent="0.25">
      <c r="A101" s="776"/>
      <c r="B101" s="777" t="s">
        <v>195</v>
      </c>
      <c r="C101" s="778" t="s">
        <v>285</v>
      </c>
      <c r="D101" s="779" t="s">
        <v>256</v>
      </c>
      <c r="E101" s="779" t="s">
        <v>366</v>
      </c>
      <c r="F101" s="779"/>
      <c r="G101" s="779" t="s">
        <v>66</v>
      </c>
      <c r="H101" s="780"/>
      <c r="I101" s="779" t="s">
        <v>54</v>
      </c>
      <c r="J101" s="779" t="s">
        <v>54</v>
      </c>
      <c r="K101" s="781" t="s">
        <v>566</v>
      </c>
      <c r="L101" s="780" t="str">
        <f>"07"</f>
        <v>07</v>
      </c>
      <c r="M101" s="849">
        <v>78</v>
      </c>
      <c r="N101" s="1250">
        <v>18</v>
      </c>
      <c r="O101" s="1250"/>
      <c r="P101" s="1250">
        <v>18</v>
      </c>
      <c r="Q101" s="1250"/>
      <c r="R101" s="1250"/>
      <c r="S101" s="1250"/>
      <c r="T101" s="1122"/>
      <c r="U101" s="892"/>
      <c r="V101" s="866">
        <v>1</v>
      </c>
      <c r="W101" s="784" t="s">
        <v>121</v>
      </c>
      <c r="X101" s="784"/>
      <c r="Y101" s="784"/>
      <c r="Z101" s="783">
        <v>1</v>
      </c>
      <c r="AA101" s="784" t="s">
        <v>124</v>
      </c>
      <c r="AB101" s="783" t="s">
        <v>148</v>
      </c>
      <c r="AC101" s="951" t="s">
        <v>585</v>
      </c>
      <c r="AD101" s="989"/>
      <c r="AE101" s="990"/>
      <c r="AF101" s="960">
        <v>1</v>
      </c>
      <c r="AG101" s="785" t="s">
        <v>124</v>
      </c>
      <c r="AH101" s="785" t="s">
        <v>148</v>
      </c>
      <c r="AI101" s="785" t="s">
        <v>585</v>
      </c>
      <c r="AJ101" s="783">
        <v>1</v>
      </c>
      <c r="AK101" s="785" t="s">
        <v>124</v>
      </c>
      <c r="AL101" s="785" t="s">
        <v>148</v>
      </c>
      <c r="AM101" s="785" t="s">
        <v>585</v>
      </c>
      <c r="AN101" s="786" t="s">
        <v>514</v>
      </c>
    </row>
    <row r="102" spans="1:246" s="645" customFormat="1" ht="96" customHeight="1" x14ac:dyDescent="0.25">
      <c r="A102" s="790"/>
      <c r="B102" s="772" t="s">
        <v>621</v>
      </c>
      <c r="C102" s="787" t="s">
        <v>224</v>
      </c>
      <c r="D102" s="788" t="s">
        <v>620</v>
      </c>
      <c r="E102" s="791" t="s">
        <v>440</v>
      </c>
      <c r="F102" s="379"/>
      <c r="G102" s="380" t="s">
        <v>66</v>
      </c>
      <c r="H102" s="590"/>
      <c r="I102" s="789">
        <v>5</v>
      </c>
      <c r="J102" s="789">
        <v>5</v>
      </c>
      <c r="K102" s="792" t="s">
        <v>577</v>
      </c>
      <c r="L102" s="588" t="s">
        <v>547</v>
      </c>
      <c r="M102" s="832"/>
      <c r="N102" s="1232">
        <v>18</v>
      </c>
      <c r="O102" s="1232"/>
      <c r="P102" s="1232">
        <v>18</v>
      </c>
      <c r="Q102" s="1232"/>
      <c r="R102" s="1232"/>
      <c r="S102" s="1232"/>
      <c r="T102" s="1124" t="s">
        <v>687</v>
      </c>
      <c r="U102" s="883" t="s">
        <v>640</v>
      </c>
      <c r="V102" s="867">
        <v>1</v>
      </c>
      <c r="W102" s="705" t="s">
        <v>121</v>
      </c>
      <c r="X102" s="705"/>
      <c r="Y102" s="705"/>
      <c r="Z102" s="407">
        <v>1</v>
      </c>
      <c r="AA102" s="409" t="s">
        <v>124</v>
      </c>
      <c r="AB102" s="407" t="s">
        <v>148</v>
      </c>
      <c r="AC102" s="932" t="s">
        <v>585</v>
      </c>
      <c r="AD102" s="973" t="s">
        <v>652</v>
      </c>
      <c r="AE102" s="1129" t="str">
        <f t="shared" ref="AE102:AE104" si="34">+AD102</f>
        <v>Oral, 20 min</v>
      </c>
      <c r="AF102" s="935">
        <v>1</v>
      </c>
      <c r="AG102" s="719" t="s">
        <v>124</v>
      </c>
      <c r="AH102" s="719" t="s">
        <v>148</v>
      </c>
      <c r="AI102" s="719" t="s">
        <v>585</v>
      </c>
      <c r="AJ102" s="407">
        <v>1</v>
      </c>
      <c r="AK102" s="406" t="s">
        <v>124</v>
      </c>
      <c r="AL102" s="406" t="s">
        <v>148</v>
      </c>
      <c r="AM102" s="406" t="s">
        <v>585</v>
      </c>
      <c r="AN102" s="655" t="s">
        <v>528</v>
      </c>
      <c r="AO102" s="755"/>
      <c r="AP102" s="755"/>
      <c r="AQ102" s="755"/>
      <c r="AR102" s="755"/>
      <c r="AS102" s="755"/>
      <c r="AT102" s="755"/>
      <c r="AU102" s="755"/>
      <c r="AV102" s="755"/>
      <c r="AW102" s="755"/>
      <c r="AX102" s="755"/>
      <c r="AY102" s="755"/>
      <c r="AZ102" s="755"/>
      <c r="BA102" s="755"/>
      <c r="BB102" s="755"/>
      <c r="BC102" s="755"/>
      <c r="BD102" s="755"/>
      <c r="BE102" s="755"/>
      <c r="BF102" s="755"/>
      <c r="BG102" s="755"/>
      <c r="BH102" s="755"/>
      <c r="BI102" s="755"/>
      <c r="BJ102" s="755"/>
      <c r="BK102" s="755"/>
      <c r="BL102" s="755"/>
      <c r="BM102" s="755"/>
      <c r="BN102" s="755"/>
      <c r="BO102" s="755"/>
      <c r="BP102" s="755"/>
      <c r="BQ102" s="755"/>
      <c r="BR102" s="755"/>
      <c r="BS102" s="755"/>
      <c r="BT102" s="755"/>
      <c r="BU102" s="755"/>
      <c r="BV102" s="755"/>
      <c r="BW102" s="755"/>
      <c r="BX102" s="755"/>
      <c r="BY102" s="755"/>
      <c r="BZ102" s="755"/>
      <c r="CA102" s="755"/>
      <c r="CB102" s="755"/>
      <c r="CC102" s="755"/>
      <c r="CD102" s="755"/>
      <c r="CE102" s="755"/>
      <c r="CF102" s="755"/>
      <c r="CG102" s="755"/>
      <c r="CH102" s="755"/>
      <c r="CI102" s="755"/>
      <c r="CJ102" s="755"/>
      <c r="CK102" s="755"/>
      <c r="CL102" s="755"/>
      <c r="CM102" s="755"/>
      <c r="CN102" s="755"/>
      <c r="CO102" s="755"/>
      <c r="CP102" s="755"/>
      <c r="CQ102" s="755"/>
      <c r="CR102" s="755"/>
      <c r="CS102" s="755"/>
      <c r="CT102" s="755"/>
      <c r="CU102" s="755"/>
      <c r="CV102" s="755"/>
      <c r="CW102" s="755"/>
      <c r="CX102" s="755"/>
      <c r="CY102" s="755"/>
      <c r="CZ102" s="755"/>
      <c r="DA102" s="755"/>
      <c r="DB102" s="755"/>
      <c r="DC102" s="755"/>
      <c r="DD102" s="755"/>
      <c r="DE102" s="755"/>
      <c r="DF102" s="755"/>
      <c r="DG102" s="755"/>
      <c r="DH102" s="755"/>
      <c r="DI102" s="755"/>
      <c r="DJ102" s="755"/>
      <c r="DK102" s="755"/>
      <c r="DL102" s="755"/>
      <c r="DM102" s="755"/>
      <c r="DN102" s="755"/>
      <c r="DO102" s="755"/>
      <c r="DP102" s="755"/>
      <c r="DQ102" s="755"/>
      <c r="DR102" s="755"/>
      <c r="DS102" s="755"/>
      <c r="DT102" s="755"/>
      <c r="DU102" s="755"/>
      <c r="DV102" s="755"/>
      <c r="DW102" s="755"/>
      <c r="DX102" s="755"/>
      <c r="DY102" s="755"/>
      <c r="DZ102" s="755"/>
      <c r="EA102" s="755"/>
      <c r="EB102" s="755"/>
      <c r="EC102" s="755"/>
      <c r="ED102" s="755"/>
      <c r="EE102" s="755"/>
      <c r="EF102" s="755"/>
      <c r="EG102" s="755"/>
      <c r="EH102" s="755"/>
      <c r="EI102" s="755"/>
      <c r="EJ102" s="755"/>
      <c r="EK102" s="755"/>
      <c r="EL102" s="755"/>
      <c r="EM102" s="755"/>
      <c r="EN102" s="755"/>
      <c r="EO102" s="755"/>
      <c r="EP102" s="755"/>
      <c r="EQ102" s="755"/>
      <c r="ER102" s="755"/>
      <c r="ES102" s="755"/>
      <c r="ET102" s="755"/>
      <c r="EU102" s="755"/>
      <c r="EV102" s="755"/>
      <c r="EW102" s="755"/>
      <c r="EX102" s="755"/>
      <c r="EY102" s="755"/>
      <c r="EZ102" s="755"/>
      <c r="FA102" s="755"/>
      <c r="FB102" s="755"/>
      <c r="FC102" s="755"/>
      <c r="FD102" s="755"/>
      <c r="FE102" s="755"/>
      <c r="FF102" s="755"/>
      <c r="FG102" s="755"/>
      <c r="FH102" s="755"/>
      <c r="FI102" s="755"/>
      <c r="FJ102" s="755"/>
      <c r="FK102" s="755"/>
      <c r="FL102" s="755"/>
      <c r="FM102" s="755"/>
      <c r="FN102" s="755"/>
      <c r="FO102" s="755"/>
      <c r="FP102" s="755"/>
      <c r="FQ102" s="755"/>
      <c r="FR102" s="755"/>
      <c r="FS102" s="755"/>
      <c r="FT102" s="755"/>
      <c r="FU102" s="755"/>
      <c r="FV102" s="755"/>
      <c r="FW102" s="755"/>
      <c r="FX102" s="755"/>
      <c r="FY102" s="755"/>
      <c r="FZ102" s="755"/>
      <c r="GA102" s="755"/>
      <c r="GB102" s="755"/>
      <c r="GC102" s="755"/>
      <c r="GD102" s="755"/>
      <c r="GE102" s="755"/>
      <c r="GF102" s="755"/>
      <c r="GG102" s="755"/>
      <c r="GH102" s="755"/>
      <c r="GI102" s="755"/>
      <c r="GJ102" s="755"/>
      <c r="GK102" s="755"/>
      <c r="GL102" s="755"/>
      <c r="GM102" s="755"/>
      <c r="GN102" s="755"/>
      <c r="GO102" s="755"/>
      <c r="GP102" s="755"/>
      <c r="GQ102" s="755"/>
      <c r="GR102" s="755"/>
      <c r="GS102" s="755"/>
      <c r="GT102" s="755"/>
      <c r="GU102" s="755"/>
      <c r="GV102" s="755"/>
      <c r="GW102" s="755"/>
      <c r="GX102" s="755"/>
      <c r="GY102" s="755"/>
      <c r="GZ102" s="755"/>
      <c r="HA102" s="755"/>
      <c r="HB102" s="755"/>
      <c r="HC102" s="755"/>
      <c r="HD102" s="755"/>
      <c r="HE102" s="755"/>
      <c r="HF102" s="755"/>
      <c r="HG102" s="755"/>
      <c r="HH102" s="755"/>
      <c r="HI102" s="755"/>
      <c r="HJ102" s="755"/>
      <c r="HK102" s="755"/>
      <c r="HL102" s="755"/>
      <c r="HM102" s="755"/>
      <c r="HN102" s="755"/>
      <c r="HO102" s="755"/>
      <c r="HP102" s="755"/>
      <c r="HQ102" s="755"/>
      <c r="HR102" s="755"/>
      <c r="HS102" s="755"/>
    </row>
    <row r="103" spans="1:246" ht="76.5" x14ac:dyDescent="0.25">
      <c r="A103" s="487"/>
      <c r="B103" s="414" t="s">
        <v>194</v>
      </c>
      <c r="C103" s="391" t="s">
        <v>284</v>
      </c>
      <c r="D103" s="418"/>
      <c r="E103" s="418" t="s">
        <v>366</v>
      </c>
      <c r="F103" s="418"/>
      <c r="G103" s="375" t="s">
        <v>66</v>
      </c>
      <c r="H103" s="602"/>
      <c r="I103" s="418">
        <v>6</v>
      </c>
      <c r="J103" s="418">
        <v>6</v>
      </c>
      <c r="K103" s="680" t="s">
        <v>589</v>
      </c>
      <c r="L103" s="602" t="str">
        <f t="shared" ref="L103:L109" si="35">"07"</f>
        <v>07</v>
      </c>
      <c r="M103" s="840">
        <v>78</v>
      </c>
      <c r="N103" s="1241">
        <v>24</v>
      </c>
      <c r="O103" s="1241"/>
      <c r="P103" s="1241">
        <v>24</v>
      </c>
      <c r="Q103" s="1241"/>
      <c r="R103" s="1232"/>
      <c r="S103" s="1232"/>
      <c r="T103" s="1124" t="s">
        <v>688</v>
      </c>
      <c r="U103" s="883" t="s">
        <v>689</v>
      </c>
      <c r="V103" s="867">
        <v>1</v>
      </c>
      <c r="W103" s="705" t="s">
        <v>121</v>
      </c>
      <c r="X103" s="705"/>
      <c r="Y103" s="705"/>
      <c r="Z103" s="407">
        <v>1</v>
      </c>
      <c r="AA103" s="409" t="s">
        <v>124</v>
      </c>
      <c r="AB103" s="407" t="s">
        <v>148</v>
      </c>
      <c r="AC103" s="932" t="s">
        <v>585</v>
      </c>
      <c r="AD103" s="973" t="s">
        <v>647</v>
      </c>
      <c r="AE103" s="1129" t="str">
        <f t="shared" si="34"/>
        <v>Oral, 15-20 min</v>
      </c>
      <c r="AF103" s="935">
        <v>1</v>
      </c>
      <c r="AG103" s="719" t="s">
        <v>124</v>
      </c>
      <c r="AH103" s="719" t="s">
        <v>148</v>
      </c>
      <c r="AI103" s="719" t="s">
        <v>585</v>
      </c>
      <c r="AJ103" s="407">
        <v>1</v>
      </c>
      <c r="AK103" s="406" t="s">
        <v>124</v>
      </c>
      <c r="AL103" s="406" t="s">
        <v>148</v>
      </c>
      <c r="AM103" s="406" t="s">
        <v>585</v>
      </c>
      <c r="AN103" s="657" t="s">
        <v>515</v>
      </c>
    </row>
    <row r="104" spans="1:246" ht="41.25" customHeight="1" x14ac:dyDescent="0.25">
      <c r="A104" s="487"/>
      <c r="B104" s="487" t="s">
        <v>197</v>
      </c>
      <c r="C104" s="391" t="s">
        <v>286</v>
      </c>
      <c r="D104" s="418" t="s">
        <v>257</v>
      </c>
      <c r="E104" s="418" t="s">
        <v>366</v>
      </c>
      <c r="F104" s="421"/>
      <c r="G104" s="375" t="s">
        <v>66</v>
      </c>
      <c r="H104" s="428"/>
      <c r="I104" s="418" t="s">
        <v>48</v>
      </c>
      <c r="J104" s="418" t="s">
        <v>48</v>
      </c>
      <c r="K104" s="680" t="s">
        <v>569</v>
      </c>
      <c r="L104" s="602" t="str">
        <f t="shared" si="35"/>
        <v>07</v>
      </c>
      <c r="M104" s="840">
        <v>76</v>
      </c>
      <c r="N104" s="1241">
        <v>12</v>
      </c>
      <c r="O104" s="1241"/>
      <c r="P104" s="1241">
        <v>18</v>
      </c>
      <c r="Q104" s="1241"/>
      <c r="R104" s="1232"/>
      <c r="S104" s="1232"/>
      <c r="T104" s="1124" t="s">
        <v>690</v>
      </c>
      <c r="U104" s="883" t="s">
        <v>691</v>
      </c>
      <c r="V104" s="867">
        <v>1</v>
      </c>
      <c r="W104" s="705" t="s">
        <v>121</v>
      </c>
      <c r="X104" s="705"/>
      <c r="Y104" s="705"/>
      <c r="Z104" s="407">
        <v>1</v>
      </c>
      <c r="AA104" s="409" t="s">
        <v>124</v>
      </c>
      <c r="AB104" s="407" t="s">
        <v>148</v>
      </c>
      <c r="AC104" s="932" t="s">
        <v>585</v>
      </c>
      <c r="AD104" s="973" t="s">
        <v>641</v>
      </c>
      <c r="AE104" s="1129" t="str">
        <f t="shared" si="34"/>
        <v>Ecrit, 2h</v>
      </c>
      <c r="AF104" s="935">
        <v>1</v>
      </c>
      <c r="AG104" s="719" t="s">
        <v>124</v>
      </c>
      <c r="AH104" s="719" t="s">
        <v>148</v>
      </c>
      <c r="AI104" s="719" t="s">
        <v>585</v>
      </c>
      <c r="AJ104" s="407">
        <v>1</v>
      </c>
      <c r="AK104" s="406" t="s">
        <v>124</v>
      </c>
      <c r="AL104" s="406" t="s">
        <v>148</v>
      </c>
      <c r="AM104" s="406" t="s">
        <v>585</v>
      </c>
      <c r="AN104" s="657" t="s">
        <v>516</v>
      </c>
    </row>
    <row r="105" spans="1:246" s="643" customFormat="1" ht="58.5" customHeight="1" x14ac:dyDescent="0.25">
      <c r="A105" s="826" t="s">
        <v>630</v>
      </c>
      <c r="B105" s="615" t="s">
        <v>196</v>
      </c>
      <c r="C105" s="794" t="s">
        <v>623</v>
      </c>
      <c r="D105" s="598"/>
      <c r="E105" s="577" t="s">
        <v>395</v>
      </c>
      <c r="F105" s="577"/>
      <c r="G105" s="599"/>
      <c r="H105" s="745" t="s">
        <v>456</v>
      </c>
      <c r="I105" s="577"/>
      <c r="J105" s="601"/>
      <c r="K105" s="601"/>
      <c r="L105" s="601"/>
      <c r="M105" s="841"/>
      <c r="N105" s="1243"/>
      <c r="O105" s="1243"/>
      <c r="P105" s="1243"/>
      <c r="Q105" s="1243"/>
      <c r="R105" s="1243"/>
      <c r="S105" s="1243"/>
      <c r="T105" s="1119"/>
      <c r="U105" s="885"/>
      <c r="V105" s="861"/>
      <c r="W105" s="453"/>
      <c r="X105" s="573"/>
      <c r="Y105" s="454"/>
      <c r="Z105" s="621"/>
      <c r="AA105" s="621"/>
      <c r="AB105" s="621"/>
      <c r="AC105" s="930"/>
      <c r="AD105" s="975"/>
      <c r="AE105" s="987"/>
      <c r="AF105" s="934"/>
      <c r="AG105" s="621"/>
      <c r="AH105" s="621"/>
      <c r="AI105" s="455"/>
      <c r="AJ105" s="621"/>
      <c r="AK105" s="621"/>
      <c r="AL105" s="621"/>
      <c r="AM105" s="455"/>
      <c r="AN105" s="662"/>
      <c r="AO105" s="642"/>
      <c r="AP105" s="642"/>
      <c r="AQ105" s="642"/>
      <c r="AR105" s="642"/>
      <c r="AS105" s="642"/>
      <c r="AT105" s="642"/>
      <c r="AU105" s="642"/>
      <c r="AV105" s="642"/>
      <c r="AW105" s="642"/>
      <c r="AX105" s="642"/>
      <c r="AY105" s="642"/>
      <c r="AZ105" s="642"/>
      <c r="BA105" s="642"/>
      <c r="BB105" s="642"/>
      <c r="BC105" s="642"/>
      <c r="BD105" s="642"/>
      <c r="BE105" s="642"/>
      <c r="BF105" s="642"/>
      <c r="BG105" s="642"/>
      <c r="BH105" s="642"/>
      <c r="BI105" s="642"/>
      <c r="BJ105" s="642"/>
      <c r="BK105" s="642"/>
      <c r="BL105" s="642"/>
      <c r="BM105" s="642"/>
      <c r="BN105" s="642"/>
      <c r="BO105" s="642"/>
      <c r="BP105" s="642"/>
      <c r="BQ105" s="642"/>
      <c r="BR105" s="642"/>
      <c r="BS105" s="642"/>
      <c r="BT105" s="642"/>
      <c r="BU105" s="642"/>
      <c r="BV105" s="642"/>
      <c r="BW105" s="642"/>
      <c r="BX105" s="642"/>
      <c r="BY105" s="642"/>
      <c r="BZ105" s="642"/>
      <c r="CA105" s="642"/>
      <c r="CB105" s="642"/>
      <c r="CC105" s="642"/>
      <c r="CD105" s="642"/>
      <c r="CE105" s="642"/>
      <c r="CF105" s="642"/>
      <c r="CG105" s="642"/>
      <c r="CH105" s="642"/>
      <c r="CI105" s="642"/>
      <c r="CJ105" s="642"/>
      <c r="CK105" s="642"/>
      <c r="CL105" s="642"/>
      <c r="CM105" s="642"/>
      <c r="CN105" s="642"/>
      <c r="CO105" s="642"/>
      <c r="CP105" s="642"/>
      <c r="CQ105" s="642"/>
      <c r="CR105" s="642"/>
      <c r="CS105" s="642"/>
      <c r="CT105" s="642"/>
      <c r="CU105" s="642"/>
      <c r="CV105" s="642"/>
      <c r="CW105" s="642"/>
      <c r="CX105" s="642"/>
      <c r="CY105" s="642"/>
      <c r="CZ105" s="642"/>
      <c r="DA105" s="642"/>
      <c r="DB105" s="642"/>
      <c r="DC105" s="642"/>
      <c r="DD105" s="642"/>
      <c r="DE105" s="642"/>
      <c r="DF105" s="642"/>
      <c r="DG105" s="642"/>
      <c r="DH105" s="642"/>
      <c r="DI105" s="642"/>
      <c r="DJ105" s="642"/>
      <c r="DK105" s="642"/>
      <c r="DL105" s="642"/>
      <c r="DM105" s="642"/>
      <c r="DN105" s="642"/>
      <c r="DO105" s="642"/>
      <c r="DP105" s="642"/>
      <c r="DQ105" s="642"/>
      <c r="DR105" s="642"/>
      <c r="DS105" s="642"/>
      <c r="DT105" s="642"/>
      <c r="DU105" s="642"/>
      <c r="DV105" s="642"/>
      <c r="DW105" s="642"/>
      <c r="DX105" s="642"/>
      <c r="DY105" s="642"/>
      <c r="DZ105" s="642"/>
      <c r="EA105" s="642"/>
      <c r="EB105" s="642"/>
      <c r="EC105" s="642"/>
      <c r="ED105" s="642"/>
      <c r="EE105" s="642"/>
      <c r="EF105" s="642"/>
      <c r="EG105" s="642"/>
      <c r="EH105" s="642"/>
      <c r="EI105" s="642"/>
      <c r="EJ105" s="642"/>
      <c r="EK105" s="642"/>
      <c r="EL105" s="642"/>
      <c r="EM105" s="642"/>
      <c r="EN105" s="642"/>
      <c r="EO105" s="642"/>
      <c r="EP105" s="642"/>
      <c r="EQ105" s="642"/>
      <c r="ER105" s="642"/>
      <c r="ES105" s="642"/>
      <c r="ET105" s="642"/>
      <c r="EU105" s="642"/>
      <c r="EV105" s="642"/>
      <c r="EW105" s="642"/>
      <c r="EX105" s="642"/>
      <c r="EY105" s="642"/>
      <c r="EZ105" s="642"/>
      <c r="FA105" s="642"/>
      <c r="FB105" s="642"/>
      <c r="FC105" s="642"/>
      <c r="FD105" s="642"/>
      <c r="FE105" s="642"/>
      <c r="FF105" s="642"/>
      <c r="FG105" s="642"/>
      <c r="FH105" s="642"/>
      <c r="FI105" s="642"/>
      <c r="FJ105" s="642"/>
      <c r="FK105" s="642"/>
      <c r="FL105" s="642"/>
      <c r="FM105" s="642"/>
      <c r="FN105" s="642"/>
      <c r="FO105" s="642"/>
      <c r="FP105" s="642"/>
      <c r="FQ105" s="642"/>
      <c r="FR105" s="642"/>
      <c r="FS105" s="642"/>
      <c r="FT105" s="642"/>
      <c r="FU105" s="642"/>
      <c r="FV105" s="642"/>
      <c r="FW105" s="642"/>
      <c r="FX105" s="642"/>
      <c r="FY105" s="642"/>
      <c r="FZ105" s="642"/>
      <c r="GA105" s="642"/>
      <c r="GB105" s="642"/>
      <c r="GC105" s="642"/>
      <c r="GD105" s="642"/>
      <c r="GE105" s="642"/>
      <c r="GF105" s="642"/>
      <c r="GG105" s="642"/>
      <c r="GH105" s="642"/>
      <c r="GI105" s="642"/>
      <c r="GJ105" s="642"/>
      <c r="GK105" s="642"/>
      <c r="GL105" s="642"/>
      <c r="GM105" s="642"/>
      <c r="GN105" s="642"/>
      <c r="GO105" s="642"/>
      <c r="GP105" s="642"/>
      <c r="GQ105" s="642"/>
      <c r="GR105" s="642"/>
      <c r="GS105" s="642"/>
      <c r="GT105" s="642"/>
      <c r="GU105" s="642"/>
      <c r="GV105" s="642"/>
      <c r="GW105" s="642"/>
      <c r="GX105" s="642"/>
      <c r="GY105" s="642"/>
      <c r="GZ105" s="642"/>
      <c r="HA105" s="642"/>
      <c r="HB105" s="642"/>
      <c r="HC105" s="642"/>
      <c r="HD105" s="642"/>
      <c r="HE105" s="642"/>
      <c r="HF105" s="642"/>
      <c r="HG105" s="642"/>
      <c r="HH105" s="642"/>
      <c r="HI105" s="642"/>
      <c r="HJ105" s="642"/>
      <c r="HK105" s="642"/>
      <c r="HL105" s="642"/>
      <c r="HM105" s="642"/>
      <c r="HN105" s="642"/>
      <c r="HO105" s="642"/>
      <c r="HP105" s="642"/>
      <c r="HQ105" s="642"/>
      <c r="HR105" s="642"/>
      <c r="HS105" s="642"/>
      <c r="HT105" s="642"/>
      <c r="HU105" s="642"/>
      <c r="HV105" s="642"/>
      <c r="HW105" s="642"/>
      <c r="HX105" s="642"/>
      <c r="HY105" s="642"/>
      <c r="HZ105" s="642"/>
      <c r="IA105" s="642"/>
      <c r="IB105" s="642"/>
      <c r="IC105" s="642"/>
      <c r="ID105" s="642"/>
      <c r="IE105" s="642"/>
      <c r="IF105" s="642"/>
      <c r="IG105" s="642"/>
      <c r="IH105" s="642"/>
      <c r="II105" s="642"/>
      <c r="IJ105" s="642"/>
      <c r="IK105" s="642"/>
      <c r="IL105" s="642"/>
    </row>
    <row r="106" spans="1:246" ht="25.5" x14ac:dyDescent="0.25">
      <c r="A106" s="493"/>
      <c r="B106" s="431" t="s">
        <v>287</v>
      </c>
      <c r="C106" s="391" t="s">
        <v>305</v>
      </c>
      <c r="D106" s="418" t="s">
        <v>258</v>
      </c>
      <c r="E106" s="418" t="s">
        <v>366</v>
      </c>
      <c r="F106" s="419"/>
      <c r="G106" s="375" t="s">
        <v>66</v>
      </c>
      <c r="H106" s="427"/>
      <c r="I106" s="418" t="s">
        <v>51</v>
      </c>
      <c r="J106" s="418" t="s">
        <v>51</v>
      </c>
      <c r="K106" s="680" t="s">
        <v>569</v>
      </c>
      <c r="L106" s="602" t="str">
        <f t="shared" si="35"/>
        <v>07</v>
      </c>
      <c r="M106" s="840">
        <v>10</v>
      </c>
      <c r="N106" s="1241"/>
      <c r="O106" s="1241"/>
      <c r="P106" s="1241">
        <v>24</v>
      </c>
      <c r="Q106" s="1241"/>
      <c r="R106" s="1241"/>
      <c r="S106" s="1241"/>
      <c r="T106" s="1125" t="s">
        <v>692</v>
      </c>
      <c r="U106" s="891" t="s">
        <v>691</v>
      </c>
      <c r="V106" s="867">
        <v>1</v>
      </c>
      <c r="W106" s="705" t="s">
        <v>121</v>
      </c>
      <c r="X106" s="705"/>
      <c r="Y106" s="705"/>
      <c r="Z106" s="407">
        <v>1</v>
      </c>
      <c r="AA106" s="409" t="s">
        <v>124</v>
      </c>
      <c r="AB106" s="407" t="s">
        <v>148</v>
      </c>
      <c r="AC106" s="932" t="s">
        <v>585</v>
      </c>
      <c r="AD106" s="985" t="s">
        <v>653</v>
      </c>
      <c r="AE106" s="1129" t="str">
        <f t="shared" ref="AE106:AE107" si="36">+AD106</f>
        <v>Ecrit, 1h30</v>
      </c>
      <c r="AF106" s="935">
        <v>1</v>
      </c>
      <c r="AG106" s="719" t="s">
        <v>124</v>
      </c>
      <c r="AH106" s="719" t="s">
        <v>148</v>
      </c>
      <c r="AI106" s="719" t="s">
        <v>585</v>
      </c>
      <c r="AJ106" s="407">
        <v>1</v>
      </c>
      <c r="AK106" s="406" t="s">
        <v>124</v>
      </c>
      <c r="AL106" s="406" t="s">
        <v>148</v>
      </c>
      <c r="AM106" s="406" t="s">
        <v>585</v>
      </c>
      <c r="AN106" s="657" t="s">
        <v>517</v>
      </c>
    </row>
    <row r="107" spans="1:246" s="495" customFormat="1" ht="51" x14ac:dyDescent="0.25">
      <c r="A107" s="493"/>
      <c r="B107" s="772" t="s">
        <v>626</v>
      </c>
      <c r="C107" s="793" t="s">
        <v>622</v>
      </c>
      <c r="D107" s="775" t="s">
        <v>625</v>
      </c>
      <c r="E107" s="418" t="s">
        <v>366</v>
      </c>
      <c r="F107" s="419"/>
      <c r="G107" s="375" t="s">
        <v>66</v>
      </c>
      <c r="H107" s="427"/>
      <c r="I107" s="418" t="s">
        <v>51</v>
      </c>
      <c r="J107" s="418" t="s">
        <v>51</v>
      </c>
      <c r="K107" s="680" t="s">
        <v>606</v>
      </c>
      <c r="L107" s="602" t="str">
        <f t="shared" si="35"/>
        <v>07</v>
      </c>
      <c r="M107" s="840">
        <v>10</v>
      </c>
      <c r="N107" s="1241"/>
      <c r="O107" s="1241"/>
      <c r="P107" s="1241">
        <v>24</v>
      </c>
      <c r="Q107" s="1241"/>
      <c r="R107" s="1241"/>
      <c r="S107" s="1241"/>
      <c r="T107" s="1125" t="s">
        <v>693</v>
      </c>
      <c r="U107" s="891" t="s">
        <v>696</v>
      </c>
      <c r="V107" s="867">
        <v>1</v>
      </c>
      <c r="W107" s="705" t="s">
        <v>121</v>
      </c>
      <c r="X107" s="705"/>
      <c r="Y107" s="705"/>
      <c r="Z107" s="407">
        <v>1</v>
      </c>
      <c r="AA107" s="409" t="s">
        <v>124</v>
      </c>
      <c r="AB107" s="407" t="s">
        <v>148</v>
      </c>
      <c r="AC107" s="932" t="s">
        <v>585</v>
      </c>
      <c r="AD107" s="985" t="s">
        <v>728</v>
      </c>
      <c r="AE107" s="1129" t="str">
        <f t="shared" si="36"/>
        <v>Ecrit à distance, 1h30</v>
      </c>
      <c r="AF107" s="935">
        <v>1</v>
      </c>
      <c r="AG107" s="719" t="s">
        <v>124</v>
      </c>
      <c r="AH107" s="719" t="s">
        <v>148</v>
      </c>
      <c r="AI107" s="719" t="s">
        <v>585</v>
      </c>
      <c r="AJ107" s="407">
        <v>1</v>
      </c>
      <c r="AK107" s="406" t="s">
        <v>124</v>
      </c>
      <c r="AL107" s="406" t="s">
        <v>148</v>
      </c>
      <c r="AM107" s="406" t="s">
        <v>585</v>
      </c>
      <c r="AN107" s="795" t="s">
        <v>624</v>
      </c>
      <c r="AO107" s="494"/>
      <c r="AP107" s="494"/>
      <c r="AQ107" s="494"/>
      <c r="AR107" s="494"/>
      <c r="AS107" s="494"/>
      <c r="AT107" s="494"/>
      <c r="AU107" s="494"/>
      <c r="AV107" s="494"/>
      <c r="AW107" s="494"/>
      <c r="AX107" s="494"/>
      <c r="AY107" s="494"/>
      <c r="AZ107" s="494"/>
      <c r="BA107" s="494"/>
      <c r="BB107" s="494"/>
      <c r="BC107" s="494"/>
      <c r="BD107" s="494"/>
      <c r="BE107" s="494"/>
      <c r="BF107" s="494"/>
      <c r="BG107" s="494"/>
      <c r="BH107" s="494"/>
      <c r="BI107" s="494"/>
      <c r="BJ107" s="494"/>
      <c r="BK107" s="494"/>
      <c r="BL107" s="494"/>
      <c r="BM107" s="494"/>
      <c r="BN107" s="494"/>
      <c r="BO107" s="494"/>
      <c r="BP107" s="494"/>
      <c r="BQ107" s="494"/>
      <c r="BR107" s="494"/>
      <c r="BS107" s="494"/>
      <c r="BT107" s="494"/>
      <c r="BU107" s="494"/>
      <c r="BV107" s="494"/>
      <c r="BW107" s="494"/>
      <c r="BX107" s="494"/>
      <c r="BY107" s="494"/>
      <c r="BZ107" s="494"/>
      <c r="CA107" s="494"/>
      <c r="CB107" s="494"/>
      <c r="CC107" s="494"/>
      <c r="CD107" s="494"/>
      <c r="CE107" s="494"/>
      <c r="CF107" s="494"/>
      <c r="CG107" s="494"/>
      <c r="CH107" s="494"/>
      <c r="CI107" s="494"/>
      <c r="CJ107" s="494"/>
      <c r="CK107" s="494"/>
      <c r="CL107" s="494"/>
      <c r="CM107" s="494"/>
      <c r="CN107" s="494"/>
      <c r="CO107" s="494"/>
      <c r="CP107" s="494"/>
      <c r="CQ107" s="494"/>
      <c r="CR107" s="494"/>
      <c r="CS107" s="494"/>
      <c r="CT107" s="494"/>
      <c r="CU107" s="494"/>
      <c r="CV107" s="494"/>
      <c r="CW107" s="494"/>
      <c r="CX107" s="494"/>
      <c r="CY107" s="494"/>
      <c r="CZ107" s="494"/>
      <c r="DA107" s="494"/>
      <c r="DB107" s="494"/>
      <c r="DC107" s="494"/>
      <c r="DD107" s="494"/>
      <c r="DE107" s="494"/>
      <c r="DF107" s="494"/>
      <c r="DG107" s="494"/>
      <c r="DH107" s="494"/>
      <c r="DI107" s="494"/>
      <c r="DJ107" s="494"/>
      <c r="DK107" s="494"/>
      <c r="DL107" s="494"/>
      <c r="DM107" s="494"/>
      <c r="DN107" s="494"/>
      <c r="DO107" s="494"/>
      <c r="DP107" s="494"/>
      <c r="DQ107" s="494"/>
      <c r="DR107" s="494"/>
      <c r="DS107" s="494"/>
      <c r="DT107" s="494"/>
      <c r="DU107" s="494"/>
      <c r="DV107" s="494"/>
      <c r="DW107" s="494"/>
      <c r="DX107" s="494"/>
      <c r="DY107" s="494"/>
      <c r="DZ107" s="494"/>
      <c r="EA107" s="494"/>
      <c r="EB107" s="494"/>
      <c r="EC107" s="494"/>
      <c r="ED107" s="494"/>
      <c r="EE107" s="494"/>
      <c r="EF107" s="494"/>
      <c r="EG107" s="494"/>
      <c r="EH107" s="494"/>
      <c r="EI107" s="494"/>
      <c r="EJ107" s="494"/>
      <c r="EK107" s="494"/>
      <c r="EL107" s="494"/>
      <c r="EM107" s="494"/>
      <c r="EN107" s="494"/>
      <c r="EO107" s="494"/>
      <c r="EP107" s="494"/>
      <c r="EQ107" s="494"/>
      <c r="ER107" s="494"/>
      <c r="ES107" s="494"/>
      <c r="ET107" s="494"/>
      <c r="EU107" s="494"/>
      <c r="EV107" s="494"/>
      <c r="EW107" s="494"/>
      <c r="EX107" s="494"/>
      <c r="EY107" s="494"/>
      <c r="EZ107" s="494"/>
      <c r="FA107" s="494"/>
      <c r="FB107" s="494"/>
      <c r="FC107" s="494"/>
      <c r="FD107" s="494"/>
      <c r="FE107" s="494"/>
      <c r="FF107" s="494"/>
      <c r="FG107" s="494"/>
      <c r="FH107" s="494"/>
      <c r="FI107" s="494"/>
      <c r="FJ107" s="494"/>
      <c r="FK107" s="494"/>
      <c r="FL107" s="494"/>
      <c r="FM107" s="494"/>
      <c r="FN107" s="494"/>
      <c r="FO107" s="494"/>
      <c r="FP107" s="494"/>
      <c r="FQ107" s="494"/>
      <c r="FR107" s="494"/>
      <c r="FS107" s="494"/>
      <c r="FT107" s="494"/>
      <c r="FU107" s="494"/>
      <c r="FV107" s="494"/>
      <c r="FW107" s="494"/>
      <c r="FX107" s="494"/>
      <c r="FY107" s="494"/>
      <c r="FZ107" s="494"/>
      <c r="GA107" s="494"/>
      <c r="GB107" s="494"/>
      <c r="GC107" s="494"/>
      <c r="GD107" s="494"/>
      <c r="GE107" s="494"/>
      <c r="GF107" s="494"/>
      <c r="GG107" s="494"/>
      <c r="GH107" s="494"/>
      <c r="GI107" s="494"/>
      <c r="GJ107" s="494"/>
      <c r="GK107" s="494"/>
      <c r="GL107" s="494"/>
      <c r="GM107" s="494"/>
      <c r="GN107" s="494"/>
      <c r="GO107" s="494"/>
      <c r="GP107" s="494"/>
      <c r="GQ107" s="494"/>
      <c r="GR107" s="494"/>
      <c r="GS107" s="494"/>
      <c r="GT107" s="494"/>
      <c r="GU107" s="494"/>
      <c r="GV107" s="494"/>
      <c r="GW107" s="494"/>
      <c r="GX107" s="494"/>
      <c r="GY107" s="494"/>
      <c r="GZ107" s="494"/>
      <c r="HA107" s="494"/>
      <c r="HB107" s="494"/>
      <c r="HC107" s="494"/>
      <c r="HD107" s="494"/>
      <c r="HE107" s="494"/>
      <c r="HF107" s="494"/>
      <c r="HG107" s="494"/>
      <c r="HH107" s="494"/>
      <c r="HI107" s="494"/>
      <c r="HJ107" s="494"/>
      <c r="HK107" s="494"/>
      <c r="HL107" s="494"/>
      <c r="HM107" s="494"/>
      <c r="HN107" s="494"/>
      <c r="HO107" s="494"/>
      <c r="HP107" s="494"/>
      <c r="HQ107" s="494"/>
      <c r="HR107" s="494"/>
      <c r="HS107" s="494"/>
    </row>
    <row r="108" spans="1:246" s="495" customFormat="1" ht="15.75" customHeight="1" x14ac:dyDescent="0.25">
      <c r="A108" s="551"/>
      <c r="B108" s="551"/>
      <c r="C108" s="510"/>
      <c r="D108" s="554"/>
      <c r="E108" s="602"/>
      <c r="F108" s="427"/>
      <c r="G108" s="427"/>
      <c r="H108" s="427"/>
      <c r="I108" s="602"/>
      <c r="J108" s="602"/>
      <c r="K108" s="602"/>
      <c r="L108" s="602"/>
      <c r="M108" s="840"/>
      <c r="N108" s="1241"/>
      <c r="O108" s="1241"/>
      <c r="P108" s="1241"/>
      <c r="Q108" s="1241"/>
      <c r="R108" s="1241"/>
      <c r="S108" s="1241"/>
      <c r="T108" s="1221"/>
      <c r="U108" s="893"/>
      <c r="V108" s="867"/>
      <c r="W108" s="707"/>
      <c r="X108" s="707"/>
      <c r="Y108" s="707"/>
      <c r="Z108" s="552"/>
      <c r="AA108" s="543"/>
      <c r="AB108" s="552"/>
      <c r="AC108" s="932"/>
      <c r="AD108" s="991"/>
      <c r="AE108" s="992"/>
      <c r="AF108" s="935"/>
      <c r="AG108" s="720"/>
      <c r="AH108" s="720"/>
      <c r="AI108" s="720"/>
      <c r="AJ108" s="552"/>
      <c r="AK108" s="531"/>
      <c r="AL108" s="531"/>
      <c r="AM108" s="531"/>
      <c r="AN108" s="657"/>
      <c r="AO108" s="494"/>
      <c r="AP108" s="494"/>
      <c r="AQ108" s="494"/>
      <c r="AR108" s="494"/>
      <c r="AS108" s="494"/>
      <c r="AT108" s="494"/>
      <c r="AU108" s="494"/>
      <c r="AV108" s="494"/>
      <c r="AW108" s="494"/>
      <c r="AX108" s="494"/>
      <c r="AY108" s="494"/>
      <c r="AZ108" s="494"/>
      <c r="BA108" s="494"/>
      <c r="BB108" s="494"/>
      <c r="BC108" s="494"/>
      <c r="BD108" s="494"/>
      <c r="BE108" s="494"/>
      <c r="BF108" s="494"/>
      <c r="BG108" s="494"/>
      <c r="BH108" s="494"/>
      <c r="BI108" s="494"/>
      <c r="BJ108" s="494"/>
      <c r="BK108" s="494"/>
      <c r="BL108" s="494"/>
      <c r="BM108" s="494"/>
      <c r="BN108" s="494"/>
      <c r="BO108" s="494"/>
      <c r="BP108" s="494"/>
      <c r="BQ108" s="494"/>
      <c r="BR108" s="494"/>
      <c r="BS108" s="494"/>
      <c r="BT108" s="494"/>
      <c r="BU108" s="494"/>
      <c r="BV108" s="494"/>
      <c r="BW108" s="494"/>
      <c r="BX108" s="494"/>
      <c r="BY108" s="494"/>
      <c r="BZ108" s="494"/>
      <c r="CA108" s="494"/>
      <c r="CB108" s="494"/>
      <c r="CC108" s="494"/>
      <c r="CD108" s="494"/>
      <c r="CE108" s="494"/>
      <c r="CF108" s="494"/>
      <c r="CG108" s="494"/>
      <c r="CH108" s="494"/>
      <c r="CI108" s="494"/>
      <c r="CJ108" s="494"/>
      <c r="CK108" s="494"/>
      <c r="CL108" s="494"/>
      <c r="CM108" s="494"/>
      <c r="CN108" s="494"/>
      <c r="CO108" s="494"/>
      <c r="CP108" s="494"/>
      <c r="CQ108" s="494"/>
      <c r="CR108" s="494"/>
      <c r="CS108" s="494"/>
      <c r="CT108" s="494"/>
      <c r="CU108" s="494"/>
      <c r="CV108" s="494"/>
      <c r="CW108" s="494"/>
      <c r="CX108" s="494"/>
      <c r="CY108" s="494"/>
      <c r="CZ108" s="494"/>
      <c r="DA108" s="494"/>
      <c r="DB108" s="494"/>
      <c r="DC108" s="494"/>
      <c r="DD108" s="494"/>
      <c r="DE108" s="494"/>
      <c r="DF108" s="494"/>
      <c r="DG108" s="494"/>
      <c r="DH108" s="494"/>
      <c r="DI108" s="494"/>
      <c r="DJ108" s="494"/>
      <c r="DK108" s="494"/>
      <c r="DL108" s="494"/>
      <c r="DM108" s="494"/>
      <c r="DN108" s="494"/>
      <c r="DO108" s="494"/>
      <c r="DP108" s="494"/>
      <c r="DQ108" s="494"/>
      <c r="DR108" s="494"/>
      <c r="DS108" s="494"/>
      <c r="DT108" s="494"/>
      <c r="DU108" s="494"/>
      <c r="DV108" s="494"/>
      <c r="DW108" s="494"/>
      <c r="DX108" s="494"/>
      <c r="DY108" s="494"/>
      <c r="DZ108" s="494"/>
      <c r="EA108" s="494"/>
      <c r="EB108" s="494"/>
      <c r="EC108" s="494"/>
      <c r="ED108" s="494"/>
      <c r="EE108" s="494"/>
      <c r="EF108" s="494"/>
      <c r="EG108" s="494"/>
      <c r="EH108" s="494"/>
      <c r="EI108" s="494"/>
      <c r="EJ108" s="494"/>
      <c r="EK108" s="494"/>
      <c r="EL108" s="494"/>
      <c r="EM108" s="494"/>
      <c r="EN108" s="494"/>
      <c r="EO108" s="494"/>
      <c r="EP108" s="494"/>
      <c r="EQ108" s="494"/>
      <c r="ER108" s="494"/>
      <c r="ES108" s="494"/>
      <c r="ET108" s="494"/>
      <c r="EU108" s="494"/>
      <c r="EV108" s="494"/>
      <c r="EW108" s="494"/>
      <c r="EX108" s="494"/>
      <c r="EY108" s="494"/>
      <c r="EZ108" s="494"/>
      <c r="FA108" s="494"/>
      <c r="FB108" s="494"/>
      <c r="FC108" s="494"/>
      <c r="FD108" s="494"/>
      <c r="FE108" s="494"/>
      <c r="FF108" s="494"/>
      <c r="FG108" s="494"/>
      <c r="FH108" s="494"/>
      <c r="FI108" s="494"/>
      <c r="FJ108" s="494"/>
      <c r="FK108" s="494"/>
      <c r="FL108" s="494"/>
      <c r="FM108" s="494"/>
      <c r="FN108" s="494"/>
      <c r="FO108" s="494"/>
      <c r="FP108" s="494"/>
      <c r="FQ108" s="494"/>
      <c r="FR108" s="494"/>
      <c r="FS108" s="494"/>
      <c r="FT108" s="494"/>
      <c r="FU108" s="494"/>
      <c r="FV108" s="494"/>
      <c r="FW108" s="494"/>
      <c r="FX108" s="494"/>
      <c r="FY108" s="494"/>
      <c r="FZ108" s="494"/>
      <c r="GA108" s="494"/>
      <c r="GB108" s="494"/>
      <c r="GC108" s="494"/>
      <c r="GD108" s="494"/>
      <c r="GE108" s="494"/>
      <c r="GF108" s="494"/>
      <c r="GG108" s="494"/>
      <c r="GH108" s="494"/>
      <c r="GI108" s="494"/>
      <c r="GJ108" s="494"/>
      <c r="GK108" s="494"/>
      <c r="GL108" s="494"/>
      <c r="GM108" s="494"/>
      <c r="GN108" s="494"/>
      <c r="GO108" s="494"/>
      <c r="GP108" s="494"/>
      <c r="GQ108" s="494"/>
      <c r="GR108" s="494"/>
      <c r="GS108" s="494"/>
      <c r="GT108" s="494"/>
      <c r="GU108" s="494"/>
      <c r="GV108" s="494"/>
      <c r="GW108" s="494"/>
      <c r="GX108" s="494"/>
      <c r="GY108" s="494"/>
      <c r="GZ108" s="494"/>
      <c r="HA108" s="494"/>
      <c r="HB108" s="494"/>
      <c r="HC108" s="494"/>
      <c r="HD108" s="494"/>
      <c r="HE108" s="494"/>
      <c r="HF108" s="494"/>
      <c r="HG108" s="494"/>
      <c r="HH108" s="494"/>
      <c r="HI108" s="494"/>
      <c r="HJ108" s="494"/>
      <c r="HK108" s="494"/>
      <c r="HL108" s="494"/>
      <c r="HM108" s="494"/>
      <c r="HN108" s="494"/>
      <c r="HO108" s="494"/>
      <c r="HP108" s="494"/>
      <c r="HQ108" s="494"/>
      <c r="HR108" s="494"/>
      <c r="HS108" s="494"/>
    </row>
    <row r="109" spans="1:246" ht="76.5" x14ac:dyDescent="0.25">
      <c r="A109" s="487"/>
      <c r="B109" s="790" t="s">
        <v>198</v>
      </c>
      <c r="C109" s="793" t="s">
        <v>290</v>
      </c>
      <c r="D109" s="424" t="s">
        <v>259</v>
      </c>
      <c r="E109" s="418" t="s">
        <v>366</v>
      </c>
      <c r="F109" s="346"/>
      <c r="G109" s="375" t="s">
        <v>66</v>
      </c>
      <c r="H109" s="586"/>
      <c r="I109" s="418" t="s">
        <v>48</v>
      </c>
      <c r="J109" s="418" t="s">
        <v>48</v>
      </c>
      <c r="K109" s="680" t="s">
        <v>570</v>
      </c>
      <c r="L109" s="602" t="str">
        <f t="shared" si="35"/>
        <v>07</v>
      </c>
      <c r="M109" s="832">
        <v>75</v>
      </c>
      <c r="N109" s="1232">
        <v>12</v>
      </c>
      <c r="O109" s="1232"/>
      <c r="P109" s="1232">
        <v>18</v>
      </c>
      <c r="Q109" s="1232"/>
      <c r="R109" s="1232"/>
      <c r="S109" s="1232"/>
      <c r="T109" s="1124" t="s">
        <v>694</v>
      </c>
      <c r="U109" s="883" t="s">
        <v>695</v>
      </c>
      <c r="V109" s="868">
        <v>1</v>
      </c>
      <c r="W109" s="705" t="s">
        <v>121</v>
      </c>
      <c r="X109" s="797" t="s">
        <v>199</v>
      </c>
      <c r="Y109" s="705"/>
      <c r="Z109" s="407">
        <v>1</v>
      </c>
      <c r="AA109" s="409" t="s">
        <v>124</v>
      </c>
      <c r="AB109" s="407" t="s">
        <v>127</v>
      </c>
      <c r="AC109" s="932"/>
      <c r="AD109" s="973" t="s">
        <v>644</v>
      </c>
      <c r="AE109" s="1129" t="str">
        <f>+AD109</f>
        <v>Ecrit, DM, 1h30</v>
      </c>
      <c r="AF109" s="935">
        <v>1</v>
      </c>
      <c r="AG109" s="719" t="s">
        <v>124</v>
      </c>
      <c r="AH109" s="719" t="s">
        <v>148</v>
      </c>
      <c r="AI109" s="1107" t="s">
        <v>729</v>
      </c>
      <c r="AJ109" s="407">
        <v>1</v>
      </c>
      <c r="AK109" s="406" t="s">
        <v>124</v>
      </c>
      <c r="AL109" s="406" t="s">
        <v>148</v>
      </c>
      <c r="AM109" s="1107" t="s">
        <v>729</v>
      </c>
      <c r="AN109" s="657" t="s">
        <v>518</v>
      </c>
    </row>
    <row r="110" spans="1:246" s="643" customFormat="1" ht="36" customHeight="1" x14ac:dyDescent="0.25">
      <c r="A110" s="615" t="s">
        <v>439</v>
      </c>
      <c r="B110" s="615" t="s">
        <v>289</v>
      </c>
      <c r="C110" s="617" t="s">
        <v>288</v>
      </c>
      <c r="D110" s="598"/>
      <c r="E110" s="581" t="s">
        <v>440</v>
      </c>
      <c r="F110" s="577"/>
      <c r="G110" s="599"/>
      <c r="H110" s="601" t="s">
        <v>367</v>
      </c>
      <c r="I110" s="600">
        <v>2</v>
      </c>
      <c r="J110" s="601">
        <v>2</v>
      </c>
      <c r="K110" s="583"/>
      <c r="L110" s="601"/>
      <c r="M110" s="850"/>
      <c r="N110" s="1251"/>
      <c r="O110" s="1251"/>
      <c r="P110" s="1242"/>
      <c r="Q110" s="1242"/>
      <c r="R110" s="1243"/>
      <c r="S110" s="1243"/>
      <c r="T110" s="1119"/>
      <c r="U110" s="885"/>
      <c r="V110" s="869"/>
      <c r="W110" s="574"/>
      <c r="X110" s="574"/>
      <c r="Y110" s="575"/>
      <c r="Z110" s="574"/>
      <c r="AA110" s="574"/>
      <c r="AB110" s="574"/>
      <c r="AC110" s="930"/>
      <c r="AD110" s="975"/>
      <c r="AE110" s="987"/>
      <c r="AF110" s="934"/>
      <c r="AG110" s="574"/>
      <c r="AH110" s="574"/>
      <c r="AI110" s="575"/>
      <c r="AJ110" s="574"/>
      <c r="AK110" s="574"/>
      <c r="AL110" s="574"/>
      <c r="AM110" s="579"/>
      <c r="AN110" s="667"/>
      <c r="AO110" s="642"/>
      <c r="AP110" s="642"/>
      <c r="AQ110" s="642"/>
      <c r="AR110" s="642"/>
      <c r="AS110" s="642"/>
      <c r="AT110" s="642"/>
      <c r="AU110" s="642"/>
      <c r="AV110" s="642"/>
      <c r="AW110" s="642"/>
      <c r="AX110" s="642"/>
      <c r="AY110" s="642"/>
      <c r="AZ110" s="642"/>
      <c r="BA110" s="642"/>
      <c r="BB110" s="642"/>
      <c r="BC110" s="642"/>
      <c r="BD110" s="642"/>
      <c r="BE110" s="642"/>
      <c r="BF110" s="642"/>
      <c r="BG110" s="642"/>
      <c r="BH110" s="642"/>
      <c r="BI110" s="642"/>
      <c r="BJ110" s="642"/>
      <c r="BK110" s="642"/>
      <c r="BL110" s="642"/>
      <c r="BM110" s="642"/>
      <c r="BN110" s="642"/>
      <c r="BO110" s="642"/>
      <c r="BP110" s="642"/>
      <c r="BQ110" s="642"/>
      <c r="BR110" s="642"/>
      <c r="BS110" s="642"/>
      <c r="BT110" s="642"/>
      <c r="BU110" s="642"/>
      <c r="BV110" s="642"/>
      <c r="BW110" s="642"/>
      <c r="BX110" s="642"/>
      <c r="BY110" s="642"/>
      <c r="BZ110" s="642"/>
      <c r="CA110" s="642"/>
      <c r="CB110" s="642"/>
      <c r="CC110" s="642"/>
      <c r="CD110" s="642"/>
      <c r="CE110" s="642"/>
      <c r="CF110" s="642"/>
      <c r="CG110" s="642"/>
      <c r="CH110" s="642"/>
      <c r="CI110" s="642"/>
      <c r="CJ110" s="642"/>
      <c r="CK110" s="642"/>
      <c r="CL110" s="642"/>
      <c r="CM110" s="642"/>
      <c r="CN110" s="642"/>
      <c r="CO110" s="642"/>
      <c r="CP110" s="642"/>
      <c r="CQ110" s="642"/>
      <c r="CR110" s="642"/>
      <c r="CS110" s="642"/>
      <c r="CT110" s="642"/>
      <c r="CU110" s="642"/>
      <c r="CV110" s="642"/>
      <c r="CW110" s="642"/>
      <c r="CX110" s="642"/>
      <c r="CY110" s="642"/>
      <c r="CZ110" s="642"/>
      <c r="DA110" s="642"/>
      <c r="DB110" s="642"/>
      <c r="DC110" s="642"/>
      <c r="DD110" s="642"/>
      <c r="DE110" s="642"/>
      <c r="DF110" s="642"/>
      <c r="DG110" s="642"/>
      <c r="DH110" s="642"/>
      <c r="DI110" s="642"/>
      <c r="DJ110" s="642"/>
      <c r="DK110" s="642"/>
      <c r="DL110" s="642"/>
      <c r="DM110" s="642"/>
      <c r="DN110" s="642"/>
      <c r="DO110" s="642"/>
      <c r="DP110" s="642"/>
      <c r="DQ110" s="642"/>
      <c r="DR110" s="642"/>
      <c r="DS110" s="642"/>
      <c r="DT110" s="642"/>
      <c r="DU110" s="642"/>
      <c r="DV110" s="642"/>
      <c r="DW110" s="642"/>
      <c r="DX110" s="642"/>
      <c r="DY110" s="642"/>
      <c r="DZ110" s="642"/>
      <c r="EA110" s="642"/>
      <c r="EB110" s="642"/>
      <c r="EC110" s="642"/>
      <c r="ED110" s="642"/>
      <c r="EE110" s="642"/>
      <c r="EF110" s="642"/>
      <c r="EG110" s="642"/>
      <c r="EH110" s="642"/>
      <c r="EI110" s="642"/>
      <c r="EJ110" s="642"/>
      <c r="EK110" s="642"/>
      <c r="EL110" s="642"/>
      <c r="EM110" s="642"/>
      <c r="EN110" s="642"/>
      <c r="EO110" s="642"/>
      <c r="EP110" s="642"/>
      <c r="EQ110" s="642"/>
      <c r="ER110" s="642"/>
      <c r="ES110" s="642"/>
      <c r="ET110" s="642"/>
      <c r="EU110" s="642"/>
      <c r="EV110" s="642"/>
      <c r="EW110" s="642"/>
      <c r="EX110" s="642"/>
      <c r="EY110" s="642"/>
      <c r="EZ110" s="642"/>
      <c r="FA110" s="642"/>
      <c r="FB110" s="642"/>
      <c r="FC110" s="642"/>
      <c r="FD110" s="642"/>
      <c r="FE110" s="642"/>
      <c r="FF110" s="642"/>
      <c r="FG110" s="642"/>
      <c r="FH110" s="642"/>
      <c r="FI110" s="642"/>
      <c r="FJ110" s="642"/>
      <c r="FK110" s="642"/>
      <c r="FL110" s="642"/>
      <c r="FM110" s="642"/>
      <c r="FN110" s="642"/>
      <c r="FO110" s="642"/>
      <c r="FP110" s="642"/>
      <c r="FQ110" s="642"/>
      <c r="FR110" s="642"/>
      <c r="FS110" s="642"/>
      <c r="FT110" s="642"/>
      <c r="FU110" s="642"/>
      <c r="FV110" s="642"/>
      <c r="FW110" s="642"/>
      <c r="FX110" s="642"/>
      <c r="FY110" s="642"/>
      <c r="FZ110" s="642"/>
      <c r="GA110" s="642"/>
      <c r="GB110" s="642"/>
      <c r="GC110" s="642"/>
      <c r="GD110" s="642"/>
      <c r="GE110" s="642"/>
      <c r="GF110" s="642"/>
      <c r="GG110" s="642"/>
      <c r="GH110" s="642"/>
      <c r="GI110" s="642"/>
      <c r="GJ110" s="642"/>
      <c r="GK110" s="642"/>
      <c r="GL110" s="642"/>
      <c r="GM110" s="642"/>
      <c r="GN110" s="642"/>
      <c r="GO110" s="642"/>
      <c r="GP110" s="642"/>
      <c r="GQ110" s="642"/>
      <c r="GR110" s="642"/>
      <c r="GS110" s="642"/>
      <c r="GT110" s="642"/>
      <c r="GU110" s="642"/>
      <c r="GV110" s="642"/>
      <c r="GW110" s="642"/>
      <c r="GX110" s="642"/>
      <c r="GY110" s="642"/>
      <c r="GZ110" s="642"/>
      <c r="HA110" s="642"/>
      <c r="HB110" s="642"/>
      <c r="HC110" s="642"/>
      <c r="HD110" s="642"/>
      <c r="HE110" s="642"/>
      <c r="HF110" s="642"/>
      <c r="HG110" s="642"/>
      <c r="HH110" s="642"/>
      <c r="HI110" s="642"/>
      <c r="HJ110" s="642"/>
      <c r="HK110" s="642"/>
      <c r="HL110" s="642"/>
      <c r="HM110" s="642"/>
      <c r="HN110" s="642"/>
      <c r="HO110" s="642"/>
      <c r="HP110" s="642"/>
      <c r="HQ110" s="642"/>
      <c r="HR110" s="642"/>
      <c r="HS110" s="642"/>
      <c r="HT110" s="642"/>
      <c r="HU110" s="642"/>
      <c r="HV110" s="642"/>
      <c r="HW110" s="642"/>
      <c r="HX110" s="642"/>
      <c r="HY110" s="642"/>
      <c r="HZ110" s="642"/>
      <c r="IA110" s="642"/>
      <c r="IB110" s="642"/>
      <c r="IC110" s="642"/>
      <c r="ID110" s="642"/>
      <c r="IE110" s="642"/>
      <c r="IF110" s="642"/>
      <c r="IG110" s="642"/>
      <c r="IH110" s="642"/>
      <c r="IJ110" s="642"/>
      <c r="IK110" s="642"/>
      <c r="IL110" s="642"/>
    </row>
    <row r="111" spans="1:246" s="643" customFormat="1" ht="101.25" customHeight="1" x14ac:dyDescent="0.2">
      <c r="A111" s="608"/>
      <c r="B111" s="608" t="s">
        <v>157</v>
      </c>
      <c r="C111" s="610" t="s">
        <v>328</v>
      </c>
      <c r="D111" s="607" t="s">
        <v>441</v>
      </c>
      <c r="E111" s="588" t="s">
        <v>440</v>
      </c>
      <c r="F111" s="735" t="s">
        <v>442</v>
      </c>
      <c r="G111" s="588" t="s">
        <v>582</v>
      </c>
      <c r="H111" s="604"/>
      <c r="I111" s="587" t="s">
        <v>52</v>
      </c>
      <c r="J111" s="587" t="s">
        <v>52</v>
      </c>
      <c r="K111" s="611" t="s">
        <v>369</v>
      </c>
      <c r="L111" s="611">
        <v>12</v>
      </c>
      <c r="M111" s="832">
        <v>4</v>
      </c>
      <c r="N111" s="1232"/>
      <c r="O111" s="1232"/>
      <c r="P111" s="1232">
        <v>18</v>
      </c>
      <c r="Q111" s="1232"/>
      <c r="R111" s="1232"/>
      <c r="S111" s="1232"/>
      <c r="T111" s="1125" t="str">
        <f>+$T$46</f>
        <v>100% CC dont DEVOIR MAISON</v>
      </c>
      <c r="U111" s="891" t="str">
        <f>+$U$46</f>
        <v>100% CT
DEVOIR MAISON</v>
      </c>
      <c r="V111" s="870">
        <v>1</v>
      </c>
      <c r="W111" s="709" t="s">
        <v>121</v>
      </c>
      <c r="X111" s="709" t="s">
        <v>130</v>
      </c>
      <c r="Y111" s="709" t="s">
        <v>162</v>
      </c>
      <c r="Z111" s="593">
        <v>1</v>
      </c>
      <c r="AA111" s="592" t="s">
        <v>124</v>
      </c>
      <c r="AB111" s="592" t="s">
        <v>173</v>
      </c>
      <c r="AC111" s="952" t="s">
        <v>161</v>
      </c>
      <c r="AD111" s="890" t="str">
        <f>+$AD$46</f>
        <v>100% CT oral à distance 15 min. Contacter enseignant au préalable par téléphone</v>
      </c>
      <c r="AE111" s="1129" t="str">
        <f t="shared" ref="AE111:AE112" si="37">+AD111</f>
        <v>100% CT oral à distance 15 min. Contacter enseignant au préalable par téléphone</v>
      </c>
      <c r="AF111" s="936">
        <v>1</v>
      </c>
      <c r="AG111" s="709" t="s">
        <v>124</v>
      </c>
      <c r="AH111" s="709" t="s">
        <v>148</v>
      </c>
      <c r="AI111" s="709" t="s">
        <v>163</v>
      </c>
      <c r="AJ111" s="593">
        <v>1</v>
      </c>
      <c r="AK111" s="592" t="s">
        <v>124</v>
      </c>
      <c r="AL111" s="592" t="s">
        <v>148</v>
      </c>
      <c r="AM111" s="609" t="s">
        <v>163</v>
      </c>
      <c r="AN111" s="666" t="s">
        <v>496</v>
      </c>
      <c r="AO111" s="678"/>
      <c r="AP111" s="678"/>
      <c r="AQ111" s="678"/>
      <c r="AR111" s="678"/>
      <c r="AS111" s="678"/>
      <c r="AT111" s="678"/>
      <c r="AU111" s="678"/>
      <c r="AV111" s="678"/>
      <c r="AW111" s="678"/>
      <c r="AX111" s="678"/>
      <c r="AY111" s="678"/>
      <c r="AZ111" s="678"/>
      <c r="BA111" s="678"/>
      <c r="BB111" s="678"/>
      <c r="BC111" s="678"/>
      <c r="BD111" s="678"/>
      <c r="BE111" s="678"/>
      <c r="BF111" s="678"/>
      <c r="BG111" s="678"/>
      <c r="BH111" s="678"/>
      <c r="BI111" s="678"/>
      <c r="BJ111" s="678"/>
      <c r="BK111" s="678"/>
      <c r="BL111" s="678"/>
      <c r="BM111" s="678"/>
      <c r="BN111" s="678"/>
      <c r="BO111" s="678"/>
      <c r="BP111" s="678"/>
      <c r="BQ111" s="678"/>
      <c r="BR111" s="678"/>
      <c r="BS111" s="678"/>
      <c r="BT111" s="678"/>
      <c r="BU111" s="678"/>
      <c r="BV111" s="678"/>
      <c r="BW111" s="678"/>
      <c r="BX111" s="678"/>
      <c r="BY111" s="678"/>
      <c r="BZ111" s="678"/>
      <c r="CA111" s="678"/>
      <c r="CB111" s="678"/>
      <c r="CC111" s="678"/>
      <c r="CD111" s="678"/>
      <c r="CE111" s="678"/>
      <c r="CF111" s="678"/>
      <c r="CG111" s="678"/>
      <c r="CH111" s="678"/>
      <c r="CI111" s="678"/>
      <c r="CJ111" s="678"/>
      <c r="CK111" s="678"/>
      <c r="CL111" s="678"/>
      <c r="CM111" s="678"/>
      <c r="CN111" s="678"/>
      <c r="CO111" s="678"/>
      <c r="CP111" s="678"/>
      <c r="CQ111" s="678"/>
      <c r="CR111" s="678"/>
      <c r="CS111" s="678"/>
      <c r="CT111" s="678"/>
      <c r="CU111" s="678"/>
      <c r="CV111" s="678"/>
      <c r="CW111" s="678"/>
      <c r="CX111" s="678"/>
      <c r="CY111" s="678"/>
      <c r="CZ111" s="678"/>
      <c r="DA111" s="678"/>
      <c r="DB111" s="678"/>
      <c r="DC111" s="678"/>
      <c r="DD111" s="678"/>
      <c r="DE111" s="678"/>
      <c r="DF111" s="678"/>
      <c r="DG111" s="678"/>
      <c r="DH111" s="678"/>
      <c r="DI111" s="678"/>
      <c r="DJ111" s="678"/>
      <c r="DK111" s="678"/>
      <c r="DL111" s="678"/>
      <c r="DM111" s="678"/>
      <c r="DN111" s="678"/>
      <c r="DO111" s="678"/>
      <c r="DP111" s="678"/>
      <c r="DQ111" s="678"/>
      <c r="DR111" s="678"/>
      <c r="DS111" s="678"/>
      <c r="DT111" s="678"/>
      <c r="DU111" s="678"/>
      <c r="DV111" s="678"/>
      <c r="DW111" s="678"/>
      <c r="DX111" s="678"/>
      <c r="DY111" s="678"/>
      <c r="DZ111" s="678"/>
      <c r="EA111" s="678"/>
      <c r="EB111" s="678"/>
      <c r="EC111" s="678"/>
      <c r="ED111" s="678"/>
      <c r="EE111" s="678"/>
      <c r="EF111" s="678"/>
      <c r="EG111" s="678"/>
      <c r="EH111" s="678"/>
      <c r="EI111" s="678"/>
      <c r="EJ111" s="678"/>
      <c r="EK111" s="678"/>
      <c r="EL111" s="678"/>
      <c r="EM111" s="678"/>
      <c r="EN111" s="678"/>
      <c r="EO111" s="678"/>
      <c r="EP111" s="678"/>
      <c r="EQ111" s="678"/>
      <c r="ER111" s="678"/>
      <c r="ES111" s="678"/>
      <c r="ET111" s="678"/>
      <c r="EU111" s="678"/>
      <c r="EV111" s="678"/>
      <c r="EW111" s="678"/>
      <c r="EX111" s="678"/>
      <c r="EY111" s="678"/>
      <c r="EZ111" s="678"/>
      <c r="FA111" s="678"/>
      <c r="FB111" s="678"/>
      <c r="FC111" s="678"/>
      <c r="FD111" s="678"/>
      <c r="FE111" s="678"/>
      <c r="FF111" s="678"/>
      <c r="FG111" s="678"/>
      <c r="FH111" s="678"/>
      <c r="FI111" s="678"/>
      <c r="FJ111" s="678"/>
      <c r="FK111" s="678"/>
      <c r="FL111" s="678"/>
      <c r="FM111" s="678"/>
      <c r="FN111" s="678"/>
      <c r="FO111" s="678"/>
      <c r="FP111" s="678"/>
      <c r="FQ111" s="678"/>
      <c r="FR111" s="678"/>
      <c r="FS111" s="678"/>
      <c r="FT111" s="678"/>
      <c r="FU111" s="678"/>
      <c r="FV111" s="678"/>
      <c r="FW111" s="678"/>
      <c r="FX111" s="678"/>
      <c r="FY111" s="678"/>
      <c r="FZ111" s="678"/>
      <c r="GA111" s="678"/>
      <c r="GB111" s="678"/>
      <c r="GC111" s="678"/>
      <c r="GD111" s="678"/>
      <c r="GE111" s="678"/>
      <c r="GF111" s="678"/>
      <c r="GG111" s="678"/>
      <c r="GH111" s="678"/>
      <c r="GI111" s="678"/>
      <c r="GJ111" s="678"/>
      <c r="GK111" s="678"/>
      <c r="GL111" s="678"/>
      <c r="GM111" s="678"/>
      <c r="GN111" s="678"/>
      <c r="GO111" s="678"/>
      <c r="GP111" s="678"/>
      <c r="GQ111" s="678"/>
      <c r="GR111" s="678"/>
      <c r="GS111" s="678"/>
      <c r="GT111" s="678"/>
      <c r="GU111" s="678"/>
      <c r="GV111" s="678"/>
      <c r="GW111" s="678"/>
      <c r="GX111" s="678"/>
      <c r="GY111" s="678"/>
      <c r="GZ111" s="678"/>
      <c r="HA111" s="678"/>
      <c r="HB111" s="678"/>
      <c r="HC111" s="678"/>
      <c r="HD111" s="678"/>
      <c r="HE111" s="678"/>
      <c r="HF111" s="678"/>
      <c r="HG111" s="678"/>
      <c r="HH111" s="678"/>
      <c r="HI111" s="678"/>
      <c r="HJ111" s="678"/>
      <c r="HK111" s="678"/>
      <c r="HL111" s="678"/>
      <c r="HM111" s="678"/>
      <c r="HN111" s="678"/>
      <c r="HO111" s="678"/>
      <c r="HP111" s="678"/>
      <c r="HQ111" s="678"/>
      <c r="HR111" s="678"/>
      <c r="HS111" s="678"/>
      <c r="HT111" s="678"/>
      <c r="HU111" s="678"/>
      <c r="HV111" s="678"/>
      <c r="HW111" s="678"/>
      <c r="HX111" s="678"/>
      <c r="HY111" s="678"/>
      <c r="HZ111" s="678"/>
      <c r="IA111" s="678"/>
      <c r="IB111" s="678"/>
      <c r="IC111" s="678"/>
      <c r="ID111" s="678"/>
      <c r="IE111" s="678"/>
      <c r="IF111" s="678"/>
      <c r="IG111" s="678"/>
      <c r="IH111" s="678"/>
      <c r="II111" s="678"/>
      <c r="IJ111" s="642"/>
      <c r="IK111" s="642"/>
      <c r="IL111" s="642"/>
    </row>
    <row r="112" spans="1:246" s="643" customFormat="1" ht="101.25" customHeight="1" x14ac:dyDescent="0.2">
      <c r="A112" s="608"/>
      <c r="B112" s="608" t="s">
        <v>155</v>
      </c>
      <c r="C112" s="610" t="s">
        <v>326</v>
      </c>
      <c r="D112" s="607" t="s">
        <v>444</v>
      </c>
      <c r="E112" s="588" t="s">
        <v>440</v>
      </c>
      <c r="F112" s="735" t="s">
        <v>442</v>
      </c>
      <c r="G112" s="588" t="s">
        <v>584</v>
      </c>
      <c r="H112" s="604"/>
      <c r="I112" s="587" t="s">
        <v>52</v>
      </c>
      <c r="J112" s="587" t="s">
        <v>52</v>
      </c>
      <c r="K112" s="611" t="s">
        <v>602</v>
      </c>
      <c r="L112" s="611">
        <v>11</v>
      </c>
      <c r="M112" s="836">
        <v>52</v>
      </c>
      <c r="N112" s="1232"/>
      <c r="O112" s="1232"/>
      <c r="P112" s="1232">
        <v>18</v>
      </c>
      <c r="Q112" s="1232"/>
      <c r="R112" s="1232"/>
      <c r="S112" s="1232"/>
      <c r="T112" s="1124" t="s">
        <v>744</v>
      </c>
      <c r="U112" s="883" t="s">
        <v>745</v>
      </c>
      <c r="V112" s="870">
        <v>1</v>
      </c>
      <c r="W112" s="709" t="s">
        <v>121</v>
      </c>
      <c r="X112" s="709"/>
      <c r="Y112" s="709"/>
      <c r="Z112" s="593">
        <v>1</v>
      </c>
      <c r="AA112" s="592" t="s">
        <v>124</v>
      </c>
      <c r="AB112" s="592" t="s">
        <v>173</v>
      </c>
      <c r="AC112" s="952" t="s">
        <v>161</v>
      </c>
      <c r="AD112" s="973" t="s">
        <v>746</v>
      </c>
      <c r="AE112" s="1129" t="str">
        <f t="shared" si="37"/>
        <v>DM sans temps limité, 
dépôt sujet sur CELENE le xx/06,
copie à rendre au plus tard le xx/06 sur mon adresse email emiliejanton@yahoo.fr, cmasarrre@yahoo.fr</v>
      </c>
      <c r="AF112" s="936">
        <v>1</v>
      </c>
      <c r="AG112" s="709" t="s">
        <v>124</v>
      </c>
      <c r="AH112" s="709" t="s">
        <v>173</v>
      </c>
      <c r="AI112" s="709" t="s">
        <v>161</v>
      </c>
      <c r="AJ112" s="593">
        <v>1</v>
      </c>
      <c r="AK112" s="592" t="s">
        <v>124</v>
      </c>
      <c r="AL112" s="592" t="s">
        <v>173</v>
      </c>
      <c r="AM112" s="609" t="s">
        <v>161</v>
      </c>
      <c r="AN112" s="666" t="s">
        <v>497</v>
      </c>
      <c r="AO112" s="678"/>
      <c r="AP112" s="678"/>
      <c r="AQ112" s="678"/>
      <c r="AR112" s="678"/>
      <c r="AS112" s="678"/>
      <c r="AT112" s="678"/>
      <c r="AU112" s="678"/>
      <c r="AV112" s="678"/>
      <c r="AW112" s="678"/>
      <c r="AX112" s="678"/>
      <c r="AY112" s="678"/>
      <c r="AZ112" s="678"/>
      <c r="BA112" s="678"/>
      <c r="BB112" s="678"/>
      <c r="BC112" s="678"/>
      <c r="BD112" s="678"/>
      <c r="BE112" s="678"/>
      <c r="BF112" s="678"/>
      <c r="BG112" s="678"/>
      <c r="BH112" s="678"/>
      <c r="BI112" s="678"/>
      <c r="BJ112" s="678"/>
      <c r="BK112" s="678"/>
      <c r="BL112" s="678"/>
      <c r="BM112" s="678"/>
      <c r="BN112" s="678"/>
      <c r="BO112" s="678"/>
      <c r="BP112" s="678"/>
      <c r="BQ112" s="678"/>
      <c r="BR112" s="678"/>
      <c r="BS112" s="678"/>
      <c r="BT112" s="678"/>
      <c r="BU112" s="678"/>
      <c r="BV112" s="678"/>
      <c r="BW112" s="678"/>
      <c r="BX112" s="678"/>
      <c r="BY112" s="678"/>
      <c r="BZ112" s="678"/>
      <c r="CA112" s="678"/>
      <c r="CB112" s="678"/>
      <c r="CC112" s="678"/>
      <c r="CD112" s="678"/>
      <c r="CE112" s="678"/>
      <c r="CF112" s="678"/>
      <c r="CG112" s="678"/>
      <c r="CH112" s="678"/>
      <c r="CI112" s="678"/>
      <c r="CJ112" s="678"/>
      <c r="CK112" s="678"/>
      <c r="CL112" s="678"/>
      <c r="CM112" s="678"/>
      <c r="CN112" s="678"/>
      <c r="CO112" s="678"/>
      <c r="CP112" s="678"/>
      <c r="CQ112" s="678"/>
      <c r="CR112" s="678"/>
      <c r="CS112" s="678"/>
      <c r="CT112" s="678"/>
      <c r="CU112" s="678"/>
      <c r="CV112" s="678"/>
      <c r="CW112" s="678"/>
      <c r="CX112" s="678"/>
      <c r="CY112" s="678"/>
      <c r="CZ112" s="678"/>
      <c r="DA112" s="678"/>
      <c r="DB112" s="678"/>
      <c r="DC112" s="678"/>
      <c r="DD112" s="678"/>
      <c r="DE112" s="678"/>
      <c r="DF112" s="678"/>
      <c r="DG112" s="678"/>
      <c r="DH112" s="678"/>
      <c r="DI112" s="678"/>
      <c r="DJ112" s="678"/>
      <c r="DK112" s="678"/>
      <c r="DL112" s="678"/>
      <c r="DM112" s="678"/>
      <c r="DN112" s="678"/>
      <c r="DO112" s="678"/>
      <c r="DP112" s="678"/>
      <c r="DQ112" s="678"/>
      <c r="DR112" s="678"/>
      <c r="DS112" s="678"/>
      <c r="DT112" s="678"/>
      <c r="DU112" s="678"/>
      <c r="DV112" s="678"/>
      <c r="DW112" s="678"/>
      <c r="DX112" s="678"/>
      <c r="DY112" s="678"/>
      <c r="DZ112" s="678"/>
      <c r="EA112" s="678"/>
      <c r="EB112" s="678"/>
      <c r="EC112" s="678"/>
      <c r="ED112" s="678"/>
      <c r="EE112" s="678"/>
      <c r="EF112" s="678"/>
      <c r="EG112" s="678"/>
      <c r="EH112" s="678"/>
      <c r="EI112" s="678"/>
      <c r="EJ112" s="678"/>
      <c r="EK112" s="678"/>
      <c r="EL112" s="678"/>
      <c r="EM112" s="678"/>
      <c r="EN112" s="678"/>
      <c r="EO112" s="678"/>
      <c r="EP112" s="678"/>
      <c r="EQ112" s="678"/>
      <c r="ER112" s="678"/>
      <c r="ES112" s="678"/>
      <c r="ET112" s="678"/>
      <c r="EU112" s="678"/>
      <c r="EV112" s="678"/>
      <c r="EW112" s="678"/>
      <c r="EX112" s="678"/>
      <c r="EY112" s="678"/>
      <c r="EZ112" s="678"/>
      <c r="FA112" s="678"/>
      <c r="FB112" s="678"/>
      <c r="FC112" s="678"/>
      <c r="FD112" s="678"/>
      <c r="FE112" s="678"/>
      <c r="FF112" s="678"/>
      <c r="FG112" s="678"/>
      <c r="FH112" s="678"/>
      <c r="FI112" s="678"/>
      <c r="FJ112" s="678"/>
      <c r="FK112" s="678"/>
      <c r="FL112" s="678"/>
      <c r="FM112" s="678"/>
      <c r="FN112" s="678"/>
      <c r="FO112" s="678"/>
      <c r="FP112" s="678"/>
      <c r="FQ112" s="678"/>
      <c r="FR112" s="678"/>
      <c r="FS112" s="678"/>
      <c r="FT112" s="678"/>
      <c r="FU112" s="678"/>
      <c r="FV112" s="678"/>
      <c r="FW112" s="678"/>
      <c r="FX112" s="678"/>
      <c r="FY112" s="678"/>
      <c r="FZ112" s="678"/>
      <c r="GA112" s="678"/>
      <c r="GB112" s="678"/>
      <c r="GC112" s="678"/>
      <c r="GD112" s="678"/>
      <c r="GE112" s="678"/>
      <c r="GF112" s="678"/>
      <c r="GG112" s="678"/>
      <c r="GH112" s="678"/>
      <c r="GI112" s="678"/>
      <c r="GJ112" s="678"/>
      <c r="GK112" s="678"/>
      <c r="GL112" s="678"/>
      <c r="GM112" s="678"/>
      <c r="GN112" s="678"/>
      <c r="GO112" s="678"/>
      <c r="GP112" s="678"/>
      <c r="GQ112" s="678"/>
      <c r="GR112" s="678"/>
      <c r="GS112" s="678"/>
      <c r="GT112" s="678"/>
      <c r="GU112" s="678"/>
      <c r="GV112" s="678"/>
      <c r="GW112" s="678"/>
      <c r="GX112" s="678"/>
      <c r="GY112" s="678"/>
      <c r="GZ112" s="678"/>
      <c r="HA112" s="678"/>
      <c r="HB112" s="678"/>
      <c r="HC112" s="678"/>
      <c r="HD112" s="678"/>
      <c r="HE112" s="678"/>
      <c r="HF112" s="678"/>
      <c r="HG112" s="678"/>
      <c r="HH112" s="678"/>
      <c r="HI112" s="678"/>
      <c r="HJ112" s="678"/>
      <c r="HK112" s="678"/>
      <c r="HL112" s="678"/>
      <c r="HM112" s="678"/>
      <c r="HN112" s="678"/>
      <c r="HO112" s="678"/>
      <c r="HP112" s="678"/>
      <c r="HQ112" s="678"/>
      <c r="HR112" s="678"/>
      <c r="HS112" s="678"/>
      <c r="HT112" s="678"/>
      <c r="HU112" s="678"/>
      <c r="HV112" s="678"/>
      <c r="HW112" s="678"/>
      <c r="HX112" s="678"/>
      <c r="HY112" s="678"/>
      <c r="HZ112" s="678"/>
      <c r="IA112" s="678"/>
      <c r="IB112" s="678"/>
      <c r="IC112" s="678"/>
      <c r="ID112" s="678"/>
      <c r="IE112" s="678"/>
      <c r="IF112" s="678"/>
      <c r="IG112" s="678"/>
      <c r="IH112" s="678"/>
      <c r="II112" s="678"/>
      <c r="IJ112" s="642"/>
      <c r="IK112" s="642"/>
      <c r="IL112" s="642"/>
    </row>
    <row r="113" spans="1:246" s="643" customFormat="1" ht="101.25" customHeight="1" x14ac:dyDescent="0.2">
      <c r="A113" s="608"/>
      <c r="B113" s="608" t="s">
        <v>156</v>
      </c>
      <c r="C113" s="610" t="s">
        <v>327</v>
      </c>
      <c r="D113" s="607" t="s">
        <v>445</v>
      </c>
      <c r="E113" s="587" t="s">
        <v>440</v>
      </c>
      <c r="F113" s="735" t="s">
        <v>442</v>
      </c>
      <c r="G113" s="588" t="s">
        <v>584</v>
      </c>
      <c r="H113" s="603"/>
      <c r="I113" s="588" t="s">
        <v>52</v>
      </c>
      <c r="J113" s="588" t="s">
        <v>52</v>
      </c>
      <c r="K113" s="611" t="s">
        <v>607</v>
      </c>
      <c r="L113" s="611">
        <v>14</v>
      </c>
      <c r="M113" s="832">
        <v>20</v>
      </c>
      <c r="N113" s="1232"/>
      <c r="O113" s="1232"/>
      <c r="P113" s="1232">
        <v>18</v>
      </c>
      <c r="Q113" s="1232"/>
      <c r="R113" s="1232"/>
      <c r="S113" s="1232"/>
      <c r="T113" s="1124" t="s">
        <v>734</v>
      </c>
      <c r="U113" s="883" t="s">
        <v>735</v>
      </c>
      <c r="V113" s="870">
        <v>1</v>
      </c>
      <c r="W113" s="709" t="s">
        <v>121</v>
      </c>
      <c r="X113" s="709" t="s">
        <v>130</v>
      </c>
      <c r="Y113" s="709" t="s">
        <v>608</v>
      </c>
      <c r="Z113" s="593">
        <v>1</v>
      </c>
      <c r="AA113" s="592" t="s">
        <v>124</v>
      </c>
      <c r="AB113" s="592" t="s">
        <v>173</v>
      </c>
      <c r="AC113" s="952" t="s">
        <v>161</v>
      </c>
      <c r="AD113" s="973" t="s">
        <v>735</v>
      </c>
      <c r="AE113" s="1129" t="str">
        <f>+AD113</f>
        <v>100% CT oral à distance</v>
      </c>
      <c r="AF113" s="936">
        <v>1</v>
      </c>
      <c r="AG113" s="709" t="s">
        <v>124</v>
      </c>
      <c r="AH113" s="709" t="s">
        <v>173</v>
      </c>
      <c r="AI113" s="709" t="s">
        <v>161</v>
      </c>
      <c r="AJ113" s="593">
        <v>1</v>
      </c>
      <c r="AK113" s="592" t="s">
        <v>124</v>
      </c>
      <c r="AL113" s="592" t="s">
        <v>173</v>
      </c>
      <c r="AM113" s="609" t="s">
        <v>161</v>
      </c>
      <c r="AN113" s="666" t="s">
        <v>497</v>
      </c>
      <c r="AO113" s="678"/>
      <c r="AP113" s="678"/>
      <c r="AQ113" s="678"/>
      <c r="AR113" s="678"/>
      <c r="AS113" s="678"/>
      <c r="AT113" s="678"/>
      <c r="AU113" s="678"/>
      <c r="AV113" s="678"/>
      <c r="AW113" s="678"/>
      <c r="AX113" s="678"/>
      <c r="AY113" s="678"/>
      <c r="AZ113" s="678"/>
      <c r="BA113" s="678"/>
      <c r="BB113" s="678"/>
      <c r="BC113" s="678"/>
      <c r="BD113" s="678"/>
      <c r="BE113" s="678"/>
      <c r="BF113" s="678"/>
      <c r="BG113" s="678"/>
      <c r="BH113" s="678"/>
      <c r="BI113" s="678"/>
      <c r="BJ113" s="678"/>
      <c r="BK113" s="678"/>
      <c r="BL113" s="678"/>
      <c r="BM113" s="678"/>
      <c r="BN113" s="678"/>
      <c r="BO113" s="678"/>
      <c r="BP113" s="678"/>
      <c r="BQ113" s="678"/>
      <c r="BR113" s="678"/>
      <c r="BS113" s="678"/>
      <c r="BT113" s="678"/>
      <c r="BU113" s="678"/>
      <c r="BV113" s="678"/>
      <c r="BW113" s="678"/>
      <c r="BX113" s="678"/>
      <c r="BY113" s="678"/>
      <c r="BZ113" s="678"/>
      <c r="CA113" s="678"/>
      <c r="CB113" s="678"/>
      <c r="CC113" s="678"/>
      <c r="CD113" s="678"/>
      <c r="CE113" s="678"/>
      <c r="CF113" s="678"/>
      <c r="CG113" s="678"/>
      <c r="CH113" s="678"/>
      <c r="CI113" s="678"/>
      <c r="CJ113" s="678"/>
      <c r="CK113" s="678"/>
      <c r="CL113" s="678"/>
      <c r="CM113" s="678"/>
      <c r="CN113" s="678"/>
      <c r="CO113" s="678"/>
      <c r="CP113" s="678"/>
      <c r="CQ113" s="678"/>
      <c r="CR113" s="678"/>
      <c r="CS113" s="678"/>
      <c r="CT113" s="678"/>
      <c r="CU113" s="678"/>
      <c r="CV113" s="678"/>
      <c r="CW113" s="678"/>
      <c r="CX113" s="678"/>
      <c r="CY113" s="678"/>
      <c r="CZ113" s="678"/>
      <c r="DA113" s="678"/>
      <c r="DB113" s="678"/>
      <c r="DC113" s="678"/>
      <c r="DD113" s="678"/>
      <c r="DE113" s="678"/>
      <c r="DF113" s="678"/>
      <c r="DG113" s="678"/>
      <c r="DH113" s="678"/>
      <c r="DI113" s="678"/>
      <c r="DJ113" s="678"/>
      <c r="DK113" s="678"/>
      <c r="DL113" s="678"/>
      <c r="DM113" s="678"/>
      <c r="DN113" s="678"/>
      <c r="DO113" s="678"/>
      <c r="DP113" s="678"/>
      <c r="DQ113" s="678"/>
      <c r="DR113" s="678"/>
      <c r="DS113" s="678"/>
      <c r="DT113" s="678"/>
      <c r="DU113" s="678"/>
      <c r="DV113" s="678"/>
      <c r="DW113" s="678"/>
      <c r="DX113" s="678"/>
      <c r="DY113" s="678"/>
      <c r="DZ113" s="678"/>
      <c r="EA113" s="678"/>
      <c r="EB113" s="678"/>
      <c r="EC113" s="678"/>
      <c r="ED113" s="678"/>
      <c r="EE113" s="678"/>
      <c r="EF113" s="678"/>
      <c r="EG113" s="678"/>
      <c r="EH113" s="678"/>
      <c r="EI113" s="678"/>
      <c r="EJ113" s="678"/>
      <c r="EK113" s="678"/>
      <c r="EL113" s="678"/>
      <c r="EM113" s="678"/>
      <c r="EN113" s="678"/>
      <c r="EO113" s="678"/>
      <c r="EP113" s="678"/>
      <c r="EQ113" s="678"/>
      <c r="ER113" s="678"/>
      <c r="ES113" s="678"/>
      <c r="ET113" s="678"/>
      <c r="EU113" s="678"/>
      <c r="EV113" s="678"/>
      <c r="EW113" s="678"/>
      <c r="EX113" s="678"/>
      <c r="EY113" s="678"/>
      <c r="EZ113" s="678"/>
      <c r="FA113" s="678"/>
      <c r="FB113" s="678"/>
      <c r="FC113" s="678"/>
      <c r="FD113" s="678"/>
      <c r="FE113" s="678"/>
      <c r="FF113" s="678"/>
      <c r="FG113" s="678"/>
      <c r="FH113" s="678"/>
      <c r="FI113" s="678"/>
      <c r="FJ113" s="678"/>
      <c r="FK113" s="678"/>
      <c r="FL113" s="678"/>
      <c r="FM113" s="678"/>
      <c r="FN113" s="678"/>
      <c r="FO113" s="678"/>
      <c r="FP113" s="678"/>
      <c r="FQ113" s="678"/>
      <c r="FR113" s="678"/>
      <c r="FS113" s="678"/>
      <c r="FT113" s="678"/>
      <c r="FU113" s="678"/>
      <c r="FV113" s="678"/>
      <c r="FW113" s="678"/>
      <c r="FX113" s="678"/>
      <c r="FY113" s="678"/>
      <c r="FZ113" s="678"/>
      <c r="GA113" s="678"/>
      <c r="GB113" s="678"/>
      <c r="GC113" s="678"/>
      <c r="GD113" s="678"/>
      <c r="GE113" s="678"/>
      <c r="GF113" s="678"/>
      <c r="GG113" s="678"/>
      <c r="GH113" s="678"/>
      <c r="GI113" s="678"/>
      <c r="GJ113" s="678"/>
      <c r="GK113" s="678"/>
      <c r="GL113" s="678"/>
      <c r="GM113" s="678"/>
      <c r="GN113" s="678"/>
      <c r="GO113" s="678"/>
      <c r="GP113" s="678"/>
      <c r="GQ113" s="678"/>
      <c r="GR113" s="678"/>
      <c r="GS113" s="678"/>
      <c r="GT113" s="678"/>
      <c r="GU113" s="678"/>
      <c r="GV113" s="678"/>
      <c r="GW113" s="678"/>
      <c r="GX113" s="678"/>
      <c r="GY113" s="678"/>
      <c r="GZ113" s="678"/>
      <c r="HA113" s="678"/>
      <c r="HB113" s="678"/>
      <c r="HC113" s="678"/>
      <c r="HD113" s="678"/>
      <c r="HE113" s="678"/>
      <c r="HF113" s="678"/>
      <c r="HG113" s="678"/>
      <c r="HH113" s="678"/>
      <c r="HI113" s="678"/>
      <c r="HJ113" s="678"/>
      <c r="HK113" s="678"/>
      <c r="HL113" s="678"/>
      <c r="HM113" s="678"/>
      <c r="HN113" s="678"/>
      <c r="HO113" s="678"/>
      <c r="HP113" s="678"/>
      <c r="HQ113" s="678"/>
      <c r="HR113" s="678"/>
      <c r="HS113" s="678"/>
      <c r="HT113" s="678"/>
      <c r="HU113" s="678"/>
      <c r="HV113" s="678"/>
      <c r="HW113" s="678"/>
      <c r="HX113" s="678"/>
      <c r="HY113" s="678"/>
      <c r="HZ113" s="678"/>
      <c r="IA113" s="678"/>
      <c r="IB113" s="678"/>
      <c r="IC113" s="678"/>
      <c r="ID113" s="678"/>
      <c r="IE113" s="678"/>
      <c r="IF113" s="678"/>
      <c r="IG113" s="678"/>
      <c r="IH113" s="678"/>
      <c r="II113" s="678"/>
      <c r="IJ113" s="642"/>
      <c r="IK113" s="642"/>
      <c r="IL113" s="642"/>
    </row>
    <row r="114" spans="1:246" ht="30.75" customHeight="1" x14ac:dyDescent="0.25">
      <c r="A114" s="560" t="s">
        <v>432</v>
      </c>
      <c r="B114" s="560" t="s">
        <v>200</v>
      </c>
      <c r="C114" s="456" t="s">
        <v>72</v>
      </c>
      <c r="D114" s="555" t="s">
        <v>315</v>
      </c>
      <c r="E114" s="584" t="s">
        <v>421</v>
      </c>
      <c r="F114" s="584"/>
      <c r="G114" s="559"/>
      <c r="H114" s="584"/>
      <c r="I114" s="564"/>
      <c r="J114" s="565"/>
      <c r="K114" s="565"/>
      <c r="L114" s="565"/>
      <c r="M114" s="844"/>
      <c r="N114" s="1245"/>
      <c r="O114" s="1245"/>
      <c r="P114" s="1245"/>
      <c r="Q114" s="1245"/>
      <c r="R114" s="1245"/>
      <c r="S114" s="1245"/>
      <c r="T114" s="1118"/>
      <c r="U114" s="887"/>
      <c r="V114" s="863"/>
      <c r="W114" s="566"/>
      <c r="X114" s="567"/>
      <c r="Y114" s="568"/>
      <c r="Z114" s="567"/>
      <c r="AA114" s="567"/>
      <c r="AB114" s="567"/>
      <c r="AC114" s="929"/>
      <c r="AD114" s="993"/>
      <c r="AE114" s="986"/>
      <c r="AF114" s="933"/>
      <c r="AG114" s="567"/>
      <c r="AH114" s="567"/>
      <c r="AI114" s="567"/>
      <c r="AJ114" s="567"/>
      <c r="AK114" s="567"/>
      <c r="AL114" s="567"/>
      <c r="AM114" s="567"/>
      <c r="AN114" s="664"/>
      <c r="HT114" s="746"/>
      <c r="HU114" s="746"/>
      <c r="HV114" s="746"/>
      <c r="HW114" s="746"/>
      <c r="HX114" s="746"/>
      <c r="HY114" s="746"/>
      <c r="HZ114" s="746"/>
      <c r="IA114" s="746"/>
      <c r="IB114" s="746"/>
      <c r="IC114" s="746"/>
      <c r="ID114" s="746"/>
      <c r="IE114" s="746"/>
      <c r="IF114" s="746"/>
      <c r="IG114" s="746"/>
      <c r="IH114" s="746"/>
      <c r="II114" s="746"/>
      <c r="IJ114" s="746"/>
      <c r="IK114" s="746"/>
      <c r="IL114" s="746"/>
    </row>
    <row r="115" spans="1:246" s="643" customFormat="1" ht="36" customHeight="1" x14ac:dyDescent="0.25">
      <c r="A115" s="615" t="s">
        <v>458</v>
      </c>
      <c r="B115" s="615" t="s">
        <v>298</v>
      </c>
      <c r="C115" s="617" t="s">
        <v>299</v>
      </c>
      <c r="D115" s="598"/>
      <c r="E115" s="577" t="s">
        <v>409</v>
      </c>
      <c r="F115" s="577"/>
      <c r="G115" s="599"/>
      <c r="H115" s="745"/>
      <c r="I115" s="540">
        <f>+I116+I117</f>
        <v>6</v>
      </c>
      <c r="J115" s="540">
        <f>+J116+J117</f>
        <v>6</v>
      </c>
      <c r="K115" s="601"/>
      <c r="L115" s="601"/>
      <c r="M115" s="841"/>
      <c r="N115" s="1243"/>
      <c r="O115" s="1243"/>
      <c r="P115" s="1243"/>
      <c r="Q115" s="1243"/>
      <c r="R115" s="1243"/>
      <c r="S115" s="1243"/>
      <c r="T115" s="1119"/>
      <c r="U115" s="885"/>
      <c r="V115" s="861"/>
      <c r="W115" s="453"/>
      <c r="X115" s="573"/>
      <c r="Y115" s="454"/>
      <c r="Z115" s="621"/>
      <c r="AA115" s="621"/>
      <c r="AB115" s="621"/>
      <c r="AC115" s="930"/>
      <c r="AD115" s="994"/>
      <c r="AE115" s="987"/>
      <c r="AF115" s="934"/>
      <c r="AG115" s="621"/>
      <c r="AH115" s="621"/>
      <c r="AI115" s="455"/>
      <c r="AJ115" s="621"/>
      <c r="AK115" s="621"/>
      <c r="AL115" s="621"/>
      <c r="AM115" s="455"/>
      <c r="AN115" s="662"/>
      <c r="AO115" s="642"/>
      <c r="AP115" s="642"/>
      <c r="AQ115" s="642"/>
      <c r="AR115" s="642"/>
      <c r="AS115" s="642"/>
      <c r="AT115" s="642"/>
      <c r="AU115" s="642"/>
      <c r="AV115" s="642"/>
      <c r="AW115" s="642"/>
      <c r="AX115" s="642"/>
      <c r="AY115" s="642"/>
      <c r="AZ115" s="642"/>
      <c r="BA115" s="642"/>
      <c r="BB115" s="642"/>
      <c r="BC115" s="642"/>
      <c r="BD115" s="642"/>
      <c r="BE115" s="642"/>
      <c r="BF115" s="642"/>
      <c r="BG115" s="642"/>
      <c r="BH115" s="642"/>
      <c r="BI115" s="642"/>
      <c r="BJ115" s="642"/>
      <c r="BK115" s="642"/>
      <c r="BL115" s="642"/>
      <c r="BM115" s="642"/>
      <c r="BN115" s="642"/>
      <c r="BO115" s="642"/>
      <c r="BP115" s="642"/>
      <c r="BQ115" s="642"/>
      <c r="BR115" s="642"/>
      <c r="BS115" s="642"/>
      <c r="BT115" s="642"/>
      <c r="BU115" s="642"/>
      <c r="BV115" s="642"/>
      <c r="BW115" s="642"/>
      <c r="BX115" s="642"/>
      <c r="BY115" s="642"/>
      <c r="BZ115" s="642"/>
      <c r="CA115" s="642"/>
      <c r="CB115" s="642"/>
      <c r="CC115" s="642"/>
      <c r="CD115" s="642"/>
      <c r="CE115" s="642"/>
      <c r="CF115" s="642"/>
      <c r="CG115" s="642"/>
      <c r="CH115" s="642"/>
      <c r="CI115" s="642"/>
      <c r="CJ115" s="642"/>
      <c r="CK115" s="642"/>
      <c r="CL115" s="642"/>
      <c r="CM115" s="642"/>
      <c r="CN115" s="642"/>
      <c r="CO115" s="642"/>
      <c r="CP115" s="642"/>
      <c r="CQ115" s="642"/>
      <c r="CR115" s="642"/>
      <c r="CS115" s="642"/>
      <c r="CT115" s="642"/>
      <c r="CU115" s="642"/>
      <c r="CV115" s="642"/>
      <c r="CW115" s="642"/>
      <c r="CX115" s="642"/>
      <c r="CY115" s="642"/>
      <c r="CZ115" s="642"/>
      <c r="DA115" s="642"/>
      <c r="DB115" s="642"/>
      <c r="DC115" s="642"/>
      <c r="DD115" s="642"/>
      <c r="DE115" s="642"/>
      <c r="DF115" s="642"/>
      <c r="DG115" s="642"/>
      <c r="DH115" s="642"/>
      <c r="DI115" s="642"/>
      <c r="DJ115" s="642"/>
      <c r="DK115" s="642"/>
      <c r="DL115" s="642"/>
      <c r="DM115" s="642"/>
      <c r="DN115" s="642"/>
      <c r="DO115" s="642"/>
      <c r="DP115" s="642"/>
      <c r="DQ115" s="642"/>
      <c r="DR115" s="642"/>
      <c r="DS115" s="642"/>
      <c r="DT115" s="642"/>
      <c r="DU115" s="642"/>
      <c r="DV115" s="642"/>
      <c r="DW115" s="642"/>
      <c r="DX115" s="642"/>
      <c r="DY115" s="642"/>
      <c r="DZ115" s="642"/>
      <c r="EA115" s="642"/>
      <c r="EB115" s="642"/>
      <c r="EC115" s="642"/>
      <c r="ED115" s="642"/>
      <c r="EE115" s="642"/>
      <c r="EF115" s="642"/>
      <c r="EG115" s="642"/>
      <c r="EH115" s="642"/>
      <c r="EI115" s="642"/>
      <c r="EJ115" s="642"/>
      <c r="EK115" s="642"/>
      <c r="EL115" s="642"/>
      <c r="EM115" s="642"/>
      <c r="EN115" s="642"/>
      <c r="EO115" s="642"/>
      <c r="EP115" s="642"/>
      <c r="EQ115" s="642"/>
      <c r="ER115" s="642"/>
      <c r="ES115" s="642"/>
      <c r="ET115" s="642"/>
      <c r="EU115" s="642"/>
      <c r="EV115" s="642"/>
      <c r="EW115" s="642"/>
      <c r="EX115" s="642"/>
      <c r="EY115" s="642"/>
      <c r="EZ115" s="642"/>
      <c r="FA115" s="642"/>
      <c r="FB115" s="642"/>
      <c r="FC115" s="642"/>
      <c r="FD115" s="642"/>
      <c r="FE115" s="642"/>
      <c r="FF115" s="642"/>
      <c r="FG115" s="642"/>
      <c r="FH115" s="642"/>
      <c r="FI115" s="642"/>
      <c r="FJ115" s="642"/>
      <c r="FK115" s="642"/>
      <c r="FL115" s="642"/>
      <c r="FM115" s="642"/>
      <c r="FN115" s="642"/>
      <c r="FO115" s="642"/>
      <c r="FP115" s="642"/>
      <c r="FQ115" s="642"/>
      <c r="FR115" s="642"/>
      <c r="FS115" s="642"/>
      <c r="FT115" s="642"/>
      <c r="FU115" s="642"/>
      <c r="FV115" s="642"/>
      <c r="FW115" s="642"/>
      <c r="FX115" s="642"/>
      <c r="FY115" s="642"/>
      <c r="FZ115" s="642"/>
      <c r="GA115" s="642"/>
      <c r="GB115" s="642"/>
      <c r="GC115" s="642"/>
      <c r="GD115" s="642"/>
      <c r="GE115" s="642"/>
      <c r="GF115" s="642"/>
      <c r="GG115" s="642"/>
      <c r="GH115" s="642"/>
      <c r="GI115" s="642"/>
      <c r="GJ115" s="642"/>
      <c r="GK115" s="642"/>
      <c r="GL115" s="642"/>
      <c r="GM115" s="642"/>
      <c r="GN115" s="642"/>
      <c r="GO115" s="642"/>
      <c r="GP115" s="642"/>
      <c r="GQ115" s="642"/>
      <c r="GR115" s="642"/>
      <c r="GS115" s="642"/>
      <c r="GT115" s="642"/>
      <c r="GU115" s="642"/>
      <c r="GV115" s="642"/>
      <c r="GW115" s="642"/>
      <c r="GX115" s="642"/>
      <c r="GY115" s="642"/>
      <c r="GZ115" s="642"/>
      <c r="HA115" s="642"/>
      <c r="HB115" s="642"/>
      <c r="HC115" s="642"/>
      <c r="HD115" s="642"/>
      <c r="HE115" s="642"/>
      <c r="HF115" s="642"/>
      <c r="HG115" s="642"/>
      <c r="HH115" s="642"/>
      <c r="HI115" s="642"/>
      <c r="HJ115" s="642"/>
      <c r="HK115" s="642"/>
      <c r="HL115" s="642"/>
      <c r="HM115" s="642"/>
      <c r="HN115" s="642"/>
      <c r="HO115" s="642"/>
      <c r="HP115" s="642"/>
      <c r="HQ115" s="642"/>
      <c r="HR115" s="642"/>
      <c r="HS115" s="642"/>
      <c r="HT115" s="642"/>
      <c r="HU115" s="642"/>
      <c r="HV115" s="642"/>
      <c r="HW115" s="642"/>
      <c r="HX115" s="642"/>
      <c r="HY115" s="642"/>
      <c r="HZ115" s="642"/>
      <c r="IA115" s="642"/>
      <c r="IB115" s="642"/>
      <c r="IC115" s="642"/>
      <c r="ID115" s="642"/>
      <c r="IE115" s="642"/>
      <c r="IF115" s="642"/>
      <c r="IG115" s="642"/>
      <c r="IH115" s="642"/>
      <c r="II115" s="642"/>
      <c r="IJ115" s="642"/>
      <c r="IK115" s="642"/>
      <c r="IL115" s="642"/>
    </row>
    <row r="116" spans="1:246" ht="38.25" x14ac:dyDescent="0.25">
      <c r="A116" s="496"/>
      <c r="B116" s="542" t="s">
        <v>201</v>
      </c>
      <c r="C116" s="585" t="s">
        <v>329</v>
      </c>
      <c r="D116" s="435" t="s">
        <v>262</v>
      </c>
      <c r="E116" s="612" t="s">
        <v>203</v>
      </c>
      <c r="F116" s="376" t="s">
        <v>545</v>
      </c>
      <c r="G116" s="375" t="s">
        <v>66</v>
      </c>
      <c r="H116" s="586"/>
      <c r="I116" s="376" t="s">
        <v>51</v>
      </c>
      <c r="J116" s="376" t="s">
        <v>51</v>
      </c>
      <c r="K116" s="733" t="s">
        <v>586</v>
      </c>
      <c r="L116" s="588">
        <v>71</v>
      </c>
      <c r="M116" s="832">
        <v>6</v>
      </c>
      <c r="N116" s="1232"/>
      <c r="O116" s="1232"/>
      <c r="P116" s="1232">
        <v>24</v>
      </c>
      <c r="Q116" s="1232"/>
      <c r="R116" s="1232"/>
      <c r="S116" s="1232"/>
      <c r="T116" s="1124" t="s">
        <v>668</v>
      </c>
      <c r="U116" s="883" t="s">
        <v>697</v>
      </c>
      <c r="V116" s="867">
        <v>1</v>
      </c>
      <c r="W116" s="705" t="s">
        <v>121</v>
      </c>
      <c r="X116" s="705"/>
      <c r="Y116" s="705"/>
      <c r="Z116" s="407">
        <v>1</v>
      </c>
      <c r="AA116" s="409" t="s">
        <v>124</v>
      </c>
      <c r="AB116" s="407" t="s">
        <v>148</v>
      </c>
      <c r="AC116" s="932" t="s">
        <v>585</v>
      </c>
      <c r="AD116" s="973" t="s">
        <v>647</v>
      </c>
      <c r="AE116" s="1129" t="str">
        <f>+AD116</f>
        <v>Oral, 15-20 min</v>
      </c>
      <c r="AF116" s="935">
        <v>1</v>
      </c>
      <c r="AG116" s="719" t="s">
        <v>124</v>
      </c>
      <c r="AH116" s="719" t="s">
        <v>148</v>
      </c>
      <c r="AI116" s="719" t="s">
        <v>585</v>
      </c>
      <c r="AJ116" s="407">
        <v>1</v>
      </c>
      <c r="AK116" s="406" t="s">
        <v>124</v>
      </c>
      <c r="AL116" s="406" t="s">
        <v>148</v>
      </c>
      <c r="AM116" s="406" t="s">
        <v>585</v>
      </c>
      <c r="AN116" s="655" t="s">
        <v>519</v>
      </c>
    </row>
    <row r="117" spans="1:246" s="498" customFormat="1" ht="52.5" customHeight="1" x14ac:dyDescent="0.25">
      <c r="A117" s="760" t="s">
        <v>594</v>
      </c>
      <c r="B117" s="758" t="s">
        <v>306</v>
      </c>
      <c r="C117" s="759" t="s">
        <v>613</v>
      </c>
      <c r="D117" s="741" t="s">
        <v>559</v>
      </c>
      <c r="E117" s="761" t="s">
        <v>590</v>
      </c>
      <c r="F117" s="762" t="s">
        <v>546</v>
      </c>
      <c r="G117" s="763" t="s">
        <v>582</v>
      </c>
      <c r="H117" s="764"/>
      <c r="I117" s="763">
        <v>3</v>
      </c>
      <c r="J117" s="763">
        <v>3</v>
      </c>
      <c r="K117" s="740" t="s">
        <v>599</v>
      </c>
      <c r="L117" s="765">
        <v>71</v>
      </c>
      <c r="M117" s="851"/>
      <c r="N117" s="1252">
        <v>6</v>
      </c>
      <c r="O117" s="1252"/>
      <c r="P117" s="1252">
        <v>18</v>
      </c>
      <c r="Q117" s="1252"/>
      <c r="R117" s="1252"/>
      <c r="S117" s="1252"/>
      <c r="T117" s="1222" t="s">
        <v>737</v>
      </c>
      <c r="U117" s="1130" t="s">
        <v>738</v>
      </c>
      <c r="V117" s="871">
        <v>1</v>
      </c>
      <c r="W117" s="767" t="s">
        <v>124</v>
      </c>
      <c r="X117" s="705" t="s">
        <v>591</v>
      </c>
      <c r="Y117" s="705" t="s">
        <v>592</v>
      </c>
      <c r="Z117" s="1173" t="s">
        <v>593</v>
      </c>
      <c r="AA117" s="1174"/>
      <c r="AB117" s="1174"/>
      <c r="AC117" s="1174"/>
      <c r="AD117" s="1174"/>
      <c r="AE117" s="1174"/>
      <c r="AF117" s="1174"/>
      <c r="AG117" s="1174"/>
      <c r="AH117" s="1174"/>
      <c r="AI117" s="1174"/>
      <c r="AJ117" s="1174"/>
      <c r="AK117" s="1174"/>
      <c r="AL117" s="1174"/>
      <c r="AM117" s="1176"/>
      <c r="AN117" s="768" t="s">
        <v>580</v>
      </c>
      <c r="AO117" s="769"/>
      <c r="AP117" s="769"/>
      <c r="AQ117" s="769"/>
      <c r="AR117" s="769"/>
      <c r="AS117" s="769"/>
      <c r="AT117" s="769"/>
      <c r="AU117" s="769"/>
      <c r="AV117" s="769"/>
      <c r="AW117" s="769"/>
      <c r="AX117" s="769"/>
      <c r="AY117" s="769"/>
      <c r="AZ117" s="769"/>
      <c r="BA117" s="769"/>
      <c r="BB117" s="769"/>
      <c r="BC117" s="769"/>
      <c r="BD117" s="769"/>
      <c r="BE117" s="769"/>
      <c r="BF117" s="769"/>
      <c r="BG117" s="769"/>
      <c r="BH117" s="769"/>
      <c r="BI117" s="769"/>
      <c r="BJ117" s="769"/>
      <c r="BK117" s="769"/>
      <c r="BL117" s="769"/>
      <c r="BM117" s="769"/>
      <c r="BN117" s="769"/>
      <c r="BO117" s="769"/>
      <c r="BP117" s="769"/>
      <c r="BQ117" s="769"/>
      <c r="BR117" s="769"/>
      <c r="BS117" s="769"/>
      <c r="BT117" s="769"/>
      <c r="BU117" s="769"/>
      <c r="BV117" s="769"/>
      <c r="BW117" s="769"/>
      <c r="BX117" s="769"/>
      <c r="BY117" s="769"/>
      <c r="BZ117" s="769"/>
      <c r="CA117" s="769"/>
      <c r="CB117" s="769"/>
      <c r="CC117" s="769"/>
      <c r="CD117" s="769"/>
      <c r="CE117" s="769"/>
      <c r="CF117" s="769"/>
      <c r="CG117" s="769"/>
      <c r="CH117" s="769"/>
      <c r="CI117" s="769"/>
      <c r="CJ117" s="769"/>
      <c r="CK117" s="769"/>
      <c r="CL117" s="769"/>
      <c r="CM117" s="769"/>
      <c r="CN117" s="769"/>
      <c r="CO117" s="769"/>
      <c r="CP117" s="769"/>
      <c r="CQ117" s="769"/>
      <c r="CR117" s="769"/>
      <c r="CS117" s="769"/>
      <c r="CT117" s="769"/>
      <c r="CU117" s="769"/>
      <c r="CV117" s="769"/>
      <c r="CW117" s="769"/>
      <c r="CX117" s="769"/>
      <c r="CY117" s="769"/>
      <c r="CZ117" s="769"/>
      <c r="DA117" s="769"/>
      <c r="DB117" s="769"/>
      <c r="DC117" s="769"/>
      <c r="DD117" s="769"/>
      <c r="DE117" s="769"/>
      <c r="DF117" s="769"/>
      <c r="DG117" s="769"/>
      <c r="DH117" s="769"/>
      <c r="DI117" s="769"/>
      <c r="DJ117" s="769"/>
      <c r="DK117" s="769"/>
      <c r="DL117" s="769"/>
      <c r="DM117" s="769"/>
      <c r="DN117" s="769"/>
      <c r="DO117" s="769"/>
      <c r="DP117" s="769"/>
      <c r="DQ117" s="769"/>
      <c r="DR117" s="769"/>
      <c r="DS117" s="769"/>
      <c r="DT117" s="769"/>
      <c r="DU117" s="769"/>
      <c r="DV117" s="769"/>
      <c r="DW117" s="769"/>
      <c r="DX117" s="769"/>
      <c r="DY117" s="769"/>
      <c r="DZ117" s="769"/>
      <c r="EA117" s="769"/>
      <c r="EB117" s="769"/>
      <c r="EC117" s="769"/>
      <c r="ED117" s="769"/>
      <c r="EE117" s="769"/>
      <c r="EF117" s="769"/>
      <c r="EG117" s="769"/>
      <c r="EH117" s="769"/>
      <c r="EI117" s="769"/>
      <c r="EJ117" s="769"/>
      <c r="EK117" s="769"/>
      <c r="EL117" s="769"/>
      <c r="EM117" s="769"/>
      <c r="EN117" s="769"/>
      <c r="EO117" s="769"/>
      <c r="EP117" s="769"/>
      <c r="EQ117" s="769"/>
      <c r="ER117" s="769"/>
      <c r="ES117" s="769"/>
      <c r="ET117" s="769"/>
      <c r="EU117" s="769"/>
      <c r="EV117" s="769"/>
      <c r="EW117" s="769"/>
      <c r="EX117" s="769"/>
      <c r="EY117" s="769"/>
      <c r="EZ117" s="769"/>
      <c r="FA117" s="769"/>
      <c r="FB117" s="769"/>
      <c r="FC117" s="769"/>
      <c r="FD117" s="769"/>
      <c r="FE117" s="769"/>
      <c r="FF117" s="769"/>
      <c r="FG117" s="769"/>
      <c r="FH117" s="769"/>
      <c r="FI117" s="769"/>
      <c r="FJ117" s="769"/>
      <c r="FK117" s="769"/>
      <c r="FL117" s="769"/>
      <c r="FM117" s="769"/>
      <c r="FN117" s="769"/>
      <c r="FO117" s="769"/>
      <c r="FP117" s="769"/>
      <c r="FQ117" s="769"/>
      <c r="FR117" s="769"/>
      <c r="FS117" s="769"/>
      <c r="FT117" s="769"/>
      <c r="FU117" s="769"/>
      <c r="FV117" s="769"/>
      <c r="FW117" s="769"/>
      <c r="FX117" s="769"/>
      <c r="FY117" s="769"/>
      <c r="FZ117" s="769"/>
      <c r="GA117" s="769"/>
      <c r="GB117" s="769"/>
      <c r="GC117" s="769"/>
      <c r="GD117" s="769"/>
      <c r="GE117" s="769"/>
      <c r="GF117" s="769"/>
      <c r="GG117" s="769"/>
      <c r="GH117" s="769"/>
      <c r="GI117" s="769"/>
      <c r="GJ117" s="769"/>
      <c r="GK117" s="769"/>
      <c r="GL117" s="769"/>
      <c r="GM117" s="769"/>
      <c r="GN117" s="769"/>
      <c r="GO117" s="769"/>
      <c r="GP117" s="769"/>
      <c r="GQ117" s="769"/>
      <c r="GR117" s="769"/>
      <c r="GS117" s="769"/>
      <c r="GT117" s="769"/>
      <c r="GU117" s="769"/>
      <c r="GV117" s="769"/>
      <c r="GW117" s="769"/>
      <c r="GX117" s="769"/>
      <c r="GY117" s="769"/>
      <c r="GZ117" s="769"/>
      <c r="HA117" s="769"/>
      <c r="HB117" s="769"/>
      <c r="HC117" s="769"/>
      <c r="HD117" s="769"/>
      <c r="HE117" s="769"/>
      <c r="HF117" s="769"/>
      <c r="HG117" s="769"/>
      <c r="HH117" s="769"/>
      <c r="HI117" s="769"/>
      <c r="HJ117" s="769"/>
      <c r="HK117" s="769"/>
      <c r="HL117" s="769"/>
      <c r="HM117" s="769"/>
      <c r="HN117" s="769"/>
      <c r="HO117" s="769"/>
      <c r="HP117" s="769"/>
      <c r="HQ117" s="769"/>
      <c r="HR117" s="769"/>
      <c r="HS117" s="769"/>
      <c r="HT117" s="769"/>
      <c r="HU117" s="769"/>
      <c r="HV117" s="769"/>
      <c r="HW117" s="769"/>
      <c r="HX117" s="769"/>
      <c r="HY117" s="769"/>
      <c r="HZ117" s="769"/>
      <c r="IA117" s="769"/>
      <c r="IB117" s="769"/>
      <c r="IC117" s="769"/>
      <c r="ID117" s="769"/>
      <c r="IE117" s="769"/>
      <c r="IF117" s="769"/>
      <c r="IG117" s="769"/>
      <c r="IH117" s="769"/>
      <c r="II117" s="769"/>
      <c r="IJ117" s="769"/>
      <c r="IK117" s="769"/>
      <c r="IL117" s="769"/>
    </row>
    <row r="118" spans="1:246" ht="30.75" customHeight="1" x14ac:dyDescent="0.25">
      <c r="A118" s="560" t="s">
        <v>433</v>
      </c>
      <c r="B118" s="560" t="s">
        <v>202</v>
      </c>
      <c r="C118" s="456" t="s">
        <v>73</v>
      </c>
      <c r="D118" s="555"/>
      <c r="E118" s="584" t="s">
        <v>421</v>
      </c>
      <c r="F118" s="584"/>
      <c r="G118" s="559"/>
      <c r="H118" s="584"/>
      <c r="I118" s="564"/>
      <c r="J118" s="565"/>
      <c r="K118" s="565"/>
      <c r="L118" s="565"/>
      <c r="M118" s="844"/>
      <c r="N118" s="1245"/>
      <c r="O118" s="1245"/>
      <c r="P118" s="1245"/>
      <c r="Q118" s="1245"/>
      <c r="R118" s="1245"/>
      <c r="S118" s="1245"/>
      <c r="T118" s="1118"/>
      <c r="U118" s="887"/>
      <c r="V118" s="863"/>
      <c r="W118" s="566"/>
      <c r="X118" s="567"/>
      <c r="Y118" s="568"/>
      <c r="Z118" s="567"/>
      <c r="AA118" s="567"/>
      <c r="AB118" s="567"/>
      <c r="AC118" s="929"/>
      <c r="AD118" s="937"/>
      <c r="AE118" s="938"/>
      <c r="AF118" s="933"/>
      <c r="AG118" s="567"/>
      <c r="AH118" s="567"/>
      <c r="AI118" s="567"/>
      <c r="AJ118" s="567"/>
      <c r="AK118" s="567"/>
      <c r="AL118" s="567"/>
      <c r="AM118" s="567"/>
      <c r="AN118" s="664"/>
      <c r="HT118" s="746"/>
      <c r="HU118" s="746"/>
      <c r="HV118" s="746"/>
      <c r="HW118" s="746"/>
      <c r="HX118" s="746"/>
      <c r="HY118" s="746"/>
      <c r="HZ118" s="746"/>
      <c r="IA118" s="746"/>
      <c r="IB118" s="746"/>
      <c r="IC118" s="746"/>
      <c r="ID118" s="746"/>
      <c r="IE118" s="746"/>
      <c r="IF118" s="746"/>
      <c r="IG118" s="746"/>
      <c r="IH118" s="746"/>
      <c r="II118" s="746"/>
      <c r="IJ118" s="746"/>
      <c r="IK118" s="746"/>
      <c r="IL118" s="746"/>
    </row>
    <row r="119" spans="1:246" s="643" customFormat="1" ht="36" customHeight="1" x14ac:dyDescent="0.25">
      <c r="A119" s="615" t="s">
        <v>459</v>
      </c>
      <c r="B119" s="615" t="s">
        <v>300</v>
      </c>
      <c r="C119" s="617" t="s">
        <v>301</v>
      </c>
      <c r="D119" s="598"/>
      <c r="E119" s="577" t="s">
        <v>409</v>
      </c>
      <c r="F119" s="577"/>
      <c r="G119" s="599"/>
      <c r="H119" s="745"/>
      <c r="I119" s="577">
        <f>+I120+I121</f>
        <v>6</v>
      </c>
      <c r="J119" s="577">
        <f>+J120+J121</f>
        <v>6</v>
      </c>
      <c r="K119" s="601"/>
      <c r="L119" s="601"/>
      <c r="M119" s="841"/>
      <c r="N119" s="1243"/>
      <c r="O119" s="1243"/>
      <c r="P119" s="1243"/>
      <c r="Q119" s="1243"/>
      <c r="R119" s="1243"/>
      <c r="S119" s="1243"/>
      <c r="T119" s="1119"/>
      <c r="U119" s="885"/>
      <c r="V119" s="861"/>
      <c r="W119" s="453"/>
      <c r="X119" s="573"/>
      <c r="Y119" s="454"/>
      <c r="Z119" s="621"/>
      <c r="AA119" s="621"/>
      <c r="AB119" s="621"/>
      <c r="AC119" s="930"/>
      <c r="AD119" s="939"/>
      <c r="AE119" s="940"/>
      <c r="AF119" s="934"/>
      <c r="AG119" s="621"/>
      <c r="AH119" s="621"/>
      <c r="AI119" s="455"/>
      <c r="AJ119" s="621"/>
      <c r="AK119" s="621"/>
      <c r="AL119" s="621"/>
      <c r="AM119" s="455"/>
      <c r="AN119" s="662"/>
      <c r="AO119" s="642"/>
      <c r="AP119" s="642"/>
      <c r="AQ119" s="642"/>
      <c r="AR119" s="642"/>
      <c r="AS119" s="642"/>
      <c r="AT119" s="642"/>
      <c r="AU119" s="642"/>
      <c r="AV119" s="642"/>
      <c r="AW119" s="642"/>
      <c r="AX119" s="642"/>
      <c r="AY119" s="642"/>
      <c r="AZ119" s="642"/>
      <c r="BA119" s="642"/>
      <c r="BB119" s="642"/>
      <c r="BC119" s="642"/>
      <c r="BD119" s="642"/>
      <c r="BE119" s="642"/>
      <c r="BF119" s="642"/>
      <c r="BG119" s="642"/>
      <c r="BH119" s="642"/>
      <c r="BI119" s="642"/>
      <c r="BJ119" s="642"/>
      <c r="BK119" s="642"/>
      <c r="BL119" s="642"/>
      <c r="BM119" s="642"/>
      <c r="BN119" s="642"/>
      <c r="BO119" s="642"/>
      <c r="BP119" s="642"/>
      <c r="BQ119" s="642"/>
      <c r="BR119" s="642"/>
      <c r="BS119" s="642"/>
      <c r="BT119" s="642"/>
      <c r="BU119" s="642"/>
      <c r="BV119" s="642"/>
      <c r="BW119" s="642"/>
      <c r="BX119" s="642"/>
      <c r="BY119" s="642"/>
      <c r="BZ119" s="642"/>
      <c r="CA119" s="642"/>
      <c r="CB119" s="642"/>
      <c r="CC119" s="642"/>
      <c r="CD119" s="642"/>
      <c r="CE119" s="642"/>
      <c r="CF119" s="642"/>
      <c r="CG119" s="642"/>
      <c r="CH119" s="642"/>
      <c r="CI119" s="642"/>
      <c r="CJ119" s="642"/>
      <c r="CK119" s="642"/>
      <c r="CL119" s="642"/>
      <c r="CM119" s="642"/>
      <c r="CN119" s="642"/>
      <c r="CO119" s="642"/>
      <c r="CP119" s="642"/>
      <c r="CQ119" s="642"/>
      <c r="CR119" s="642"/>
      <c r="CS119" s="642"/>
      <c r="CT119" s="642"/>
      <c r="CU119" s="642"/>
      <c r="CV119" s="642"/>
      <c r="CW119" s="642"/>
      <c r="CX119" s="642"/>
      <c r="CY119" s="642"/>
      <c r="CZ119" s="642"/>
      <c r="DA119" s="642"/>
      <c r="DB119" s="642"/>
      <c r="DC119" s="642"/>
      <c r="DD119" s="642"/>
      <c r="DE119" s="642"/>
      <c r="DF119" s="642"/>
      <c r="DG119" s="642"/>
      <c r="DH119" s="642"/>
      <c r="DI119" s="642"/>
      <c r="DJ119" s="642"/>
      <c r="DK119" s="642"/>
      <c r="DL119" s="642"/>
      <c r="DM119" s="642"/>
      <c r="DN119" s="642"/>
      <c r="DO119" s="642"/>
      <c r="DP119" s="642"/>
      <c r="DQ119" s="642"/>
      <c r="DR119" s="642"/>
      <c r="DS119" s="642"/>
      <c r="DT119" s="642"/>
      <c r="DU119" s="642"/>
      <c r="DV119" s="642"/>
      <c r="DW119" s="642"/>
      <c r="DX119" s="642"/>
      <c r="DY119" s="642"/>
      <c r="DZ119" s="642"/>
      <c r="EA119" s="642"/>
      <c r="EB119" s="642"/>
      <c r="EC119" s="642"/>
      <c r="ED119" s="642"/>
      <c r="EE119" s="642"/>
      <c r="EF119" s="642"/>
      <c r="EG119" s="642"/>
      <c r="EH119" s="642"/>
      <c r="EI119" s="642"/>
      <c r="EJ119" s="642"/>
      <c r="EK119" s="642"/>
      <c r="EL119" s="642"/>
      <c r="EM119" s="642"/>
      <c r="EN119" s="642"/>
      <c r="EO119" s="642"/>
      <c r="EP119" s="642"/>
      <c r="EQ119" s="642"/>
      <c r="ER119" s="642"/>
      <c r="ES119" s="642"/>
      <c r="ET119" s="642"/>
      <c r="EU119" s="642"/>
      <c r="EV119" s="642"/>
      <c r="EW119" s="642"/>
      <c r="EX119" s="642"/>
      <c r="EY119" s="642"/>
      <c r="EZ119" s="642"/>
      <c r="FA119" s="642"/>
      <c r="FB119" s="642"/>
      <c r="FC119" s="642"/>
      <c r="FD119" s="642"/>
      <c r="FE119" s="642"/>
      <c r="FF119" s="642"/>
      <c r="FG119" s="642"/>
      <c r="FH119" s="642"/>
      <c r="FI119" s="642"/>
      <c r="FJ119" s="642"/>
      <c r="FK119" s="642"/>
      <c r="FL119" s="642"/>
      <c r="FM119" s="642"/>
      <c r="FN119" s="642"/>
      <c r="FO119" s="642"/>
      <c r="FP119" s="642"/>
      <c r="FQ119" s="642"/>
      <c r="FR119" s="642"/>
      <c r="FS119" s="642"/>
      <c r="FT119" s="642"/>
      <c r="FU119" s="642"/>
      <c r="FV119" s="642"/>
      <c r="FW119" s="642"/>
      <c r="FX119" s="642"/>
      <c r="FY119" s="642"/>
      <c r="FZ119" s="642"/>
      <c r="GA119" s="642"/>
      <c r="GB119" s="642"/>
      <c r="GC119" s="642"/>
      <c r="GD119" s="642"/>
      <c r="GE119" s="642"/>
      <c r="GF119" s="642"/>
      <c r="GG119" s="642"/>
      <c r="GH119" s="642"/>
      <c r="GI119" s="642"/>
      <c r="GJ119" s="642"/>
      <c r="GK119" s="642"/>
      <c r="GL119" s="642"/>
      <c r="GM119" s="642"/>
      <c r="GN119" s="642"/>
      <c r="GO119" s="642"/>
      <c r="GP119" s="642"/>
      <c r="GQ119" s="642"/>
      <c r="GR119" s="642"/>
      <c r="GS119" s="642"/>
      <c r="GT119" s="642"/>
      <c r="GU119" s="642"/>
      <c r="GV119" s="642"/>
      <c r="GW119" s="642"/>
      <c r="GX119" s="642"/>
      <c r="GY119" s="642"/>
      <c r="GZ119" s="642"/>
      <c r="HA119" s="642"/>
      <c r="HB119" s="642"/>
      <c r="HC119" s="642"/>
      <c r="HD119" s="642"/>
      <c r="HE119" s="642"/>
      <c r="HF119" s="642"/>
      <c r="HG119" s="642"/>
      <c r="HH119" s="642"/>
      <c r="HI119" s="642"/>
      <c r="HJ119" s="642"/>
      <c r="HK119" s="642"/>
      <c r="HL119" s="642"/>
      <c r="HM119" s="642"/>
      <c r="HN119" s="642"/>
      <c r="HO119" s="642"/>
      <c r="HP119" s="642"/>
      <c r="HQ119" s="642"/>
      <c r="HR119" s="642"/>
      <c r="HS119" s="642"/>
      <c r="HT119" s="642"/>
      <c r="HU119" s="642"/>
      <c r="HV119" s="642"/>
      <c r="HW119" s="642"/>
      <c r="HX119" s="642"/>
      <c r="HY119" s="642"/>
      <c r="HZ119" s="642"/>
      <c r="IA119" s="642"/>
      <c r="IB119" s="642"/>
      <c r="IC119" s="642"/>
      <c r="ID119" s="642"/>
      <c r="IE119" s="642"/>
      <c r="IF119" s="642"/>
      <c r="IG119" s="642"/>
      <c r="IH119" s="642"/>
      <c r="II119" s="642"/>
      <c r="IJ119" s="642"/>
      <c r="IK119" s="642"/>
      <c r="IL119" s="642"/>
    </row>
    <row r="120" spans="1:246" s="498" customFormat="1" ht="38.25" x14ac:dyDescent="0.25">
      <c r="A120" s="493"/>
      <c r="B120" s="431" t="s">
        <v>302</v>
      </c>
      <c r="C120" s="429" t="s">
        <v>81</v>
      </c>
      <c r="D120" s="424"/>
      <c r="E120" s="612" t="s">
        <v>203</v>
      </c>
      <c r="F120" s="423"/>
      <c r="G120" s="376" t="s">
        <v>66</v>
      </c>
      <c r="H120" s="459"/>
      <c r="I120" s="424" t="s">
        <v>51</v>
      </c>
      <c r="J120" s="424" t="s">
        <v>51</v>
      </c>
      <c r="K120" s="594" t="s">
        <v>567</v>
      </c>
      <c r="L120" s="594" t="str">
        <f>"07"</f>
        <v>07</v>
      </c>
      <c r="M120" s="851">
        <v>15</v>
      </c>
      <c r="N120" s="1252">
        <v>0</v>
      </c>
      <c r="O120" s="1252"/>
      <c r="P120" s="1252">
        <v>30</v>
      </c>
      <c r="Q120" s="1252"/>
      <c r="R120" s="1252"/>
      <c r="S120" s="1252"/>
      <c r="T120" s="1222" t="s">
        <v>698</v>
      </c>
      <c r="U120" s="894" t="s">
        <v>645</v>
      </c>
      <c r="V120" s="867">
        <v>1</v>
      </c>
      <c r="W120" s="717" t="s">
        <v>121</v>
      </c>
      <c r="X120" s="721"/>
      <c r="Y120" s="721"/>
      <c r="Z120" s="1170" t="s">
        <v>175</v>
      </c>
      <c r="AA120" s="1171"/>
      <c r="AB120" s="1171"/>
      <c r="AC120" s="1179"/>
      <c r="AD120" s="941" t="s">
        <v>648</v>
      </c>
      <c r="AE120" s="1274" t="str">
        <f>+AD120</f>
        <v>Oral, 30 min</v>
      </c>
      <c r="AF120" s="935">
        <v>1</v>
      </c>
      <c r="AG120" s="717" t="s">
        <v>124</v>
      </c>
      <c r="AH120" s="721" t="s">
        <v>125</v>
      </c>
      <c r="AI120" s="715" t="s">
        <v>579</v>
      </c>
      <c r="AJ120" s="1170" t="s">
        <v>175</v>
      </c>
      <c r="AK120" s="1171"/>
      <c r="AL120" s="1171"/>
      <c r="AM120" s="1172"/>
      <c r="AN120" s="654" t="s">
        <v>510</v>
      </c>
      <c r="AO120" s="497"/>
      <c r="AP120" s="497"/>
      <c r="AQ120" s="497"/>
      <c r="AR120" s="497"/>
      <c r="AS120" s="497"/>
      <c r="AT120" s="497"/>
      <c r="AU120" s="497"/>
      <c r="AV120" s="497"/>
      <c r="AW120" s="497"/>
      <c r="AX120" s="497"/>
      <c r="AY120" s="497"/>
      <c r="AZ120" s="497"/>
      <c r="BA120" s="497"/>
      <c r="BB120" s="497"/>
      <c r="BC120" s="497"/>
      <c r="BD120" s="497"/>
      <c r="BE120" s="497"/>
      <c r="BF120" s="497"/>
      <c r="BG120" s="497"/>
      <c r="BH120" s="497"/>
      <c r="BI120" s="497"/>
      <c r="BJ120" s="497"/>
      <c r="BK120" s="497"/>
      <c r="BL120" s="497"/>
      <c r="BM120" s="497"/>
      <c r="BN120" s="497"/>
      <c r="BO120" s="497"/>
      <c r="BP120" s="497"/>
      <c r="BQ120" s="497"/>
      <c r="BR120" s="497"/>
      <c r="BS120" s="497"/>
      <c r="BT120" s="497"/>
      <c r="BU120" s="497"/>
      <c r="BV120" s="497"/>
      <c r="BW120" s="497"/>
      <c r="BX120" s="497"/>
      <c r="BY120" s="497"/>
      <c r="BZ120" s="497"/>
      <c r="CA120" s="497"/>
      <c r="CB120" s="497"/>
      <c r="CC120" s="497"/>
      <c r="CD120" s="497"/>
      <c r="CE120" s="497"/>
      <c r="CF120" s="497"/>
      <c r="CG120" s="497"/>
      <c r="CH120" s="497"/>
      <c r="CI120" s="497"/>
      <c r="CJ120" s="497"/>
      <c r="CK120" s="497"/>
      <c r="CL120" s="497"/>
      <c r="CM120" s="497"/>
      <c r="CN120" s="497"/>
      <c r="CO120" s="497"/>
      <c r="CP120" s="497"/>
      <c r="CQ120" s="497"/>
      <c r="CR120" s="497"/>
      <c r="CS120" s="497"/>
      <c r="CT120" s="497"/>
      <c r="CU120" s="497"/>
      <c r="CV120" s="497"/>
      <c r="CW120" s="497"/>
      <c r="CX120" s="497"/>
      <c r="CY120" s="497"/>
      <c r="CZ120" s="497"/>
      <c r="DA120" s="497"/>
      <c r="DB120" s="497"/>
      <c r="DC120" s="497"/>
      <c r="DD120" s="497"/>
      <c r="DE120" s="497"/>
      <c r="DF120" s="497"/>
      <c r="DG120" s="497"/>
      <c r="DH120" s="497"/>
      <c r="DI120" s="497"/>
      <c r="DJ120" s="497"/>
      <c r="DK120" s="497"/>
      <c r="DL120" s="497"/>
      <c r="DM120" s="497"/>
      <c r="DN120" s="497"/>
      <c r="DO120" s="497"/>
      <c r="DP120" s="497"/>
      <c r="DQ120" s="497"/>
      <c r="DR120" s="497"/>
      <c r="DS120" s="497"/>
      <c r="DT120" s="497"/>
      <c r="DU120" s="497"/>
      <c r="DV120" s="497"/>
      <c r="DW120" s="497"/>
      <c r="DX120" s="497"/>
      <c r="DY120" s="497"/>
      <c r="DZ120" s="497"/>
      <c r="EA120" s="497"/>
      <c r="EB120" s="497"/>
      <c r="EC120" s="497"/>
      <c r="ED120" s="497"/>
      <c r="EE120" s="497"/>
      <c r="EF120" s="497"/>
      <c r="EG120" s="497"/>
      <c r="EH120" s="497"/>
      <c r="EI120" s="497"/>
      <c r="EJ120" s="497"/>
      <c r="EK120" s="497"/>
      <c r="EL120" s="497"/>
      <c r="EM120" s="497"/>
      <c r="EN120" s="497"/>
      <c r="EO120" s="497"/>
      <c r="EP120" s="497"/>
      <c r="EQ120" s="497"/>
      <c r="ER120" s="497"/>
      <c r="ES120" s="497"/>
      <c r="ET120" s="497"/>
      <c r="EU120" s="497"/>
      <c r="EV120" s="497"/>
      <c r="EW120" s="497"/>
      <c r="EX120" s="497"/>
      <c r="EY120" s="497"/>
      <c r="EZ120" s="497"/>
      <c r="FA120" s="497"/>
      <c r="FB120" s="497"/>
      <c r="FC120" s="497"/>
      <c r="FD120" s="497"/>
      <c r="FE120" s="497"/>
      <c r="FF120" s="497"/>
      <c r="FG120" s="497"/>
      <c r="FH120" s="497"/>
      <c r="FI120" s="497"/>
      <c r="FJ120" s="497"/>
      <c r="FK120" s="497"/>
      <c r="FL120" s="497"/>
      <c r="FM120" s="497"/>
      <c r="FN120" s="497"/>
      <c r="FO120" s="497"/>
      <c r="FP120" s="497"/>
      <c r="FQ120" s="497"/>
      <c r="FR120" s="497"/>
      <c r="FS120" s="497"/>
      <c r="FT120" s="497"/>
      <c r="FU120" s="497"/>
      <c r="FV120" s="497"/>
      <c r="FW120" s="497"/>
      <c r="FX120" s="497"/>
      <c r="FY120" s="497"/>
      <c r="FZ120" s="497"/>
      <c r="GA120" s="497"/>
      <c r="GB120" s="497"/>
      <c r="GC120" s="497"/>
      <c r="GD120" s="497"/>
      <c r="GE120" s="497"/>
      <c r="GF120" s="497"/>
      <c r="GG120" s="497"/>
      <c r="GH120" s="497"/>
      <c r="GI120" s="497"/>
      <c r="GJ120" s="497"/>
      <c r="GK120" s="497"/>
      <c r="GL120" s="497"/>
      <c r="GM120" s="497"/>
      <c r="GN120" s="497"/>
      <c r="GO120" s="497"/>
      <c r="GP120" s="497"/>
      <c r="GQ120" s="497"/>
      <c r="GR120" s="497"/>
      <c r="GS120" s="497"/>
      <c r="GT120" s="497"/>
      <c r="GU120" s="497"/>
      <c r="GV120" s="497"/>
      <c r="GW120" s="497"/>
      <c r="GX120" s="497"/>
      <c r="GY120" s="497"/>
      <c r="GZ120" s="497"/>
      <c r="HA120" s="497"/>
      <c r="HB120" s="497"/>
      <c r="HC120" s="497"/>
      <c r="HD120" s="497"/>
      <c r="HE120" s="497"/>
      <c r="HF120" s="497"/>
      <c r="HG120" s="497"/>
      <c r="HH120" s="497"/>
      <c r="HI120" s="497"/>
      <c r="HJ120" s="497"/>
      <c r="HK120" s="497"/>
      <c r="HL120" s="497"/>
      <c r="HM120" s="497"/>
      <c r="HN120" s="497"/>
      <c r="HO120" s="497"/>
      <c r="HP120" s="497"/>
      <c r="HQ120" s="497"/>
      <c r="HR120" s="497"/>
      <c r="HS120" s="497"/>
    </row>
    <row r="121" spans="1:246" s="643" customFormat="1" ht="36" customHeight="1" x14ac:dyDescent="0.25">
      <c r="A121" s="826" t="s">
        <v>631</v>
      </c>
      <c r="B121" s="615" t="s">
        <v>303</v>
      </c>
      <c r="C121" s="617" t="s">
        <v>304</v>
      </c>
      <c r="D121" s="598"/>
      <c r="E121" s="577" t="s">
        <v>395</v>
      </c>
      <c r="F121" s="577"/>
      <c r="G121" s="599"/>
      <c r="H121" s="550" t="s">
        <v>456</v>
      </c>
      <c r="I121" s="577" t="s">
        <v>51</v>
      </c>
      <c r="J121" s="577">
        <v>3</v>
      </c>
      <c r="K121" s="601"/>
      <c r="L121" s="601"/>
      <c r="M121" s="841"/>
      <c r="N121" s="1243"/>
      <c r="O121" s="1243"/>
      <c r="P121" s="1243"/>
      <c r="Q121" s="1243"/>
      <c r="R121" s="1243"/>
      <c r="S121" s="1243"/>
      <c r="T121" s="1119"/>
      <c r="U121" s="885"/>
      <c r="V121" s="861"/>
      <c r="W121" s="453"/>
      <c r="X121" s="573"/>
      <c r="Y121" s="454"/>
      <c r="Z121" s="621"/>
      <c r="AA121" s="621"/>
      <c r="AB121" s="621"/>
      <c r="AC121" s="930"/>
      <c r="AD121" s="942"/>
      <c r="AE121" s="940"/>
      <c r="AF121" s="934"/>
      <c r="AG121" s="621"/>
      <c r="AH121" s="621"/>
      <c r="AI121" s="455"/>
      <c r="AJ121" s="621"/>
      <c r="AK121" s="621"/>
      <c r="AL121" s="621"/>
      <c r="AM121" s="455"/>
      <c r="AN121" s="662"/>
      <c r="AO121" s="642"/>
      <c r="AP121" s="642"/>
      <c r="AQ121" s="642"/>
      <c r="AR121" s="642"/>
      <c r="AS121" s="642"/>
      <c r="AT121" s="642"/>
      <c r="AU121" s="642"/>
      <c r="AV121" s="642"/>
      <c r="AW121" s="642"/>
      <c r="AX121" s="642"/>
      <c r="AY121" s="642"/>
      <c r="AZ121" s="642"/>
      <c r="BA121" s="642"/>
      <c r="BB121" s="642"/>
      <c r="BC121" s="642"/>
      <c r="BD121" s="642"/>
      <c r="BE121" s="642"/>
      <c r="BF121" s="642"/>
      <c r="BG121" s="642"/>
      <c r="BH121" s="642"/>
      <c r="BI121" s="642"/>
      <c r="BJ121" s="642"/>
      <c r="BK121" s="642"/>
      <c r="BL121" s="642"/>
      <c r="BM121" s="642"/>
      <c r="BN121" s="642"/>
      <c r="BO121" s="642"/>
      <c r="BP121" s="642"/>
      <c r="BQ121" s="642"/>
      <c r="BR121" s="642"/>
      <c r="BS121" s="642"/>
      <c r="BT121" s="642"/>
      <c r="BU121" s="642"/>
      <c r="BV121" s="642"/>
      <c r="BW121" s="642"/>
      <c r="BX121" s="642"/>
      <c r="BY121" s="642"/>
      <c r="BZ121" s="642"/>
      <c r="CA121" s="642"/>
      <c r="CB121" s="642"/>
      <c r="CC121" s="642"/>
      <c r="CD121" s="642"/>
      <c r="CE121" s="642"/>
      <c r="CF121" s="642"/>
      <c r="CG121" s="642"/>
      <c r="CH121" s="642"/>
      <c r="CI121" s="642"/>
      <c r="CJ121" s="642"/>
      <c r="CK121" s="642"/>
      <c r="CL121" s="642"/>
      <c r="CM121" s="642"/>
      <c r="CN121" s="642"/>
      <c r="CO121" s="642"/>
      <c r="CP121" s="642"/>
      <c r="CQ121" s="642"/>
      <c r="CR121" s="642"/>
      <c r="CS121" s="642"/>
      <c r="CT121" s="642"/>
      <c r="CU121" s="642"/>
      <c r="CV121" s="642"/>
      <c r="CW121" s="642"/>
      <c r="CX121" s="642"/>
      <c r="CY121" s="642"/>
      <c r="CZ121" s="642"/>
      <c r="DA121" s="642"/>
      <c r="DB121" s="642"/>
      <c r="DC121" s="642"/>
      <c r="DD121" s="642"/>
      <c r="DE121" s="642"/>
      <c r="DF121" s="642"/>
      <c r="DG121" s="642"/>
      <c r="DH121" s="642"/>
      <c r="DI121" s="642"/>
      <c r="DJ121" s="642"/>
      <c r="DK121" s="642"/>
      <c r="DL121" s="642"/>
      <c r="DM121" s="642"/>
      <c r="DN121" s="642"/>
      <c r="DO121" s="642"/>
      <c r="DP121" s="642"/>
      <c r="DQ121" s="642"/>
      <c r="DR121" s="642"/>
      <c r="DS121" s="642"/>
      <c r="DT121" s="642"/>
      <c r="DU121" s="642"/>
      <c r="DV121" s="642"/>
      <c r="DW121" s="642"/>
      <c r="DX121" s="642"/>
      <c r="DY121" s="642"/>
      <c r="DZ121" s="642"/>
      <c r="EA121" s="642"/>
      <c r="EB121" s="642"/>
      <c r="EC121" s="642"/>
      <c r="ED121" s="642"/>
      <c r="EE121" s="642"/>
      <c r="EF121" s="642"/>
      <c r="EG121" s="642"/>
      <c r="EH121" s="642"/>
      <c r="EI121" s="642"/>
      <c r="EJ121" s="642"/>
      <c r="EK121" s="642"/>
      <c r="EL121" s="642"/>
      <c r="EM121" s="642"/>
      <c r="EN121" s="642"/>
      <c r="EO121" s="642"/>
      <c r="EP121" s="642"/>
      <c r="EQ121" s="642"/>
      <c r="ER121" s="642"/>
      <c r="ES121" s="642"/>
      <c r="ET121" s="642"/>
      <c r="EU121" s="642"/>
      <c r="EV121" s="642"/>
      <c r="EW121" s="642"/>
      <c r="EX121" s="642"/>
      <c r="EY121" s="642"/>
      <c r="EZ121" s="642"/>
      <c r="FA121" s="642"/>
      <c r="FB121" s="642"/>
      <c r="FC121" s="642"/>
      <c r="FD121" s="642"/>
      <c r="FE121" s="642"/>
      <c r="FF121" s="642"/>
      <c r="FG121" s="642"/>
      <c r="FH121" s="642"/>
      <c r="FI121" s="642"/>
      <c r="FJ121" s="642"/>
      <c r="FK121" s="642"/>
      <c r="FL121" s="642"/>
      <c r="FM121" s="642"/>
      <c r="FN121" s="642"/>
      <c r="FO121" s="642"/>
      <c r="FP121" s="642"/>
      <c r="FQ121" s="642"/>
      <c r="FR121" s="642"/>
      <c r="FS121" s="642"/>
      <c r="FT121" s="642"/>
      <c r="FU121" s="642"/>
      <c r="FV121" s="642"/>
      <c r="FW121" s="642"/>
      <c r="FX121" s="642"/>
      <c r="FY121" s="642"/>
      <c r="FZ121" s="642"/>
      <c r="GA121" s="642"/>
      <c r="GB121" s="642"/>
      <c r="GC121" s="642"/>
      <c r="GD121" s="642"/>
      <c r="GE121" s="642"/>
      <c r="GF121" s="642"/>
      <c r="GG121" s="642"/>
      <c r="GH121" s="642"/>
      <c r="GI121" s="642"/>
      <c r="GJ121" s="642"/>
      <c r="GK121" s="642"/>
      <c r="GL121" s="642"/>
      <c r="GM121" s="642"/>
      <c r="GN121" s="642"/>
      <c r="GO121" s="642"/>
      <c r="GP121" s="642"/>
      <c r="GQ121" s="642"/>
      <c r="GR121" s="642"/>
      <c r="GS121" s="642"/>
      <c r="GT121" s="642"/>
      <c r="GU121" s="642"/>
      <c r="GV121" s="642"/>
      <c r="GW121" s="642"/>
      <c r="GX121" s="642"/>
      <c r="GY121" s="642"/>
      <c r="GZ121" s="642"/>
      <c r="HA121" s="642"/>
      <c r="HB121" s="642"/>
      <c r="HC121" s="642"/>
      <c r="HD121" s="642"/>
      <c r="HE121" s="642"/>
      <c r="HF121" s="642"/>
      <c r="HG121" s="642"/>
      <c r="HH121" s="642"/>
      <c r="HI121" s="642"/>
      <c r="HJ121" s="642"/>
      <c r="HK121" s="642"/>
      <c r="HL121" s="642"/>
      <c r="HM121" s="642"/>
      <c r="HN121" s="642"/>
      <c r="HO121" s="642"/>
      <c r="HP121" s="642"/>
      <c r="HQ121" s="642"/>
      <c r="HR121" s="642"/>
      <c r="HS121" s="642"/>
      <c r="HT121" s="642"/>
      <c r="HU121" s="642"/>
      <c r="HV121" s="642"/>
      <c r="HW121" s="642"/>
      <c r="HX121" s="642"/>
      <c r="HY121" s="642"/>
      <c r="HZ121" s="642"/>
      <c r="IA121" s="642"/>
      <c r="IB121" s="642"/>
      <c r="IC121" s="642"/>
      <c r="ID121" s="642"/>
      <c r="IE121" s="642"/>
      <c r="IF121" s="642"/>
      <c r="IG121" s="642"/>
      <c r="IH121" s="642"/>
      <c r="II121" s="642"/>
      <c r="IJ121" s="642"/>
      <c r="IK121" s="642"/>
      <c r="IL121" s="642"/>
    </row>
    <row r="122" spans="1:246" ht="46.5" customHeight="1" x14ac:dyDescent="0.25">
      <c r="A122" s="493"/>
      <c r="B122" s="431" t="s">
        <v>292</v>
      </c>
      <c r="C122" s="405" t="s">
        <v>189</v>
      </c>
      <c r="D122" s="420" t="s">
        <v>452</v>
      </c>
      <c r="E122" s="612" t="s">
        <v>203</v>
      </c>
      <c r="F122" s="824" t="s">
        <v>629</v>
      </c>
      <c r="G122" s="376" t="s">
        <v>612</v>
      </c>
      <c r="H122" s="589"/>
      <c r="I122" s="375" t="s">
        <v>51</v>
      </c>
      <c r="J122" s="375" t="s">
        <v>51</v>
      </c>
      <c r="K122" s="594" t="s">
        <v>414</v>
      </c>
      <c r="L122" s="594">
        <v>70</v>
      </c>
      <c r="M122" s="832">
        <v>15</v>
      </c>
      <c r="N122" s="1232">
        <v>22</v>
      </c>
      <c r="O122" s="1232"/>
      <c r="P122" s="1232"/>
      <c r="Q122" s="1232"/>
      <c r="R122" s="1232"/>
      <c r="S122" s="1232"/>
      <c r="T122" s="1124" t="s">
        <v>736</v>
      </c>
      <c r="U122" s="883" t="s">
        <v>736</v>
      </c>
      <c r="V122" s="870">
        <v>1</v>
      </c>
      <c r="W122" s="699" t="s">
        <v>124</v>
      </c>
      <c r="X122" s="700" t="s">
        <v>122</v>
      </c>
      <c r="Y122" s="699" t="s">
        <v>274</v>
      </c>
      <c r="Z122" s="430">
        <v>1</v>
      </c>
      <c r="AA122" s="410" t="s">
        <v>124</v>
      </c>
      <c r="AB122" s="411" t="s">
        <v>173</v>
      </c>
      <c r="AC122" s="931" t="s">
        <v>274</v>
      </c>
      <c r="AD122" s="943" t="s">
        <v>736</v>
      </c>
      <c r="AE122" s="1274" t="str">
        <f>+AD122</f>
        <v>100% CT DM / dépôt copie sur CELENE / devoir-pdf</v>
      </c>
      <c r="AF122" s="936">
        <v>1</v>
      </c>
      <c r="AG122" s="699" t="s">
        <v>124</v>
      </c>
      <c r="AH122" s="699" t="s">
        <v>125</v>
      </c>
      <c r="AI122" s="700" t="s">
        <v>190</v>
      </c>
      <c r="AJ122" s="430">
        <v>1</v>
      </c>
      <c r="AK122" s="411" t="s">
        <v>124</v>
      </c>
      <c r="AL122" s="411" t="s">
        <v>148</v>
      </c>
      <c r="AM122" s="411" t="s">
        <v>190</v>
      </c>
      <c r="AN122" s="654" t="s">
        <v>604</v>
      </c>
    </row>
    <row r="123" spans="1:246" ht="46.5" customHeight="1" x14ac:dyDescent="0.25">
      <c r="A123" s="493"/>
      <c r="B123" s="825" t="s">
        <v>632</v>
      </c>
      <c r="C123" s="405" t="s">
        <v>204</v>
      </c>
      <c r="D123" s="420"/>
      <c r="E123" s="612" t="s">
        <v>203</v>
      </c>
      <c r="F123" s="547" t="s">
        <v>460</v>
      </c>
      <c r="G123" s="376" t="s">
        <v>612</v>
      </c>
      <c r="H123" s="589"/>
      <c r="I123" s="375">
        <v>3</v>
      </c>
      <c r="J123" s="375">
        <v>3</v>
      </c>
      <c r="K123" s="594" t="s">
        <v>453</v>
      </c>
      <c r="L123" s="594">
        <v>70</v>
      </c>
      <c r="M123" s="832"/>
      <c r="N123" s="1232"/>
      <c r="O123" s="1232"/>
      <c r="P123" s="1232">
        <v>20</v>
      </c>
      <c r="Q123" s="1232"/>
      <c r="R123" s="1232"/>
      <c r="S123" s="1232"/>
      <c r="T123" s="1124" t="s">
        <v>751</v>
      </c>
      <c r="U123" s="883" t="s">
        <v>752</v>
      </c>
      <c r="V123" s="870">
        <v>1</v>
      </c>
      <c r="W123" s="699" t="s">
        <v>121</v>
      </c>
      <c r="X123" s="700" t="s">
        <v>451</v>
      </c>
      <c r="Y123" s="699"/>
      <c r="Z123" s="430">
        <v>1</v>
      </c>
      <c r="AA123" s="410" t="s">
        <v>124</v>
      </c>
      <c r="AB123" s="411" t="s">
        <v>173</v>
      </c>
      <c r="AC123" s="931" t="s">
        <v>162</v>
      </c>
      <c r="AD123" s="943" t="s">
        <v>753</v>
      </c>
      <c r="AE123" s="1274" t="str">
        <f>+AD123</f>
        <v>100% CT oral</v>
      </c>
      <c r="AF123" s="936">
        <v>1</v>
      </c>
      <c r="AG123" s="699" t="s">
        <v>124</v>
      </c>
      <c r="AH123" s="699" t="s">
        <v>125</v>
      </c>
      <c r="AI123" s="700" t="s">
        <v>190</v>
      </c>
      <c r="AJ123" s="430">
        <v>1</v>
      </c>
      <c r="AK123" s="411" t="s">
        <v>124</v>
      </c>
      <c r="AL123" s="411" t="s">
        <v>125</v>
      </c>
      <c r="AM123" s="411" t="s">
        <v>190</v>
      </c>
      <c r="AN123" s="654" t="s">
        <v>522</v>
      </c>
    </row>
    <row r="124" spans="1:246" ht="38.25" x14ac:dyDescent="0.25">
      <c r="A124" s="496" t="str">
        <f t="shared" ref="A124:G125" si="38">IF(A116="","",A116)</f>
        <v/>
      </c>
      <c r="B124" s="542" t="str">
        <f t="shared" si="38"/>
        <v>LLA5H8A</v>
      </c>
      <c r="C124" s="585" t="str">
        <f t="shared" si="38"/>
        <v>Humanités numériques et  traitement de l'information (salle informatique)</v>
      </c>
      <c r="D124" s="435" t="str">
        <f t="shared" si="38"/>
        <v>LOL5H9D</v>
      </c>
      <c r="E124" s="612" t="str">
        <f t="shared" si="38"/>
        <v>UE de spécialisation</v>
      </c>
      <c r="F124" s="376" t="str">
        <f t="shared" si="38"/>
        <v>L3 SDL sauf parc. MEF-FLM et MEF-FLE, L3 Lettres parc. Métiers des Lettres</v>
      </c>
      <c r="G124" s="375" t="str">
        <f t="shared" si="38"/>
        <v>SDL</v>
      </c>
      <c r="H124" s="586"/>
      <c r="I124" s="376" t="str">
        <f t="shared" ref="I124:L125" si="39">IF(I116="","",I116)</f>
        <v>3</v>
      </c>
      <c r="J124" s="376" t="str">
        <f t="shared" si="39"/>
        <v>3</v>
      </c>
      <c r="K124" s="733" t="str">
        <f t="shared" si="39"/>
        <v>MINARD Anne-Lise</v>
      </c>
      <c r="L124" s="588">
        <f t="shared" si="39"/>
        <v>71</v>
      </c>
      <c r="M124" s="832">
        <v>6</v>
      </c>
      <c r="N124" s="1232" t="str">
        <f>IF(N116="","",N116)</f>
        <v/>
      </c>
      <c r="O124" s="1232"/>
      <c r="P124" s="1232">
        <f>IF(P116="","",P116)</f>
        <v>24</v>
      </c>
      <c r="Q124" s="1232"/>
      <c r="R124" s="1232" t="str">
        <f t="shared" ref="R124:AD124" si="40">IF(R116="","",R116)</f>
        <v/>
      </c>
      <c r="S124" s="1232" t="str">
        <f t="shared" si="40"/>
        <v/>
      </c>
      <c r="T124" s="1263" t="str">
        <f t="shared" si="40"/>
        <v>100% CC, dossier + écrit, CELENE</v>
      </c>
      <c r="U124" s="1264" t="str">
        <f t="shared" si="40"/>
        <v>100% CT, oral 15-20 mn</v>
      </c>
      <c r="V124" s="867">
        <f t="shared" si="40"/>
        <v>1</v>
      </c>
      <c r="W124" s="705" t="str">
        <f t="shared" si="40"/>
        <v>CC</v>
      </c>
      <c r="X124" s="705" t="str">
        <f t="shared" si="40"/>
        <v/>
      </c>
      <c r="Y124" s="705" t="str">
        <f t="shared" si="40"/>
        <v/>
      </c>
      <c r="Z124" s="407">
        <f t="shared" si="40"/>
        <v>1</v>
      </c>
      <c r="AA124" s="409" t="str">
        <f t="shared" si="40"/>
        <v>CT</v>
      </c>
      <c r="AB124" s="407" t="str">
        <f t="shared" si="40"/>
        <v>Oral</v>
      </c>
      <c r="AC124" s="932" t="str">
        <f t="shared" si="40"/>
        <v>15-20 min</v>
      </c>
      <c r="AD124" s="1275" t="str">
        <f t="shared" si="40"/>
        <v>Oral, 15-20 min</v>
      </c>
      <c r="AE124" s="1274" t="str">
        <f>+AD124</f>
        <v>Oral, 15-20 min</v>
      </c>
      <c r="AF124" s="935">
        <f t="shared" ref="AF124:AN124" si="41">IF(AF116="","",AF116)</f>
        <v>1</v>
      </c>
      <c r="AG124" s="719" t="str">
        <f t="shared" si="41"/>
        <v>CT</v>
      </c>
      <c r="AH124" s="719" t="str">
        <f t="shared" si="41"/>
        <v>Oral</v>
      </c>
      <c r="AI124" s="719" t="str">
        <f t="shared" si="41"/>
        <v>15-20 min</v>
      </c>
      <c r="AJ124" s="407">
        <f t="shared" si="41"/>
        <v>1</v>
      </c>
      <c r="AK124" s="406" t="str">
        <f t="shared" si="41"/>
        <v>CT</v>
      </c>
      <c r="AL124" s="406" t="str">
        <f t="shared" si="41"/>
        <v>Oral</v>
      </c>
      <c r="AM124" s="406" t="str">
        <f t="shared" si="41"/>
        <v>15-20 min</v>
      </c>
      <c r="AN124" s="655" t="str">
        <f t="shared" si="41"/>
        <v>Présentation du domaine des Humanités Numériques (définition, enjeux, problématiques, outils) et des différents types de traitement de l'information linguistique à travers l'exploration de corpus de diverses natures (presse, tweets, … oral), des questionnements sur les moyens de rendre explicites les informations recherchées (outils, typologie,...), les enjeux, méthodologies et méthodes d'évaluation de l'annotation de corpus.</v>
      </c>
    </row>
    <row r="125" spans="1:246" s="498" customFormat="1" ht="52.5" customHeight="1" x14ac:dyDescent="0.25">
      <c r="A125" s="760" t="str">
        <f t="shared" si="38"/>
        <v>ECTS multiples</v>
      </c>
      <c r="B125" s="758" t="str">
        <f t="shared" si="38"/>
        <v>LLA5J6D</v>
      </c>
      <c r="C125" s="759" t="str">
        <f t="shared" si="38"/>
        <v xml:space="preserve">Gestion de projet S5 LEA (CM non présentiel) </v>
      </c>
      <c r="D125" s="741" t="str">
        <f t="shared" si="38"/>
        <v>LOL6J60
LOL6H8B</v>
      </c>
      <c r="E125" s="761" t="str">
        <f t="shared" si="38"/>
        <v>UE TRONC COMMUN</v>
      </c>
      <c r="F125" s="762" t="str">
        <f t="shared" si="38"/>
        <v>L3 SDL parc. COMTIL et LSF, L3 LEA parc. Commerce international</v>
      </c>
      <c r="G125" s="763" t="str">
        <f t="shared" si="38"/>
        <v>LEA</v>
      </c>
      <c r="H125" s="764"/>
      <c r="I125" s="763">
        <f t="shared" si="39"/>
        <v>3</v>
      </c>
      <c r="J125" s="763">
        <f t="shared" si="39"/>
        <v>3</v>
      </c>
      <c r="K125" s="740" t="str">
        <f t="shared" si="39"/>
        <v>TESSON-MARTEAU Sonia</v>
      </c>
      <c r="L125" s="765">
        <f t="shared" si="39"/>
        <v>71</v>
      </c>
      <c r="M125" s="851"/>
      <c r="N125" s="1252">
        <f>IF(N117="","",N117)</f>
        <v>6</v>
      </c>
      <c r="O125" s="1252"/>
      <c r="P125" s="1252">
        <f>IF(P117="","",P117)</f>
        <v>18</v>
      </c>
      <c r="Q125" s="1252"/>
      <c r="R125" s="1252" t="str">
        <f>IF(R117="","",R117)</f>
        <v/>
      </c>
      <c r="S125" s="1252" t="str">
        <f>IF(S117="","",S117)</f>
        <v/>
      </c>
      <c r="T125" s="1222" t="s">
        <v>737</v>
      </c>
      <c r="U125" s="1130" t="s">
        <v>738</v>
      </c>
      <c r="V125" s="871">
        <f t="shared" ref="V125:AC125" si="42">IF(V117="","",V117)</f>
        <v>1</v>
      </c>
      <c r="W125" s="767" t="str">
        <f t="shared" si="42"/>
        <v>CT</v>
      </c>
      <c r="X125" s="705" t="str">
        <f t="shared" si="42"/>
        <v>projet</v>
      </c>
      <c r="Y125" s="705" t="str">
        <f t="shared" si="42"/>
        <v>projet + soutenance</v>
      </c>
      <c r="Z125" s="1173" t="str">
        <f t="shared" si="42"/>
        <v>Session unique - statut RSE impossible</v>
      </c>
      <c r="AA125" s="1174" t="str">
        <f t="shared" si="42"/>
        <v/>
      </c>
      <c r="AB125" s="1174" t="str">
        <f t="shared" si="42"/>
        <v/>
      </c>
      <c r="AC125" s="1174" t="str">
        <f t="shared" si="42"/>
        <v/>
      </c>
      <c r="AD125" s="1174"/>
      <c r="AE125" s="1174"/>
      <c r="AF125" s="1174" t="str">
        <f t="shared" ref="AF125:AN125" si="43">IF(AF117="","",AF117)</f>
        <v/>
      </c>
      <c r="AG125" s="1174" t="str">
        <f t="shared" si="43"/>
        <v/>
      </c>
      <c r="AH125" s="1174" t="str">
        <f t="shared" si="43"/>
        <v/>
      </c>
      <c r="AI125" s="1174" t="str">
        <f t="shared" si="43"/>
        <v/>
      </c>
      <c r="AJ125" s="1174" t="str">
        <f t="shared" si="43"/>
        <v/>
      </c>
      <c r="AK125" s="1174" t="str">
        <f t="shared" si="43"/>
        <v/>
      </c>
      <c r="AL125" s="1174" t="str">
        <f t="shared" si="43"/>
        <v/>
      </c>
      <c r="AM125" s="1176" t="str">
        <f t="shared" si="43"/>
        <v/>
      </c>
      <c r="AN125" s="768" t="str">
        <f t="shared" si="43"/>
        <v>L'étudiant est amené dans ce cours à percevoir et à savoir tenir compte des enjeux propres à la gestion d'un projet de communication. Le cours présente pour cela des aspects théoriques, et demande une application concrète de ces connaissances dans un projet défini au début du semestre.</v>
      </c>
      <c r="AO125" s="769"/>
      <c r="AP125" s="769"/>
      <c r="AQ125" s="769"/>
      <c r="AR125" s="769"/>
      <c r="AS125" s="769"/>
      <c r="AT125" s="769"/>
      <c r="AU125" s="769"/>
      <c r="AV125" s="769"/>
      <c r="AW125" s="769"/>
      <c r="AX125" s="769"/>
      <c r="AY125" s="769"/>
      <c r="AZ125" s="769"/>
      <c r="BA125" s="769"/>
      <c r="BB125" s="769"/>
      <c r="BC125" s="769"/>
      <c r="BD125" s="769"/>
      <c r="BE125" s="769"/>
      <c r="BF125" s="769"/>
      <c r="BG125" s="769"/>
      <c r="BH125" s="769"/>
      <c r="BI125" s="769"/>
      <c r="BJ125" s="769"/>
      <c r="BK125" s="769"/>
      <c r="BL125" s="769"/>
      <c r="BM125" s="769"/>
      <c r="BN125" s="769"/>
      <c r="BO125" s="769"/>
      <c r="BP125" s="769"/>
      <c r="BQ125" s="769"/>
      <c r="BR125" s="769"/>
      <c r="BS125" s="769"/>
      <c r="BT125" s="769"/>
      <c r="BU125" s="769"/>
      <c r="BV125" s="769"/>
      <c r="BW125" s="769"/>
      <c r="BX125" s="769"/>
      <c r="BY125" s="769"/>
      <c r="BZ125" s="769"/>
      <c r="CA125" s="769"/>
      <c r="CB125" s="769"/>
      <c r="CC125" s="769"/>
      <c r="CD125" s="769"/>
      <c r="CE125" s="769"/>
      <c r="CF125" s="769"/>
      <c r="CG125" s="769"/>
      <c r="CH125" s="769"/>
      <c r="CI125" s="769"/>
      <c r="CJ125" s="769"/>
      <c r="CK125" s="769"/>
      <c r="CL125" s="769"/>
      <c r="CM125" s="769"/>
      <c r="CN125" s="769"/>
      <c r="CO125" s="769"/>
      <c r="CP125" s="769"/>
      <c r="CQ125" s="769"/>
      <c r="CR125" s="769"/>
      <c r="CS125" s="769"/>
      <c r="CT125" s="769"/>
      <c r="CU125" s="769"/>
      <c r="CV125" s="769"/>
      <c r="CW125" s="769"/>
      <c r="CX125" s="769"/>
      <c r="CY125" s="769"/>
      <c r="CZ125" s="769"/>
      <c r="DA125" s="769"/>
      <c r="DB125" s="769"/>
      <c r="DC125" s="769"/>
      <c r="DD125" s="769"/>
      <c r="DE125" s="769"/>
      <c r="DF125" s="769"/>
      <c r="DG125" s="769"/>
      <c r="DH125" s="769"/>
      <c r="DI125" s="769"/>
      <c r="DJ125" s="769"/>
      <c r="DK125" s="769"/>
      <c r="DL125" s="769"/>
      <c r="DM125" s="769"/>
      <c r="DN125" s="769"/>
      <c r="DO125" s="769"/>
      <c r="DP125" s="769"/>
      <c r="DQ125" s="769"/>
      <c r="DR125" s="769"/>
      <c r="DS125" s="769"/>
      <c r="DT125" s="769"/>
      <c r="DU125" s="769"/>
      <c r="DV125" s="769"/>
      <c r="DW125" s="769"/>
      <c r="DX125" s="769"/>
      <c r="DY125" s="769"/>
      <c r="DZ125" s="769"/>
      <c r="EA125" s="769"/>
      <c r="EB125" s="769"/>
      <c r="EC125" s="769"/>
      <c r="ED125" s="769"/>
      <c r="EE125" s="769"/>
      <c r="EF125" s="769"/>
      <c r="EG125" s="769"/>
      <c r="EH125" s="769"/>
      <c r="EI125" s="769"/>
      <c r="EJ125" s="769"/>
      <c r="EK125" s="769"/>
      <c r="EL125" s="769"/>
      <c r="EM125" s="769"/>
      <c r="EN125" s="769"/>
      <c r="EO125" s="769"/>
      <c r="EP125" s="769"/>
      <c r="EQ125" s="769"/>
      <c r="ER125" s="769"/>
      <c r="ES125" s="769"/>
      <c r="ET125" s="769"/>
      <c r="EU125" s="769"/>
      <c r="EV125" s="769"/>
      <c r="EW125" s="769"/>
      <c r="EX125" s="769"/>
      <c r="EY125" s="769"/>
      <c r="EZ125" s="769"/>
      <c r="FA125" s="769"/>
      <c r="FB125" s="769"/>
      <c r="FC125" s="769"/>
      <c r="FD125" s="769"/>
      <c r="FE125" s="769"/>
      <c r="FF125" s="769"/>
      <c r="FG125" s="769"/>
      <c r="FH125" s="769"/>
      <c r="FI125" s="769"/>
      <c r="FJ125" s="769"/>
      <c r="FK125" s="769"/>
      <c r="FL125" s="769"/>
      <c r="FM125" s="769"/>
      <c r="FN125" s="769"/>
      <c r="FO125" s="769"/>
      <c r="FP125" s="769"/>
      <c r="FQ125" s="769"/>
      <c r="FR125" s="769"/>
      <c r="FS125" s="769"/>
      <c r="FT125" s="769"/>
      <c r="FU125" s="769"/>
      <c r="FV125" s="769"/>
      <c r="FW125" s="769"/>
      <c r="FX125" s="769"/>
      <c r="FY125" s="769"/>
      <c r="FZ125" s="769"/>
      <c r="GA125" s="769"/>
      <c r="GB125" s="769"/>
      <c r="GC125" s="769"/>
      <c r="GD125" s="769"/>
      <c r="GE125" s="769"/>
      <c r="GF125" s="769"/>
      <c r="GG125" s="769"/>
      <c r="GH125" s="769"/>
      <c r="GI125" s="769"/>
      <c r="GJ125" s="769"/>
      <c r="GK125" s="769"/>
      <c r="GL125" s="769"/>
      <c r="GM125" s="769"/>
      <c r="GN125" s="769"/>
      <c r="GO125" s="769"/>
      <c r="GP125" s="769"/>
      <c r="GQ125" s="769"/>
      <c r="GR125" s="769"/>
      <c r="GS125" s="769"/>
      <c r="GT125" s="769"/>
      <c r="GU125" s="769"/>
      <c r="GV125" s="769"/>
      <c r="GW125" s="769"/>
      <c r="GX125" s="769"/>
      <c r="GY125" s="769"/>
      <c r="GZ125" s="769"/>
      <c r="HA125" s="769"/>
      <c r="HB125" s="769"/>
      <c r="HC125" s="769"/>
      <c r="HD125" s="769"/>
      <c r="HE125" s="769"/>
      <c r="HF125" s="769"/>
      <c r="HG125" s="769"/>
      <c r="HH125" s="769"/>
      <c r="HI125" s="769"/>
      <c r="HJ125" s="769"/>
      <c r="HK125" s="769"/>
      <c r="HL125" s="769"/>
      <c r="HM125" s="769"/>
      <c r="HN125" s="769"/>
      <c r="HO125" s="769"/>
      <c r="HP125" s="769"/>
      <c r="HQ125" s="769"/>
      <c r="HR125" s="769"/>
      <c r="HS125" s="769"/>
      <c r="HT125" s="769"/>
      <c r="HU125" s="769"/>
      <c r="HV125" s="769"/>
      <c r="HW125" s="769"/>
      <c r="HX125" s="769"/>
      <c r="HY125" s="769"/>
      <c r="HZ125" s="769"/>
      <c r="IA125" s="769"/>
      <c r="IB125" s="769"/>
      <c r="IC125" s="769"/>
      <c r="ID125" s="769"/>
      <c r="IE125" s="769"/>
      <c r="IF125" s="769"/>
      <c r="IG125" s="769"/>
      <c r="IH125" s="769"/>
      <c r="II125" s="769"/>
      <c r="IJ125" s="769"/>
      <c r="IK125" s="769"/>
      <c r="IL125" s="769"/>
    </row>
    <row r="126" spans="1:246" ht="30.75" customHeight="1" x14ac:dyDescent="0.25">
      <c r="A126" s="560" t="s">
        <v>431</v>
      </c>
      <c r="B126" s="560" t="s">
        <v>207</v>
      </c>
      <c r="C126" s="456" t="s">
        <v>216</v>
      </c>
      <c r="D126" s="555" t="s">
        <v>316</v>
      </c>
      <c r="E126" s="584" t="s">
        <v>421</v>
      </c>
      <c r="F126" s="584"/>
      <c r="G126" s="559"/>
      <c r="H126" s="545"/>
      <c r="I126" s="564"/>
      <c r="J126" s="565"/>
      <c r="K126" s="565"/>
      <c r="L126" s="565"/>
      <c r="M126" s="844"/>
      <c r="N126" s="1245"/>
      <c r="O126" s="1245"/>
      <c r="P126" s="1245"/>
      <c r="Q126" s="1245"/>
      <c r="R126" s="1245"/>
      <c r="S126" s="1245"/>
      <c r="T126" s="1118"/>
      <c r="U126" s="887"/>
      <c r="V126" s="863"/>
      <c r="W126" s="566"/>
      <c r="X126" s="567"/>
      <c r="Y126" s="568"/>
      <c r="Z126" s="567"/>
      <c r="AA126" s="567"/>
      <c r="AB126" s="567"/>
      <c r="AC126" s="898"/>
      <c r="AD126" s="914"/>
      <c r="AE126" s="915"/>
      <c r="AF126" s="902"/>
      <c r="AG126" s="567"/>
      <c r="AH126" s="567"/>
      <c r="AI126" s="567"/>
      <c r="AJ126" s="567"/>
      <c r="AK126" s="567"/>
      <c r="AL126" s="567"/>
      <c r="AM126" s="567"/>
      <c r="AN126" s="664"/>
      <c r="HT126" s="746"/>
      <c r="HU126" s="746"/>
      <c r="HV126" s="746"/>
      <c r="HW126" s="746"/>
      <c r="HX126" s="746"/>
      <c r="HY126" s="746"/>
      <c r="HZ126" s="746"/>
      <c r="IA126" s="746"/>
      <c r="IB126" s="746"/>
      <c r="IC126" s="746"/>
      <c r="ID126" s="746"/>
      <c r="IE126" s="746"/>
      <c r="IF126" s="746"/>
      <c r="IG126" s="746"/>
      <c r="IH126" s="746"/>
      <c r="II126" s="746"/>
      <c r="IJ126" s="746"/>
      <c r="IK126" s="746"/>
      <c r="IL126" s="746"/>
    </row>
    <row r="127" spans="1:246" s="643" customFormat="1" ht="36" customHeight="1" x14ac:dyDescent="0.25">
      <c r="A127" s="615" t="s">
        <v>454</v>
      </c>
      <c r="B127" s="615" t="s">
        <v>208</v>
      </c>
      <c r="C127" s="617" t="s">
        <v>332</v>
      </c>
      <c r="D127" s="598"/>
      <c r="E127" s="577" t="s">
        <v>409</v>
      </c>
      <c r="F127" s="577"/>
      <c r="G127" s="548"/>
      <c r="H127" s="550"/>
      <c r="I127" s="577">
        <f>+I129+I128</f>
        <v>6</v>
      </c>
      <c r="J127" s="577">
        <f>+J129+J128</f>
        <v>6</v>
      </c>
      <c r="K127" s="601"/>
      <c r="L127" s="601"/>
      <c r="M127" s="841"/>
      <c r="N127" s="1243"/>
      <c r="O127" s="1243"/>
      <c r="P127" s="1243"/>
      <c r="Q127" s="1243"/>
      <c r="R127" s="1243"/>
      <c r="S127" s="1243"/>
      <c r="T127" s="1119"/>
      <c r="U127" s="885"/>
      <c r="V127" s="861"/>
      <c r="W127" s="453"/>
      <c r="X127" s="573"/>
      <c r="Y127" s="454"/>
      <c r="Z127" s="621"/>
      <c r="AA127" s="621"/>
      <c r="AB127" s="621"/>
      <c r="AC127" s="897"/>
      <c r="AD127" s="916"/>
      <c r="AE127" s="917"/>
      <c r="AF127" s="901"/>
      <c r="AG127" s="621"/>
      <c r="AH127" s="621"/>
      <c r="AI127" s="455"/>
      <c r="AJ127" s="621"/>
      <c r="AK127" s="621"/>
      <c r="AL127" s="621"/>
      <c r="AM127" s="455"/>
      <c r="AN127" s="662"/>
      <c r="AO127" s="642"/>
      <c r="AP127" s="642"/>
      <c r="AQ127" s="642"/>
      <c r="AR127" s="642"/>
      <c r="AS127" s="642"/>
      <c r="AT127" s="642"/>
      <c r="AU127" s="642"/>
      <c r="AV127" s="642"/>
      <c r="AW127" s="642"/>
      <c r="AX127" s="642"/>
      <c r="AY127" s="642"/>
      <c r="AZ127" s="642"/>
      <c r="BA127" s="642"/>
      <c r="BB127" s="642"/>
      <c r="BC127" s="642"/>
      <c r="BD127" s="642"/>
      <c r="BE127" s="642"/>
      <c r="BF127" s="642"/>
      <c r="BG127" s="642"/>
      <c r="BH127" s="642"/>
      <c r="BI127" s="642"/>
      <c r="BJ127" s="642"/>
      <c r="BK127" s="642"/>
      <c r="BL127" s="642"/>
      <c r="BM127" s="642"/>
      <c r="BN127" s="642"/>
      <c r="BO127" s="642"/>
      <c r="BP127" s="642"/>
      <c r="BQ127" s="642"/>
      <c r="BR127" s="642"/>
      <c r="BS127" s="642"/>
      <c r="BT127" s="642"/>
      <c r="BU127" s="642"/>
      <c r="BV127" s="642"/>
      <c r="BW127" s="642"/>
      <c r="BX127" s="642"/>
      <c r="BY127" s="642"/>
      <c r="BZ127" s="642"/>
      <c r="CA127" s="642"/>
      <c r="CB127" s="642"/>
      <c r="CC127" s="642"/>
      <c r="CD127" s="642"/>
      <c r="CE127" s="642"/>
      <c r="CF127" s="642"/>
      <c r="CG127" s="642"/>
      <c r="CH127" s="642"/>
      <c r="CI127" s="642"/>
      <c r="CJ127" s="642"/>
      <c r="CK127" s="642"/>
      <c r="CL127" s="642"/>
      <c r="CM127" s="642"/>
      <c r="CN127" s="642"/>
      <c r="CO127" s="642"/>
      <c r="CP127" s="642"/>
      <c r="CQ127" s="642"/>
      <c r="CR127" s="642"/>
      <c r="CS127" s="642"/>
      <c r="CT127" s="642"/>
      <c r="CU127" s="642"/>
      <c r="CV127" s="642"/>
      <c r="CW127" s="642"/>
      <c r="CX127" s="642"/>
      <c r="CY127" s="642"/>
      <c r="CZ127" s="642"/>
      <c r="DA127" s="642"/>
      <c r="DB127" s="642"/>
      <c r="DC127" s="642"/>
      <c r="DD127" s="642"/>
      <c r="DE127" s="642"/>
      <c r="DF127" s="642"/>
      <c r="DG127" s="642"/>
      <c r="DH127" s="642"/>
      <c r="DI127" s="642"/>
      <c r="DJ127" s="642"/>
      <c r="DK127" s="642"/>
      <c r="DL127" s="642"/>
      <c r="DM127" s="642"/>
      <c r="DN127" s="642"/>
      <c r="DO127" s="642"/>
      <c r="DP127" s="642"/>
      <c r="DQ127" s="642"/>
      <c r="DR127" s="642"/>
      <c r="DS127" s="642"/>
      <c r="DT127" s="642"/>
      <c r="DU127" s="642"/>
      <c r="DV127" s="642"/>
      <c r="DW127" s="642"/>
      <c r="DX127" s="642"/>
      <c r="DY127" s="642"/>
      <c r="DZ127" s="642"/>
      <c r="EA127" s="642"/>
      <c r="EB127" s="642"/>
      <c r="EC127" s="642"/>
      <c r="ED127" s="642"/>
      <c r="EE127" s="642"/>
      <c r="EF127" s="642"/>
      <c r="EG127" s="642"/>
      <c r="EH127" s="642"/>
      <c r="EI127" s="642"/>
      <c r="EJ127" s="642"/>
      <c r="EK127" s="642"/>
      <c r="EL127" s="642"/>
      <c r="EM127" s="642"/>
      <c r="EN127" s="642"/>
      <c r="EO127" s="642"/>
      <c r="EP127" s="642"/>
      <c r="EQ127" s="642"/>
      <c r="ER127" s="642"/>
      <c r="ES127" s="642"/>
      <c r="ET127" s="642"/>
      <c r="EU127" s="642"/>
      <c r="EV127" s="642"/>
      <c r="EW127" s="642"/>
      <c r="EX127" s="642"/>
      <c r="EY127" s="642"/>
      <c r="EZ127" s="642"/>
      <c r="FA127" s="642"/>
      <c r="FB127" s="642"/>
      <c r="FC127" s="642"/>
      <c r="FD127" s="642"/>
      <c r="FE127" s="642"/>
      <c r="FF127" s="642"/>
      <c r="FG127" s="642"/>
      <c r="FH127" s="642"/>
      <c r="FI127" s="642"/>
      <c r="FJ127" s="642"/>
      <c r="FK127" s="642"/>
      <c r="FL127" s="642"/>
      <c r="FM127" s="642"/>
      <c r="FN127" s="642"/>
      <c r="FO127" s="642"/>
      <c r="FP127" s="642"/>
      <c r="FQ127" s="642"/>
      <c r="FR127" s="642"/>
      <c r="FS127" s="642"/>
      <c r="FT127" s="642"/>
      <c r="FU127" s="642"/>
      <c r="FV127" s="642"/>
      <c r="FW127" s="642"/>
      <c r="FX127" s="642"/>
      <c r="FY127" s="642"/>
      <c r="FZ127" s="642"/>
      <c r="GA127" s="642"/>
      <c r="GB127" s="642"/>
      <c r="GC127" s="642"/>
      <c r="GD127" s="642"/>
      <c r="GE127" s="642"/>
      <c r="GF127" s="642"/>
      <c r="GG127" s="642"/>
      <c r="GH127" s="642"/>
      <c r="GI127" s="642"/>
      <c r="GJ127" s="642"/>
      <c r="GK127" s="642"/>
      <c r="GL127" s="642"/>
      <c r="GM127" s="642"/>
      <c r="GN127" s="642"/>
      <c r="GO127" s="642"/>
      <c r="GP127" s="642"/>
      <c r="GQ127" s="642"/>
      <c r="GR127" s="642"/>
      <c r="GS127" s="642"/>
      <c r="GT127" s="642"/>
      <c r="GU127" s="642"/>
      <c r="GV127" s="642"/>
      <c r="GW127" s="642"/>
      <c r="GX127" s="642"/>
      <c r="GY127" s="642"/>
      <c r="GZ127" s="642"/>
      <c r="HA127" s="642"/>
      <c r="HB127" s="642"/>
      <c r="HC127" s="642"/>
      <c r="HD127" s="642"/>
      <c r="HE127" s="642"/>
      <c r="HF127" s="642"/>
      <c r="HG127" s="642"/>
      <c r="HH127" s="642"/>
      <c r="HI127" s="642"/>
      <c r="HJ127" s="642"/>
      <c r="HK127" s="642"/>
      <c r="HL127" s="642"/>
      <c r="HM127" s="642"/>
      <c r="HN127" s="642"/>
      <c r="HO127" s="642"/>
      <c r="HP127" s="642"/>
      <c r="HQ127" s="642"/>
      <c r="HR127" s="642"/>
      <c r="HS127" s="642"/>
      <c r="HT127" s="642"/>
      <c r="HU127" s="642"/>
      <c r="HV127" s="642"/>
      <c r="HW127" s="642"/>
      <c r="HX127" s="642"/>
      <c r="HY127" s="642"/>
      <c r="HZ127" s="642"/>
      <c r="IA127" s="642"/>
      <c r="IB127" s="642"/>
      <c r="IC127" s="642"/>
      <c r="ID127" s="642"/>
      <c r="IE127" s="642"/>
      <c r="IF127" s="642"/>
      <c r="IG127" s="642"/>
      <c r="IH127" s="642"/>
      <c r="II127" s="642"/>
      <c r="IJ127" s="642"/>
      <c r="IK127" s="642"/>
      <c r="IL127" s="642"/>
    </row>
    <row r="128" spans="1:246" ht="51" x14ac:dyDescent="0.25">
      <c r="A128" s="493"/>
      <c r="B128" s="431" t="s">
        <v>206</v>
      </c>
      <c r="C128" s="391" t="s">
        <v>330</v>
      </c>
      <c r="D128" s="424" t="s">
        <v>558</v>
      </c>
      <c r="E128" s="612" t="s">
        <v>203</v>
      </c>
      <c r="F128" s="674" t="s">
        <v>544</v>
      </c>
      <c r="G128" s="376" t="s">
        <v>66</v>
      </c>
      <c r="H128" s="586"/>
      <c r="I128" s="375" t="s">
        <v>51</v>
      </c>
      <c r="J128" s="375" t="s">
        <v>51</v>
      </c>
      <c r="K128" s="680" t="s">
        <v>568</v>
      </c>
      <c r="L128" s="587" t="str">
        <f>"07"</f>
        <v>07</v>
      </c>
      <c r="M128" s="832">
        <v>16</v>
      </c>
      <c r="N128" s="1232"/>
      <c r="O128" s="1232"/>
      <c r="P128" s="1232">
        <v>24</v>
      </c>
      <c r="Q128" s="1232"/>
      <c r="R128" s="1232"/>
      <c r="S128" s="1232"/>
      <c r="T128" s="1124" t="s">
        <v>699</v>
      </c>
      <c r="U128" s="883" t="s">
        <v>700</v>
      </c>
      <c r="V128" s="870">
        <v>1</v>
      </c>
      <c r="W128" s="705" t="s">
        <v>121</v>
      </c>
      <c r="X128" s="1103" t="s">
        <v>674</v>
      </c>
      <c r="Y128" s="705"/>
      <c r="Z128" s="407">
        <v>1</v>
      </c>
      <c r="AA128" s="409" t="s">
        <v>124</v>
      </c>
      <c r="AB128" s="1104" t="s">
        <v>173</v>
      </c>
      <c r="AC128" s="1105" t="s">
        <v>161</v>
      </c>
      <c r="AD128" s="918" t="s">
        <v>730</v>
      </c>
      <c r="AE128" s="1270" t="str">
        <f>+AD128</f>
        <v>Ecrit 2h
- si hybridation : en présentiel
- si distanciel: via CELENE</v>
      </c>
      <c r="AF128" s="908">
        <v>1</v>
      </c>
      <c r="AG128" s="719" t="s">
        <v>124</v>
      </c>
      <c r="AH128" s="1108" t="s">
        <v>122</v>
      </c>
      <c r="AI128" s="1108" t="s">
        <v>161</v>
      </c>
      <c r="AJ128" s="407">
        <v>1</v>
      </c>
      <c r="AK128" s="406" t="s">
        <v>124</v>
      </c>
      <c r="AL128" s="1108" t="s">
        <v>122</v>
      </c>
      <c r="AM128" s="1108" t="s">
        <v>161</v>
      </c>
      <c r="AN128" s="654" t="s">
        <v>520</v>
      </c>
    </row>
    <row r="129" spans="1:246" s="643" customFormat="1" ht="36" customHeight="1" x14ac:dyDescent="0.25">
      <c r="A129" s="615" t="s">
        <v>457</v>
      </c>
      <c r="B129" s="615" t="s">
        <v>205</v>
      </c>
      <c r="C129" s="617" t="s">
        <v>455</v>
      </c>
      <c r="D129" s="598"/>
      <c r="E129" s="577" t="s">
        <v>395</v>
      </c>
      <c r="F129" s="577"/>
      <c r="G129" s="548"/>
      <c r="H129" s="550" t="s">
        <v>456</v>
      </c>
      <c r="I129" s="577" t="s">
        <v>51</v>
      </c>
      <c r="J129" s="601" t="s">
        <v>51</v>
      </c>
      <c r="K129" s="601"/>
      <c r="L129" s="601"/>
      <c r="M129" s="841"/>
      <c r="N129" s="1243"/>
      <c r="O129" s="1243"/>
      <c r="P129" s="1243"/>
      <c r="Q129" s="1243"/>
      <c r="R129" s="1243"/>
      <c r="S129" s="1243"/>
      <c r="T129" s="1119"/>
      <c r="U129" s="885"/>
      <c r="V129" s="861"/>
      <c r="W129" s="453"/>
      <c r="X129" s="573"/>
      <c r="Y129" s="454"/>
      <c r="Z129" s="621"/>
      <c r="AA129" s="621"/>
      <c r="AB129" s="621"/>
      <c r="AC129" s="897"/>
      <c r="AD129" s="919"/>
      <c r="AE129" s="917"/>
      <c r="AF129" s="901"/>
      <c r="AG129" s="621"/>
      <c r="AH129" s="621"/>
      <c r="AI129" s="455"/>
      <c r="AJ129" s="621"/>
      <c r="AK129" s="621"/>
      <c r="AL129" s="621"/>
      <c r="AM129" s="455"/>
      <c r="AN129" s="662"/>
      <c r="AO129" s="642"/>
      <c r="AP129" s="642"/>
      <c r="AQ129" s="642"/>
      <c r="AR129" s="642"/>
      <c r="AS129" s="642"/>
      <c r="AT129" s="642"/>
      <c r="AU129" s="642"/>
      <c r="AV129" s="642"/>
      <c r="AW129" s="642"/>
      <c r="AX129" s="642"/>
      <c r="AY129" s="642"/>
      <c r="AZ129" s="642"/>
      <c r="BA129" s="642"/>
      <c r="BB129" s="642"/>
      <c r="BC129" s="642"/>
      <c r="BD129" s="642"/>
      <c r="BE129" s="642"/>
      <c r="BF129" s="642"/>
      <c r="BG129" s="642"/>
      <c r="BH129" s="642"/>
      <c r="BI129" s="642"/>
      <c r="BJ129" s="642"/>
      <c r="BK129" s="642"/>
      <c r="BL129" s="642"/>
      <c r="BM129" s="642"/>
      <c r="BN129" s="642"/>
      <c r="BO129" s="642"/>
      <c r="BP129" s="642"/>
      <c r="BQ129" s="642"/>
      <c r="BR129" s="642"/>
      <c r="BS129" s="642"/>
      <c r="BT129" s="642"/>
      <c r="BU129" s="642"/>
      <c r="BV129" s="642"/>
      <c r="BW129" s="642"/>
      <c r="BX129" s="642"/>
      <c r="BY129" s="642"/>
      <c r="BZ129" s="642"/>
      <c r="CA129" s="642"/>
      <c r="CB129" s="642"/>
      <c r="CC129" s="642"/>
      <c r="CD129" s="642"/>
      <c r="CE129" s="642"/>
      <c r="CF129" s="642"/>
      <c r="CG129" s="642"/>
      <c r="CH129" s="642"/>
      <c r="CI129" s="642"/>
      <c r="CJ129" s="642"/>
      <c r="CK129" s="642"/>
      <c r="CL129" s="642"/>
      <c r="CM129" s="642"/>
      <c r="CN129" s="642"/>
      <c r="CO129" s="642"/>
      <c r="CP129" s="642"/>
      <c r="CQ129" s="642"/>
      <c r="CR129" s="642"/>
      <c r="CS129" s="642"/>
      <c r="CT129" s="642"/>
      <c r="CU129" s="642"/>
      <c r="CV129" s="642"/>
      <c r="CW129" s="642"/>
      <c r="CX129" s="642"/>
      <c r="CY129" s="642"/>
      <c r="CZ129" s="642"/>
      <c r="DA129" s="642"/>
      <c r="DB129" s="642"/>
      <c r="DC129" s="642"/>
      <c r="DD129" s="642"/>
      <c r="DE129" s="642"/>
      <c r="DF129" s="642"/>
      <c r="DG129" s="642"/>
      <c r="DH129" s="642"/>
      <c r="DI129" s="642"/>
      <c r="DJ129" s="642"/>
      <c r="DK129" s="642"/>
      <c r="DL129" s="642"/>
      <c r="DM129" s="642"/>
      <c r="DN129" s="642"/>
      <c r="DO129" s="642"/>
      <c r="DP129" s="642"/>
      <c r="DQ129" s="642"/>
      <c r="DR129" s="642"/>
      <c r="DS129" s="642"/>
      <c r="DT129" s="642"/>
      <c r="DU129" s="642"/>
      <c r="DV129" s="642"/>
      <c r="DW129" s="642"/>
      <c r="DX129" s="642"/>
      <c r="DY129" s="642"/>
      <c r="DZ129" s="642"/>
      <c r="EA129" s="642"/>
      <c r="EB129" s="642"/>
      <c r="EC129" s="642"/>
      <c r="ED129" s="642"/>
      <c r="EE129" s="642"/>
      <c r="EF129" s="642"/>
      <c r="EG129" s="642"/>
      <c r="EH129" s="642"/>
      <c r="EI129" s="642"/>
      <c r="EJ129" s="642"/>
      <c r="EK129" s="642"/>
      <c r="EL129" s="642"/>
      <c r="EM129" s="642"/>
      <c r="EN129" s="642"/>
      <c r="EO129" s="642"/>
      <c r="EP129" s="642"/>
      <c r="EQ129" s="642"/>
      <c r="ER129" s="642"/>
      <c r="ES129" s="642"/>
      <c r="ET129" s="642"/>
      <c r="EU129" s="642"/>
      <c r="EV129" s="642"/>
      <c r="EW129" s="642"/>
      <c r="EX129" s="642"/>
      <c r="EY129" s="642"/>
      <c r="EZ129" s="642"/>
      <c r="FA129" s="642"/>
      <c r="FB129" s="642"/>
      <c r="FC129" s="642"/>
      <c r="FD129" s="642"/>
      <c r="FE129" s="642"/>
      <c r="FF129" s="642"/>
      <c r="FG129" s="642"/>
      <c r="FH129" s="642"/>
      <c r="FI129" s="642"/>
      <c r="FJ129" s="642"/>
      <c r="FK129" s="642"/>
      <c r="FL129" s="642"/>
      <c r="FM129" s="642"/>
      <c r="FN129" s="642"/>
      <c r="FO129" s="642"/>
      <c r="FP129" s="642"/>
      <c r="FQ129" s="642"/>
      <c r="FR129" s="642"/>
      <c r="FS129" s="642"/>
      <c r="FT129" s="642"/>
      <c r="FU129" s="642"/>
      <c r="FV129" s="642"/>
      <c r="FW129" s="642"/>
      <c r="FX129" s="642"/>
      <c r="FY129" s="642"/>
      <c r="FZ129" s="642"/>
      <c r="GA129" s="642"/>
      <c r="GB129" s="642"/>
      <c r="GC129" s="642"/>
      <c r="GD129" s="642"/>
      <c r="GE129" s="642"/>
      <c r="GF129" s="642"/>
      <c r="GG129" s="642"/>
      <c r="GH129" s="642"/>
      <c r="GI129" s="642"/>
      <c r="GJ129" s="642"/>
      <c r="GK129" s="642"/>
      <c r="GL129" s="642"/>
      <c r="GM129" s="642"/>
      <c r="GN129" s="642"/>
      <c r="GO129" s="642"/>
      <c r="GP129" s="642"/>
      <c r="GQ129" s="642"/>
      <c r="GR129" s="642"/>
      <c r="GS129" s="642"/>
      <c r="GT129" s="642"/>
      <c r="GU129" s="642"/>
      <c r="GV129" s="642"/>
      <c r="GW129" s="642"/>
      <c r="GX129" s="642"/>
      <c r="GY129" s="642"/>
      <c r="GZ129" s="642"/>
      <c r="HA129" s="642"/>
      <c r="HB129" s="642"/>
      <c r="HC129" s="642"/>
      <c r="HD129" s="642"/>
      <c r="HE129" s="642"/>
      <c r="HF129" s="642"/>
      <c r="HG129" s="642"/>
      <c r="HH129" s="642"/>
      <c r="HI129" s="642"/>
      <c r="HJ129" s="642"/>
      <c r="HK129" s="642"/>
      <c r="HL129" s="642"/>
      <c r="HM129" s="642"/>
      <c r="HN129" s="642"/>
      <c r="HO129" s="642"/>
      <c r="HP129" s="642"/>
      <c r="HQ129" s="642"/>
      <c r="HR129" s="642"/>
      <c r="HS129" s="642"/>
      <c r="HT129" s="642"/>
      <c r="HU129" s="642"/>
      <c r="HV129" s="642"/>
      <c r="HW129" s="642"/>
      <c r="HX129" s="642"/>
      <c r="HY129" s="642"/>
      <c r="HZ129" s="642"/>
      <c r="IA129" s="642"/>
      <c r="IB129" s="642"/>
      <c r="IC129" s="642"/>
      <c r="ID129" s="642"/>
      <c r="IE129" s="642"/>
      <c r="IF129" s="642"/>
      <c r="IG129" s="642"/>
      <c r="IH129" s="642"/>
      <c r="II129" s="642"/>
      <c r="IJ129" s="642"/>
      <c r="IK129" s="642"/>
      <c r="IL129" s="642"/>
    </row>
    <row r="130" spans="1:246" ht="51" x14ac:dyDescent="0.25">
      <c r="A130" s="431"/>
      <c r="B130" s="431" t="s">
        <v>294</v>
      </c>
      <c r="C130" s="539" t="s">
        <v>296</v>
      </c>
      <c r="D130" s="424" t="s">
        <v>556</v>
      </c>
      <c r="E130" s="612" t="s">
        <v>203</v>
      </c>
      <c r="F130" s="674" t="s">
        <v>544</v>
      </c>
      <c r="G130" s="376" t="s">
        <v>66</v>
      </c>
      <c r="H130" s="532"/>
      <c r="I130" s="418" t="s">
        <v>51</v>
      </c>
      <c r="J130" s="418" t="s">
        <v>51</v>
      </c>
      <c r="K130" s="680" t="s">
        <v>571</v>
      </c>
      <c r="L130" s="602">
        <v>13</v>
      </c>
      <c r="M130" s="840"/>
      <c r="N130" s="1241"/>
      <c r="O130" s="1241"/>
      <c r="P130" s="1241">
        <v>24</v>
      </c>
      <c r="Q130" s="1241"/>
      <c r="R130" s="1232"/>
      <c r="S130" s="1232"/>
      <c r="T130" s="1124" t="s">
        <v>701</v>
      </c>
      <c r="U130" s="883" t="s">
        <v>702</v>
      </c>
      <c r="V130" s="870">
        <v>1</v>
      </c>
      <c r="W130" s="705" t="s">
        <v>121</v>
      </c>
      <c r="X130" s="705"/>
      <c r="Y130" s="705"/>
      <c r="Z130" s="407">
        <v>1</v>
      </c>
      <c r="AA130" s="409" t="s">
        <v>124</v>
      </c>
      <c r="AB130" s="407" t="s">
        <v>148</v>
      </c>
      <c r="AC130" s="903" t="s">
        <v>585</v>
      </c>
      <c r="AD130" s="918" t="s">
        <v>647</v>
      </c>
      <c r="AE130" s="1270" t="str">
        <f t="shared" ref="AE130:AE131" si="44">+AD130</f>
        <v>Oral, 15-20 min</v>
      </c>
      <c r="AF130" s="908">
        <v>1</v>
      </c>
      <c r="AG130" s="719" t="s">
        <v>124</v>
      </c>
      <c r="AH130" s="719" t="s">
        <v>148</v>
      </c>
      <c r="AI130" s="719" t="s">
        <v>585</v>
      </c>
      <c r="AJ130" s="407">
        <v>1</v>
      </c>
      <c r="AK130" s="406" t="s">
        <v>124</v>
      </c>
      <c r="AL130" s="406" t="s">
        <v>148</v>
      </c>
      <c r="AM130" s="406" t="s">
        <v>585</v>
      </c>
      <c r="AN130" s="657" t="s">
        <v>521</v>
      </c>
    </row>
    <row r="131" spans="1:246" ht="51" x14ac:dyDescent="0.25">
      <c r="A131" s="431"/>
      <c r="B131" s="431" t="s">
        <v>295</v>
      </c>
      <c r="C131" s="539" t="s">
        <v>297</v>
      </c>
      <c r="D131" s="424" t="s">
        <v>557</v>
      </c>
      <c r="E131" s="612" t="s">
        <v>203</v>
      </c>
      <c r="F131" s="674" t="s">
        <v>544</v>
      </c>
      <c r="G131" s="376" t="s">
        <v>66</v>
      </c>
      <c r="H131" s="586"/>
      <c r="I131" s="418" t="s">
        <v>51</v>
      </c>
      <c r="J131" s="418" t="s">
        <v>51</v>
      </c>
      <c r="K131" s="680" t="s">
        <v>572</v>
      </c>
      <c r="L131" s="602">
        <v>13</v>
      </c>
      <c r="M131" s="840"/>
      <c r="N131" s="1241"/>
      <c r="O131" s="1241"/>
      <c r="P131" s="1241">
        <v>24</v>
      </c>
      <c r="Q131" s="1241"/>
      <c r="R131" s="1232"/>
      <c r="S131" s="1232"/>
      <c r="T131" s="1124" t="s">
        <v>662</v>
      </c>
      <c r="U131" s="883" t="s">
        <v>703</v>
      </c>
      <c r="V131" s="870">
        <v>1</v>
      </c>
      <c r="W131" s="705" t="s">
        <v>121</v>
      </c>
      <c r="X131" s="705"/>
      <c r="Y131" s="705"/>
      <c r="Z131" s="407">
        <v>1</v>
      </c>
      <c r="AA131" s="409" t="s">
        <v>124</v>
      </c>
      <c r="AB131" s="407" t="s">
        <v>148</v>
      </c>
      <c r="AC131" s="903" t="s">
        <v>585</v>
      </c>
      <c r="AD131" s="918" t="s">
        <v>647</v>
      </c>
      <c r="AE131" s="1270" t="str">
        <f t="shared" si="44"/>
        <v>Oral, 15-20 min</v>
      </c>
      <c r="AF131" s="908">
        <v>1</v>
      </c>
      <c r="AG131" s="719" t="s">
        <v>124</v>
      </c>
      <c r="AH131" s="719" t="s">
        <v>148</v>
      </c>
      <c r="AI131" s="719" t="s">
        <v>585</v>
      </c>
      <c r="AJ131" s="407">
        <v>1</v>
      </c>
      <c r="AK131" s="406" t="s">
        <v>124</v>
      </c>
      <c r="AL131" s="406" t="s">
        <v>148</v>
      </c>
      <c r="AM131" s="406" t="s">
        <v>585</v>
      </c>
      <c r="AN131" s="657" t="s">
        <v>521</v>
      </c>
    </row>
    <row r="132" spans="1:246" ht="30.75" customHeight="1" x14ac:dyDescent="0.25">
      <c r="A132" s="560" t="s">
        <v>430</v>
      </c>
      <c r="B132" s="560" t="s">
        <v>209</v>
      </c>
      <c r="C132" s="456" t="s">
        <v>217</v>
      </c>
      <c r="D132" s="555" t="s">
        <v>317</v>
      </c>
      <c r="E132" s="584" t="s">
        <v>421</v>
      </c>
      <c r="F132" s="584"/>
      <c r="G132" s="559"/>
      <c r="H132" s="584"/>
      <c r="I132" s="605">
        <f>+I133+I136</f>
        <v>6</v>
      </c>
      <c r="J132" s="605">
        <f>+J133+J136</f>
        <v>6</v>
      </c>
      <c r="K132" s="565"/>
      <c r="L132" s="565"/>
      <c r="M132" s="844"/>
      <c r="N132" s="1245"/>
      <c r="O132" s="1245"/>
      <c r="P132" s="1245"/>
      <c r="Q132" s="1245"/>
      <c r="R132" s="1245"/>
      <c r="S132" s="1245"/>
      <c r="T132" s="1118"/>
      <c r="U132" s="887"/>
      <c r="V132" s="863"/>
      <c r="W132" s="566"/>
      <c r="X132" s="567"/>
      <c r="Y132" s="568"/>
      <c r="Z132" s="567"/>
      <c r="AA132" s="567"/>
      <c r="AB132" s="567"/>
      <c r="AC132" s="898"/>
      <c r="AD132" s="920"/>
      <c r="AE132" s="921"/>
      <c r="AF132" s="902"/>
      <c r="AG132" s="567"/>
      <c r="AH132" s="567"/>
      <c r="AI132" s="567"/>
      <c r="AJ132" s="567"/>
      <c r="AK132" s="567"/>
      <c r="AL132" s="567"/>
      <c r="AM132" s="567"/>
      <c r="AN132" s="664"/>
      <c r="HT132" s="746"/>
      <c r="HU132" s="746"/>
      <c r="HV132" s="746"/>
      <c r="HW132" s="746"/>
      <c r="HX132" s="746"/>
      <c r="HY132" s="746"/>
      <c r="HZ132" s="746"/>
      <c r="IA132" s="746"/>
      <c r="IB132" s="746"/>
      <c r="IC132" s="746"/>
      <c r="ID132" s="746"/>
      <c r="IE132" s="746"/>
      <c r="IF132" s="746"/>
      <c r="IG132" s="746"/>
      <c r="IH132" s="746"/>
      <c r="II132" s="746"/>
      <c r="IJ132" s="746"/>
      <c r="IK132" s="746"/>
      <c r="IL132" s="746"/>
    </row>
    <row r="133" spans="1:246" s="643" customFormat="1" ht="36" customHeight="1" x14ac:dyDescent="0.25">
      <c r="A133" s="826" t="s">
        <v>633</v>
      </c>
      <c r="B133" s="615" t="s">
        <v>210</v>
      </c>
      <c r="C133" s="617" t="s">
        <v>291</v>
      </c>
      <c r="D133" s="598"/>
      <c r="E133" s="577" t="s">
        <v>237</v>
      </c>
      <c r="F133" s="577"/>
      <c r="G133" s="599"/>
      <c r="H133" s="745" t="s">
        <v>456</v>
      </c>
      <c r="I133" s="577">
        <v>3</v>
      </c>
      <c r="J133" s="601">
        <v>3</v>
      </c>
      <c r="K133" s="601"/>
      <c r="L133" s="601"/>
      <c r="M133" s="841"/>
      <c r="N133" s="1243"/>
      <c r="O133" s="1243"/>
      <c r="P133" s="1243"/>
      <c r="Q133" s="1243"/>
      <c r="R133" s="1243"/>
      <c r="S133" s="1243"/>
      <c r="T133" s="1119"/>
      <c r="U133" s="885"/>
      <c r="V133" s="861"/>
      <c r="W133" s="453"/>
      <c r="X133" s="573"/>
      <c r="Y133" s="454"/>
      <c r="Z133" s="621"/>
      <c r="AA133" s="621"/>
      <c r="AB133" s="621"/>
      <c r="AC133" s="897"/>
      <c r="AD133" s="919"/>
      <c r="AE133" s="917"/>
      <c r="AF133" s="901"/>
      <c r="AG133" s="621"/>
      <c r="AH133" s="621"/>
      <c r="AI133" s="455"/>
      <c r="AJ133" s="621"/>
      <c r="AK133" s="621"/>
      <c r="AL133" s="621"/>
      <c r="AM133" s="455"/>
      <c r="AN133" s="662"/>
      <c r="AO133" s="642"/>
      <c r="AP133" s="642"/>
      <c r="AQ133" s="642"/>
      <c r="AR133" s="642"/>
      <c r="AS133" s="642"/>
      <c r="AT133" s="642"/>
      <c r="AU133" s="642"/>
      <c r="AV133" s="642"/>
      <c r="AW133" s="642"/>
      <c r="AX133" s="642"/>
      <c r="AY133" s="642"/>
      <c r="AZ133" s="642"/>
      <c r="BA133" s="642"/>
      <c r="BB133" s="642"/>
      <c r="BC133" s="642"/>
      <c r="BD133" s="642"/>
      <c r="BE133" s="642"/>
      <c r="BF133" s="642"/>
      <c r="BG133" s="642"/>
      <c r="BH133" s="642"/>
      <c r="BI133" s="642"/>
      <c r="BJ133" s="642"/>
      <c r="BK133" s="642"/>
      <c r="BL133" s="642"/>
      <c r="BM133" s="642"/>
      <c r="BN133" s="642"/>
      <c r="BO133" s="642"/>
      <c r="BP133" s="642"/>
      <c r="BQ133" s="642"/>
      <c r="BR133" s="642"/>
      <c r="BS133" s="642"/>
      <c r="BT133" s="642"/>
      <c r="BU133" s="642"/>
      <c r="BV133" s="642"/>
      <c r="BW133" s="642"/>
      <c r="BX133" s="642"/>
      <c r="BY133" s="642"/>
      <c r="BZ133" s="642"/>
      <c r="CA133" s="642"/>
      <c r="CB133" s="642"/>
      <c r="CC133" s="642"/>
      <c r="CD133" s="642"/>
      <c r="CE133" s="642"/>
      <c r="CF133" s="642"/>
      <c r="CG133" s="642"/>
      <c r="CH133" s="642"/>
      <c r="CI133" s="642"/>
      <c r="CJ133" s="642"/>
      <c r="CK133" s="642"/>
      <c r="CL133" s="642"/>
      <c r="CM133" s="642"/>
      <c r="CN133" s="642"/>
      <c r="CO133" s="642"/>
      <c r="CP133" s="642"/>
      <c r="CQ133" s="642"/>
      <c r="CR133" s="642"/>
      <c r="CS133" s="642"/>
      <c r="CT133" s="642"/>
      <c r="CU133" s="642"/>
      <c r="CV133" s="642"/>
      <c r="CW133" s="642"/>
      <c r="CX133" s="642"/>
      <c r="CY133" s="642"/>
      <c r="CZ133" s="642"/>
      <c r="DA133" s="642"/>
      <c r="DB133" s="642"/>
      <c r="DC133" s="642"/>
      <c r="DD133" s="642"/>
      <c r="DE133" s="642"/>
      <c r="DF133" s="642"/>
      <c r="DG133" s="642"/>
      <c r="DH133" s="642"/>
      <c r="DI133" s="642"/>
      <c r="DJ133" s="642"/>
      <c r="DK133" s="642"/>
      <c r="DL133" s="642"/>
      <c r="DM133" s="642"/>
      <c r="DN133" s="642"/>
      <c r="DO133" s="642"/>
      <c r="DP133" s="642"/>
      <c r="DQ133" s="642"/>
      <c r="DR133" s="642"/>
      <c r="DS133" s="642"/>
      <c r="DT133" s="642"/>
      <c r="DU133" s="642"/>
      <c r="DV133" s="642"/>
      <c r="DW133" s="642"/>
      <c r="DX133" s="642"/>
      <c r="DY133" s="642"/>
      <c r="DZ133" s="642"/>
      <c r="EA133" s="642"/>
      <c r="EB133" s="642"/>
      <c r="EC133" s="642"/>
      <c r="ED133" s="642"/>
      <c r="EE133" s="642"/>
      <c r="EF133" s="642"/>
      <c r="EG133" s="642"/>
      <c r="EH133" s="642"/>
      <c r="EI133" s="642"/>
      <c r="EJ133" s="642"/>
      <c r="EK133" s="642"/>
      <c r="EL133" s="642"/>
      <c r="EM133" s="642"/>
      <c r="EN133" s="642"/>
      <c r="EO133" s="642"/>
      <c r="EP133" s="642"/>
      <c r="EQ133" s="642"/>
      <c r="ER133" s="642"/>
      <c r="ES133" s="642"/>
      <c r="ET133" s="642"/>
      <c r="EU133" s="642"/>
      <c r="EV133" s="642"/>
      <c r="EW133" s="642"/>
      <c r="EX133" s="642"/>
      <c r="EY133" s="642"/>
      <c r="EZ133" s="642"/>
      <c r="FA133" s="642"/>
      <c r="FB133" s="642"/>
      <c r="FC133" s="642"/>
      <c r="FD133" s="642"/>
      <c r="FE133" s="642"/>
      <c r="FF133" s="642"/>
      <c r="FG133" s="642"/>
      <c r="FH133" s="642"/>
      <c r="FI133" s="642"/>
      <c r="FJ133" s="642"/>
      <c r="FK133" s="642"/>
      <c r="FL133" s="642"/>
      <c r="FM133" s="642"/>
      <c r="FN133" s="642"/>
      <c r="FO133" s="642"/>
      <c r="FP133" s="642"/>
      <c r="FQ133" s="642"/>
      <c r="FR133" s="642"/>
      <c r="FS133" s="642"/>
      <c r="FT133" s="642"/>
      <c r="FU133" s="642"/>
      <c r="FV133" s="642"/>
      <c r="FW133" s="642"/>
      <c r="FX133" s="642"/>
      <c r="FY133" s="642"/>
      <c r="FZ133" s="642"/>
      <c r="GA133" s="642"/>
      <c r="GB133" s="642"/>
      <c r="GC133" s="642"/>
      <c r="GD133" s="642"/>
      <c r="GE133" s="642"/>
      <c r="GF133" s="642"/>
      <c r="GG133" s="642"/>
      <c r="GH133" s="642"/>
      <c r="GI133" s="642"/>
      <c r="GJ133" s="642"/>
      <c r="GK133" s="642"/>
      <c r="GL133" s="642"/>
      <c r="GM133" s="642"/>
      <c r="GN133" s="642"/>
      <c r="GO133" s="642"/>
      <c r="GP133" s="642"/>
      <c r="GQ133" s="642"/>
      <c r="GR133" s="642"/>
      <c r="GS133" s="642"/>
      <c r="GT133" s="642"/>
      <c r="GU133" s="642"/>
      <c r="GV133" s="642"/>
      <c r="GW133" s="642"/>
      <c r="GX133" s="642"/>
      <c r="GY133" s="642"/>
      <c r="GZ133" s="642"/>
      <c r="HA133" s="642"/>
      <c r="HB133" s="642"/>
      <c r="HC133" s="642"/>
      <c r="HD133" s="642"/>
      <c r="HE133" s="642"/>
      <c r="HF133" s="642"/>
      <c r="HG133" s="642"/>
      <c r="HH133" s="642"/>
      <c r="HI133" s="642"/>
      <c r="HJ133" s="642"/>
      <c r="HK133" s="642"/>
      <c r="HL133" s="642"/>
      <c r="HM133" s="642"/>
      <c r="HN133" s="642"/>
      <c r="HO133" s="642"/>
      <c r="HP133" s="642"/>
      <c r="HQ133" s="642"/>
      <c r="HR133" s="642"/>
      <c r="HS133" s="642"/>
      <c r="HT133" s="642"/>
      <c r="HU133" s="642"/>
      <c r="HV133" s="642"/>
      <c r="HW133" s="642"/>
      <c r="HX133" s="642"/>
      <c r="HY133" s="642"/>
      <c r="HZ133" s="642"/>
      <c r="IA133" s="642"/>
      <c r="IB133" s="642"/>
      <c r="IC133" s="642"/>
      <c r="ID133" s="642"/>
      <c r="IE133" s="642"/>
      <c r="IF133" s="642"/>
      <c r="IG133" s="642"/>
      <c r="IH133" s="642"/>
      <c r="II133" s="642"/>
      <c r="IJ133" s="642"/>
      <c r="IK133" s="642"/>
      <c r="IL133" s="642"/>
    </row>
    <row r="134" spans="1:246" ht="63.75" x14ac:dyDescent="0.25">
      <c r="A134" s="431" t="str">
        <f t="shared" ref="A134:G135" si="45">IF(A122="","",A122)</f>
        <v/>
      </c>
      <c r="B134" s="431" t="str">
        <f t="shared" si="45"/>
        <v>LLA5MF1</v>
      </c>
      <c r="C134" s="539" t="str">
        <f t="shared" si="45"/>
        <v>Psychologie et sociologie pour l’enseignement</v>
      </c>
      <c r="D134" s="424" t="str">
        <f t="shared" si="45"/>
        <v>LOL5D7B
LOL5E6C
LOL5H7E
LOL6G7G
LOL6H6E</v>
      </c>
      <c r="E134" s="612" t="str">
        <f t="shared" si="45"/>
        <v>UE de spécialisation</v>
      </c>
      <c r="F134" s="674" t="str">
        <f t="shared" si="45"/>
        <v>ESPE- L3 LEA parc. MEEF 1, L3 Lettres parc. MEEF 1, L3 Histoire parc. MEEF, L3 Géo parc. MEEF, L3 SDL parc. MEF-FLM et LSF</v>
      </c>
      <c r="G134" s="376" t="str">
        <f t="shared" si="45"/>
        <v>INSPE</v>
      </c>
      <c r="H134" s="532"/>
      <c r="I134" s="418" t="str">
        <f t="shared" ref="I134:L135" si="46">IF(I122="","",I122)</f>
        <v>3</v>
      </c>
      <c r="J134" s="418" t="str">
        <f t="shared" si="46"/>
        <v>3</v>
      </c>
      <c r="K134" s="680" t="str">
        <f t="shared" si="46"/>
        <v>DOYEN Anne-Lise</v>
      </c>
      <c r="L134" s="602">
        <f t="shared" si="46"/>
        <v>70</v>
      </c>
      <c r="M134" s="840">
        <v>15</v>
      </c>
      <c r="N134" s="1241">
        <f>IF(N122="","",N122)</f>
        <v>22</v>
      </c>
      <c r="O134" s="1241"/>
      <c r="P134" s="1241" t="str">
        <f>IF(P122="","",P122)</f>
        <v/>
      </c>
      <c r="Q134" s="1241"/>
      <c r="R134" s="1232" t="str">
        <f t="shared" ref="R134:AD134" si="47">IF(R122="","",R122)</f>
        <v/>
      </c>
      <c r="S134" s="1232" t="str">
        <f t="shared" si="47"/>
        <v/>
      </c>
      <c r="T134" s="1265" t="str">
        <f t="shared" si="47"/>
        <v>100% CT DM / dépôt copie sur CELENE / devoir-pdf</v>
      </c>
      <c r="U134" s="1266" t="str">
        <f t="shared" si="47"/>
        <v>100% CT DM / dépôt copie sur CELENE / devoir-pdf</v>
      </c>
      <c r="V134" s="870">
        <f t="shared" si="47"/>
        <v>1</v>
      </c>
      <c r="W134" s="705" t="str">
        <f t="shared" si="47"/>
        <v>CT</v>
      </c>
      <c r="X134" s="705" t="str">
        <f t="shared" si="47"/>
        <v>écrit</v>
      </c>
      <c r="Y134" s="705" t="str">
        <f t="shared" si="47"/>
        <v>1h00</v>
      </c>
      <c r="Z134" s="407">
        <f t="shared" si="47"/>
        <v>1</v>
      </c>
      <c r="AA134" s="409" t="str">
        <f t="shared" si="47"/>
        <v>CT</v>
      </c>
      <c r="AB134" s="407" t="str">
        <f t="shared" si="47"/>
        <v>Ecrit</v>
      </c>
      <c r="AC134" s="903" t="str">
        <f t="shared" si="47"/>
        <v>1h00</v>
      </c>
      <c r="AD134" s="1273" t="str">
        <f t="shared" si="47"/>
        <v>100% CT DM / dépôt copie sur CELENE / devoir-pdf</v>
      </c>
      <c r="AE134" s="1270" t="str">
        <f t="shared" ref="AE134:AE135" si="48">+AD134</f>
        <v>100% CT DM / dépôt copie sur CELENE / devoir-pdf</v>
      </c>
      <c r="AF134" s="908">
        <f t="shared" ref="AF134:AN134" si="49">IF(AF122="","",AF122)</f>
        <v>1</v>
      </c>
      <c r="AG134" s="719" t="str">
        <f t="shared" si="49"/>
        <v>CT</v>
      </c>
      <c r="AH134" s="719" t="str">
        <f t="shared" si="49"/>
        <v>oral</v>
      </c>
      <c r="AI134" s="719" t="str">
        <f t="shared" si="49"/>
        <v>20 min</v>
      </c>
      <c r="AJ134" s="407">
        <f t="shared" si="49"/>
        <v>1</v>
      </c>
      <c r="AK134" s="406" t="str">
        <f t="shared" si="49"/>
        <v>CT</v>
      </c>
      <c r="AL134" s="406" t="str">
        <f t="shared" si="49"/>
        <v>Oral</v>
      </c>
      <c r="AM134" s="406" t="str">
        <f t="shared" si="49"/>
        <v>20 min</v>
      </c>
      <c r="AN134" s="657" t="str">
        <f t="shared" si="49"/>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row>
    <row r="135" spans="1:246" ht="46.5" customHeight="1" x14ac:dyDescent="0.25">
      <c r="A135" s="493" t="str">
        <f t="shared" si="45"/>
        <v/>
      </c>
      <c r="B135" s="825" t="str">
        <f t="shared" si="45"/>
        <v>LLA5MF2A</v>
      </c>
      <c r="C135" s="405" t="str">
        <f t="shared" si="45"/>
        <v>Enseigner l'histoire-géographie à l'école primaire</v>
      </c>
      <c r="D135" s="420" t="str">
        <f t="shared" si="45"/>
        <v/>
      </c>
      <c r="E135" s="612" t="str">
        <f t="shared" si="45"/>
        <v>UE de spécialisation</v>
      </c>
      <c r="F135" s="547" t="str">
        <f t="shared" si="45"/>
        <v>ESPE-COST-PLURI  - L3 LEA parc. MEEF 1, L3 Lettres parc. MEEF 1, L3 SDL parc. MEF-FLM</v>
      </c>
      <c r="G135" s="375" t="str">
        <f t="shared" si="45"/>
        <v>INSPE</v>
      </c>
      <c r="H135" s="589"/>
      <c r="I135" s="375">
        <f t="shared" si="46"/>
        <v>3</v>
      </c>
      <c r="J135" s="375">
        <f t="shared" si="46"/>
        <v>3</v>
      </c>
      <c r="K135" s="594" t="str">
        <f t="shared" si="46"/>
        <v>BADIER Walter</v>
      </c>
      <c r="L135" s="594">
        <f t="shared" si="46"/>
        <v>70</v>
      </c>
      <c r="M135" s="832"/>
      <c r="N135" s="1232" t="str">
        <f>IF(N123="","",N123)</f>
        <v/>
      </c>
      <c r="O135" s="1232"/>
      <c r="P135" s="1232">
        <f>IF(P123="","",P123)</f>
        <v>20</v>
      </c>
      <c r="Q135" s="1232"/>
      <c r="R135" s="1232" t="str">
        <f t="shared" ref="R135:AD135" si="50">IF(R123="","",R123)</f>
        <v/>
      </c>
      <c r="S135" s="1232" t="str">
        <f t="shared" si="50"/>
        <v/>
      </c>
      <c r="T135" s="1265" t="str">
        <f t="shared" si="50"/>
        <v>100 % CC Ecrit/oral</v>
      </c>
      <c r="U135" s="1266" t="str">
        <f t="shared" si="50"/>
        <v xml:space="preserve"> 100% CT : écrit</v>
      </c>
      <c r="V135" s="870">
        <f t="shared" si="50"/>
        <v>1</v>
      </c>
      <c r="W135" s="699" t="str">
        <f t="shared" si="50"/>
        <v>CC</v>
      </c>
      <c r="X135" s="700" t="str">
        <f t="shared" si="50"/>
        <v>oral et Ecrit</v>
      </c>
      <c r="Y135" s="699" t="str">
        <f t="shared" si="50"/>
        <v/>
      </c>
      <c r="Z135" s="430">
        <f t="shared" si="50"/>
        <v>1</v>
      </c>
      <c r="AA135" s="410" t="str">
        <f t="shared" si="50"/>
        <v>CT</v>
      </c>
      <c r="AB135" s="411" t="str">
        <f t="shared" si="50"/>
        <v>Ecrit</v>
      </c>
      <c r="AC135" s="896" t="str">
        <f t="shared" si="50"/>
        <v>1h30</v>
      </c>
      <c r="AD135" s="1273" t="str">
        <f t="shared" si="50"/>
        <v>100% CT oral</v>
      </c>
      <c r="AE135" s="1270" t="str">
        <f t="shared" si="48"/>
        <v>100% CT oral</v>
      </c>
      <c r="AF135" s="909">
        <f t="shared" ref="AF135:AN135" si="51">IF(AF123="","",AF123)</f>
        <v>1</v>
      </c>
      <c r="AG135" s="699" t="str">
        <f t="shared" si="51"/>
        <v>CT</v>
      </c>
      <c r="AH135" s="699" t="str">
        <f t="shared" si="51"/>
        <v>oral</v>
      </c>
      <c r="AI135" s="700" t="str">
        <f t="shared" si="51"/>
        <v>20 min</v>
      </c>
      <c r="AJ135" s="430">
        <f t="shared" si="51"/>
        <v>1</v>
      </c>
      <c r="AK135" s="411" t="str">
        <f t="shared" si="51"/>
        <v>CT</v>
      </c>
      <c r="AL135" s="411" t="str">
        <f t="shared" si="51"/>
        <v>oral</v>
      </c>
      <c r="AM135" s="411" t="str">
        <f t="shared" si="51"/>
        <v>20 min</v>
      </c>
      <c r="AN135" s="654" t="str">
        <f t="shared" si="51"/>
        <v>Connaître le programme de cycle 3 en histoire-géographie et en maîtriser les grandes notions.
Connaître les démarches et outils pour enseigner l'histoire et la géographie.</v>
      </c>
    </row>
    <row r="136" spans="1:246" s="643" customFormat="1" ht="36" customHeight="1" x14ac:dyDescent="0.25">
      <c r="A136" s="826" t="s">
        <v>634</v>
      </c>
      <c r="B136" s="615" t="s">
        <v>211</v>
      </c>
      <c r="C136" s="617" t="s">
        <v>293</v>
      </c>
      <c r="D136" s="598"/>
      <c r="E136" s="577" t="s">
        <v>237</v>
      </c>
      <c r="F136" s="577"/>
      <c r="G136" s="599"/>
      <c r="H136" s="745" t="s">
        <v>456</v>
      </c>
      <c r="I136" s="577">
        <v>3</v>
      </c>
      <c r="J136" s="601">
        <v>3</v>
      </c>
      <c r="K136" s="601"/>
      <c r="L136" s="601"/>
      <c r="M136" s="841"/>
      <c r="N136" s="1243"/>
      <c r="O136" s="1243"/>
      <c r="P136" s="1243"/>
      <c r="Q136" s="1243"/>
      <c r="R136" s="1243"/>
      <c r="S136" s="1243"/>
      <c r="T136" s="1119"/>
      <c r="U136" s="885"/>
      <c r="V136" s="861"/>
      <c r="W136" s="453"/>
      <c r="X136" s="573"/>
      <c r="Y136" s="454"/>
      <c r="Z136" s="621"/>
      <c r="AA136" s="621"/>
      <c r="AB136" s="621"/>
      <c r="AC136" s="897"/>
      <c r="AD136" s="919"/>
      <c r="AE136" s="917"/>
      <c r="AF136" s="901"/>
      <c r="AG136" s="621"/>
      <c r="AH136" s="621"/>
      <c r="AI136" s="455"/>
      <c r="AJ136" s="621"/>
      <c r="AK136" s="621"/>
      <c r="AL136" s="621"/>
      <c r="AM136" s="455"/>
      <c r="AN136" s="662"/>
      <c r="AO136" s="642"/>
      <c r="AP136" s="642"/>
      <c r="AQ136" s="642"/>
      <c r="AR136" s="642"/>
      <c r="AS136" s="642"/>
      <c r="AT136" s="642"/>
      <c r="AU136" s="642"/>
      <c r="AV136" s="642"/>
      <c r="AW136" s="642"/>
      <c r="AX136" s="642"/>
      <c r="AY136" s="642"/>
      <c r="AZ136" s="642"/>
      <c r="BA136" s="642"/>
      <c r="BB136" s="642"/>
      <c r="BC136" s="642"/>
      <c r="BD136" s="642"/>
      <c r="BE136" s="642"/>
      <c r="BF136" s="642"/>
      <c r="BG136" s="642"/>
      <c r="BH136" s="642"/>
      <c r="BI136" s="642"/>
      <c r="BJ136" s="642"/>
      <c r="BK136" s="642"/>
      <c r="BL136" s="642"/>
      <c r="BM136" s="642"/>
      <c r="BN136" s="642"/>
      <c r="BO136" s="642"/>
      <c r="BP136" s="642"/>
      <c r="BQ136" s="642"/>
      <c r="BR136" s="642"/>
      <c r="BS136" s="642"/>
      <c r="BT136" s="642"/>
      <c r="BU136" s="642"/>
      <c r="BV136" s="642"/>
      <c r="BW136" s="642"/>
      <c r="BX136" s="642"/>
      <c r="BY136" s="642"/>
      <c r="BZ136" s="642"/>
      <c r="CA136" s="642"/>
      <c r="CB136" s="642"/>
      <c r="CC136" s="642"/>
      <c r="CD136" s="642"/>
      <c r="CE136" s="642"/>
      <c r="CF136" s="642"/>
      <c r="CG136" s="642"/>
      <c r="CH136" s="642"/>
      <c r="CI136" s="642"/>
      <c r="CJ136" s="642"/>
      <c r="CK136" s="642"/>
      <c r="CL136" s="642"/>
      <c r="CM136" s="642"/>
      <c r="CN136" s="642"/>
      <c r="CO136" s="642"/>
      <c r="CP136" s="642"/>
      <c r="CQ136" s="642"/>
      <c r="CR136" s="642"/>
      <c r="CS136" s="642"/>
      <c r="CT136" s="642"/>
      <c r="CU136" s="642"/>
      <c r="CV136" s="642"/>
      <c r="CW136" s="642"/>
      <c r="CX136" s="642"/>
      <c r="CY136" s="642"/>
      <c r="CZ136" s="642"/>
      <c r="DA136" s="642"/>
      <c r="DB136" s="642"/>
      <c r="DC136" s="642"/>
      <c r="DD136" s="642"/>
      <c r="DE136" s="642"/>
      <c r="DF136" s="642"/>
      <c r="DG136" s="642"/>
      <c r="DH136" s="642"/>
      <c r="DI136" s="642"/>
      <c r="DJ136" s="642"/>
      <c r="DK136" s="642"/>
      <c r="DL136" s="642"/>
      <c r="DM136" s="642"/>
      <c r="DN136" s="642"/>
      <c r="DO136" s="642"/>
      <c r="DP136" s="642"/>
      <c r="DQ136" s="642"/>
      <c r="DR136" s="642"/>
      <c r="DS136" s="642"/>
      <c r="DT136" s="642"/>
      <c r="DU136" s="642"/>
      <c r="DV136" s="642"/>
      <c r="DW136" s="642"/>
      <c r="DX136" s="642"/>
      <c r="DY136" s="642"/>
      <c r="DZ136" s="642"/>
      <c r="EA136" s="642"/>
      <c r="EB136" s="642"/>
      <c r="EC136" s="642"/>
      <c r="ED136" s="642"/>
      <c r="EE136" s="642"/>
      <c r="EF136" s="642"/>
      <c r="EG136" s="642"/>
      <c r="EH136" s="642"/>
      <c r="EI136" s="642"/>
      <c r="EJ136" s="642"/>
      <c r="EK136" s="642"/>
      <c r="EL136" s="642"/>
      <c r="EM136" s="642"/>
      <c r="EN136" s="642"/>
      <c r="EO136" s="642"/>
      <c r="EP136" s="642"/>
      <c r="EQ136" s="642"/>
      <c r="ER136" s="642"/>
      <c r="ES136" s="642"/>
      <c r="ET136" s="642"/>
      <c r="EU136" s="642"/>
      <c r="EV136" s="642"/>
      <c r="EW136" s="642"/>
      <c r="EX136" s="642"/>
      <c r="EY136" s="642"/>
      <c r="EZ136" s="642"/>
      <c r="FA136" s="642"/>
      <c r="FB136" s="642"/>
      <c r="FC136" s="642"/>
      <c r="FD136" s="642"/>
      <c r="FE136" s="642"/>
      <c r="FF136" s="642"/>
      <c r="FG136" s="642"/>
      <c r="FH136" s="642"/>
      <c r="FI136" s="642"/>
      <c r="FJ136" s="642"/>
      <c r="FK136" s="642"/>
      <c r="FL136" s="642"/>
      <c r="FM136" s="642"/>
      <c r="FN136" s="642"/>
      <c r="FO136" s="642"/>
      <c r="FP136" s="642"/>
      <c r="FQ136" s="642"/>
      <c r="FR136" s="642"/>
      <c r="FS136" s="642"/>
      <c r="FT136" s="642"/>
      <c r="FU136" s="642"/>
      <c r="FV136" s="642"/>
      <c r="FW136" s="642"/>
      <c r="FX136" s="642"/>
      <c r="FY136" s="642"/>
      <c r="FZ136" s="642"/>
      <c r="GA136" s="642"/>
      <c r="GB136" s="642"/>
      <c r="GC136" s="642"/>
      <c r="GD136" s="642"/>
      <c r="GE136" s="642"/>
      <c r="GF136" s="642"/>
      <c r="GG136" s="642"/>
      <c r="GH136" s="642"/>
      <c r="GI136" s="642"/>
      <c r="GJ136" s="642"/>
      <c r="GK136" s="642"/>
      <c r="GL136" s="642"/>
      <c r="GM136" s="642"/>
      <c r="GN136" s="642"/>
      <c r="GO136" s="642"/>
      <c r="GP136" s="642"/>
      <c r="GQ136" s="642"/>
      <c r="GR136" s="642"/>
      <c r="GS136" s="642"/>
      <c r="GT136" s="642"/>
      <c r="GU136" s="642"/>
      <c r="GV136" s="642"/>
      <c r="GW136" s="642"/>
      <c r="GX136" s="642"/>
      <c r="GY136" s="642"/>
      <c r="GZ136" s="642"/>
      <c r="HA136" s="642"/>
      <c r="HB136" s="642"/>
      <c r="HC136" s="642"/>
      <c r="HD136" s="642"/>
      <c r="HE136" s="642"/>
      <c r="HF136" s="642"/>
      <c r="HG136" s="642"/>
      <c r="HH136" s="642"/>
      <c r="HI136" s="642"/>
      <c r="HJ136" s="642"/>
      <c r="HK136" s="642"/>
      <c r="HL136" s="642"/>
      <c r="HM136" s="642"/>
      <c r="HN136" s="642"/>
      <c r="HO136" s="642"/>
      <c r="HP136" s="642"/>
      <c r="HQ136" s="642"/>
      <c r="HR136" s="642"/>
      <c r="HS136" s="642"/>
      <c r="HT136" s="642"/>
      <c r="HU136" s="642"/>
      <c r="HV136" s="642"/>
      <c r="HW136" s="642"/>
      <c r="HX136" s="642"/>
      <c r="HY136" s="642"/>
      <c r="HZ136" s="642"/>
      <c r="IA136" s="642"/>
      <c r="IB136" s="642"/>
      <c r="IC136" s="642"/>
      <c r="ID136" s="642"/>
      <c r="IE136" s="642"/>
      <c r="IF136" s="642"/>
      <c r="IG136" s="642"/>
      <c r="IH136" s="642"/>
      <c r="II136" s="642"/>
      <c r="IJ136" s="642"/>
      <c r="IK136" s="642"/>
      <c r="IL136" s="642"/>
    </row>
    <row r="137" spans="1:246" ht="76.5" x14ac:dyDescent="0.25">
      <c r="A137" s="506"/>
      <c r="B137" s="440" t="s">
        <v>307</v>
      </c>
      <c r="C137" s="437" t="s">
        <v>343</v>
      </c>
      <c r="D137" s="607" t="s">
        <v>446</v>
      </c>
      <c r="E137" s="530" t="s">
        <v>203</v>
      </c>
      <c r="F137" s="608" t="s">
        <v>447</v>
      </c>
      <c r="G137" s="376" t="s">
        <v>66</v>
      </c>
      <c r="H137" s="553"/>
      <c r="I137" s="534" t="s">
        <v>51</v>
      </c>
      <c r="J137" s="534" t="s">
        <v>51</v>
      </c>
      <c r="K137" s="736" t="s">
        <v>448</v>
      </c>
      <c r="L137" s="587">
        <v>27</v>
      </c>
      <c r="M137" s="832">
        <v>10</v>
      </c>
      <c r="N137" s="1232"/>
      <c r="O137" s="1232"/>
      <c r="P137" s="1232">
        <v>24</v>
      </c>
      <c r="Q137" s="1232"/>
      <c r="R137" s="1232"/>
      <c r="S137" s="1232"/>
      <c r="T137" s="1124" t="s">
        <v>704</v>
      </c>
      <c r="U137" s="883" t="s">
        <v>705</v>
      </c>
      <c r="V137" s="859">
        <v>1</v>
      </c>
      <c r="W137" s="723" t="s">
        <v>121</v>
      </c>
      <c r="X137" s="723"/>
      <c r="Y137" s="723"/>
      <c r="Z137" s="413">
        <v>1</v>
      </c>
      <c r="AA137" s="412" t="s">
        <v>124</v>
      </c>
      <c r="AB137" s="412" t="s">
        <v>173</v>
      </c>
      <c r="AC137" s="896" t="s">
        <v>161</v>
      </c>
      <c r="AD137" s="918" t="s">
        <v>641</v>
      </c>
      <c r="AE137" s="1270" t="str">
        <f t="shared" ref="AE137:AE138" si="52">+AD137</f>
        <v>Ecrit, 2h</v>
      </c>
      <c r="AF137" s="910">
        <v>1</v>
      </c>
      <c r="AG137" s="723" t="s">
        <v>124</v>
      </c>
      <c r="AH137" s="723" t="s">
        <v>173</v>
      </c>
      <c r="AI137" s="723" t="s">
        <v>161</v>
      </c>
      <c r="AJ137" s="413">
        <v>1</v>
      </c>
      <c r="AK137" s="412" t="s">
        <v>124</v>
      </c>
      <c r="AL137" s="412" t="s">
        <v>173</v>
      </c>
      <c r="AM137" s="412" t="s">
        <v>161</v>
      </c>
      <c r="AN137" s="654" t="s">
        <v>523</v>
      </c>
    </row>
    <row r="138" spans="1:246" ht="46.5" customHeight="1" x14ac:dyDescent="0.25">
      <c r="A138" s="493" t="str">
        <f>IF(A123="","",A123)</f>
        <v/>
      </c>
      <c r="B138" s="825" t="str">
        <f>IF(B123="","",B123)</f>
        <v>LLA5MF2A</v>
      </c>
      <c r="C138" s="405" t="s">
        <v>218</v>
      </c>
      <c r="D138" s="420" t="str">
        <f>IF(D123="","",D123)</f>
        <v/>
      </c>
      <c r="E138" s="612" t="str">
        <f>IF(E123="","",E123)</f>
        <v>UE de spécialisation</v>
      </c>
      <c r="F138" s="547" t="str">
        <f>IF(F123="","",F123)</f>
        <v>ESPE-COST-PLURI  - L3 LEA parc. MEEF 1, L3 Lettres parc. MEEF 1, L3 SDL parc. MEF-FLM</v>
      </c>
      <c r="G138" s="375" t="str">
        <f>IF(G123="","",G123)</f>
        <v>INSPE</v>
      </c>
      <c r="H138" s="589"/>
      <c r="I138" s="375">
        <f>IF(I123="","",I123)</f>
        <v>3</v>
      </c>
      <c r="J138" s="375">
        <f>IF(J123="","",J123)</f>
        <v>3</v>
      </c>
      <c r="K138" s="594" t="str">
        <f>IF(K123="","",K123)</f>
        <v>BADIER Walter</v>
      </c>
      <c r="L138" s="594">
        <f>IF(L123="","",L123)</f>
        <v>70</v>
      </c>
      <c r="M138" s="832"/>
      <c r="N138" s="1232" t="str">
        <f>IF(N123="","",N123)</f>
        <v/>
      </c>
      <c r="O138" s="1232"/>
      <c r="P138" s="1232">
        <f>IF(P123="","",P123)</f>
        <v>20</v>
      </c>
      <c r="Q138" s="1232"/>
      <c r="R138" s="1232" t="str">
        <f t="shared" ref="R138:AC138" si="53">IF(R123="","",R123)</f>
        <v/>
      </c>
      <c r="S138" s="1232" t="str">
        <f t="shared" si="53"/>
        <v/>
      </c>
      <c r="T138" s="1265" t="str">
        <f t="shared" si="53"/>
        <v>100 % CC Ecrit/oral</v>
      </c>
      <c r="U138" s="1266" t="str">
        <f t="shared" si="53"/>
        <v xml:space="preserve"> 100% CT : écrit</v>
      </c>
      <c r="V138" s="870">
        <f t="shared" si="53"/>
        <v>1</v>
      </c>
      <c r="W138" s="699" t="str">
        <f t="shared" si="53"/>
        <v>CC</v>
      </c>
      <c r="X138" s="700" t="str">
        <f t="shared" si="53"/>
        <v>oral et Ecrit</v>
      </c>
      <c r="Y138" s="699" t="str">
        <f t="shared" si="53"/>
        <v/>
      </c>
      <c r="Z138" s="430">
        <f t="shared" si="53"/>
        <v>1</v>
      </c>
      <c r="AA138" s="410" t="str">
        <f t="shared" si="53"/>
        <v>CT</v>
      </c>
      <c r="AB138" s="411" t="str">
        <f t="shared" si="53"/>
        <v>Ecrit</v>
      </c>
      <c r="AC138" s="896" t="str">
        <f t="shared" si="53"/>
        <v>1h30</v>
      </c>
      <c r="AD138" s="1273" t="str">
        <f t="shared" ref="AD138" si="54">IF(AD123="","",AD123)</f>
        <v>100% CT oral</v>
      </c>
      <c r="AE138" s="1270" t="str">
        <f t="shared" si="52"/>
        <v>100% CT oral</v>
      </c>
      <c r="AF138" s="909">
        <f t="shared" ref="AF138:AN138" si="55">IF(AF123="","",AF123)</f>
        <v>1</v>
      </c>
      <c r="AG138" s="699" t="str">
        <f t="shared" si="55"/>
        <v>CT</v>
      </c>
      <c r="AH138" s="699" t="str">
        <f t="shared" si="55"/>
        <v>oral</v>
      </c>
      <c r="AI138" s="700" t="str">
        <f t="shared" si="55"/>
        <v>20 min</v>
      </c>
      <c r="AJ138" s="430">
        <f t="shared" si="55"/>
        <v>1</v>
      </c>
      <c r="AK138" s="411" t="str">
        <f t="shared" si="55"/>
        <v>CT</v>
      </c>
      <c r="AL138" s="411" t="str">
        <f t="shared" si="55"/>
        <v>oral</v>
      </c>
      <c r="AM138" s="411" t="str">
        <f t="shared" si="55"/>
        <v>20 min</v>
      </c>
      <c r="AN138" s="654" t="str">
        <f t="shared" si="55"/>
        <v>Connaître le programme de cycle 3 en histoire-géographie et en maîtriser les grandes notions.
Connaître les démarches et outils pour enseigner l'histoire et la géographie.</v>
      </c>
    </row>
    <row r="139" spans="1:246" ht="23.25" customHeight="1" x14ac:dyDescent="0.25">
      <c r="A139" s="388"/>
      <c r="B139" s="388"/>
      <c r="C139" s="389"/>
      <c r="D139" s="388"/>
      <c r="E139" s="388"/>
      <c r="F139" s="388"/>
      <c r="G139" s="388"/>
      <c r="H139" s="388"/>
      <c r="I139" s="388"/>
      <c r="J139" s="388"/>
      <c r="K139" s="388"/>
      <c r="L139" s="388"/>
      <c r="M139" s="845"/>
      <c r="N139" s="1247"/>
      <c r="O139" s="1247"/>
      <c r="P139" s="1247"/>
      <c r="Q139" s="1247"/>
      <c r="R139" s="1247"/>
      <c r="S139" s="1247"/>
      <c r="T139" s="1116"/>
      <c r="U139" s="889"/>
      <c r="V139" s="491"/>
      <c r="W139" s="491"/>
      <c r="X139" s="491"/>
      <c r="Y139" s="491"/>
      <c r="Z139" s="491"/>
      <c r="AA139" s="491"/>
      <c r="AB139" s="491"/>
      <c r="AC139" s="491"/>
      <c r="AD139" s="888"/>
      <c r="AE139" s="922"/>
      <c r="AF139" s="491"/>
      <c r="AG139" s="491"/>
      <c r="AH139" s="491"/>
      <c r="AI139" s="491"/>
      <c r="AJ139" s="491"/>
      <c r="AK139" s="491"/>
      <c r="AL139" s="491"/>
      <c r="AM139" s="492"/>
      <c r="AN139" s="665"/>
    </row>
    <row r="140" spans="1:246" ht="23.25" customHeight="1" x14ac:dyDescent="0.25">
      <c r="A140" s="563" t="s">
        <v>428</v>
      </c>
      <c r="B140" s="563" t="s">
        <v>427</v>
      </c>
      <c r="C140" s="443" t="s">
        <v>35</v>
      </c>
      <c r="D140" s="597"/>
      <c r="E140" s="597" t="s">
        <v>237</v>
      </c>
      <c r="F140" s="597"/>
      <c r="G140" s="444"/>
      <c r="H140" s="597"/>
      <c r="I140" s="444"/>
      <c r="J140" s="597"/>
      <c r="K140" s="597"/>
      <c r="L140" s="597"/>
      <c r="M140" s="838"/>
      <c r="N140" s="1239"/>
      <c r="O140" s="1239"/>
      <c r="P140" s="1239"/>
      <c r="Q140" s="1239"/>
      <c r="R140" s="1239"/>
      <c r="S140" s="1239"/>
      <c r="T140" s="1121"/>
      <c r="U140" s="880"/>
      <c r="V140" s="857"/>
      <c r="W140" s="444"/>
      <c r="X140" s="448"/>
      <c r="Y140" s="449"/>
      <c r="Z140" s="448"/>
      <c r="AA140" s="448"/>
      <c r="AB140" s="448"/>
      <c r="AC140" s="895"/>
      <c r="AD140" s="879"/>
      <c r="AE140" s="923"/>
      <c r="AF140" s="899"/>
      <c r="AG140" s="448"/>
      <c r="AH140" s="448"/>
      <c r="AI140" s="448"/>
      <c r="AJ140" s="448"/>
      <c r="AK140" s="448"/>
      <c r="AL140" s="448"/>
      <c r="AM140" s="448"/>
      <c r="AN140" s="659"/>
      <c r="AO140" s="450"/>
      <c r="AP140" s="450"/>
      <c r="AQ140" s="450"/>
      <c r="AR140" s="450"/>
      <c r="AS140" s="450"/>
      <c r="AT140" s="450"/>
      <c r="AU140" s="450"/>
      <c r="AV140" s="450"/>
      <c r="AW140" s="450"/>
      <c r="AX140" s="450"/>
      <c r="AY140" s="450"/>
      <c r="AZ140" s="450"/>
      <c r="BA140" s="450"/>
      <c r="BB140" s="450"/>
      <c r="BC140" s="450"/>
      <c r="BD140" s="450"/>
      <c r="BE140" s="450"/>
      <c r="BF140" s="450"/>
      <c r="BG140" s="450"/>
      <c r="BH140" s="450"/>
      <c r="BI140" s="450"/>
      <c r="BJ140" s="450"/>
      <c r="BK140" s="450"/>
      <c r="BL140" s="450"/>
      <c r="BM140" s="450"/>
      <c r="BN140" s="450"/>
      <c r="BO140" s="450"/>
      <c r="BP140" s="450"/>
      <c r="BQ140" s="450"/>
      <c r="BR140" s="450"/>
      <c r="BS140" s="450"/>
      <c r="BT140" s="450"/>
      <c r="BU140" s="450"/>
      <c r="BV140" s="450"/>
      <c r="BW140" s="450"/>
      <c r="BX140" s="450"/>
      <c r="BY140" s="450"/>
      <c r="BZ140" s="450"/>
      <c r="CA140" s="450"/>
      <c r="CB140" s="450"/>
      <c r="CC140" s="450"/>
      <c r="CD140" s="450"/>
      <c r="CE140" s="450"/>
      <c r="CF140" s="450"/>
      <c r="CG140" s="450"/>
      <c r="CH140" s="450"/>
      <c r="CI140" s="450"/>
      <c r="CJ140" s="450"/>
      <c r="CK140" s="450"/>
      <c r="CL140" s="450"/>
      <c r="CM140" s="450"/>
      <c r="CN140" s="450"/>
      <c r="CO140" s="450"/>
      <c r="CP140" s="450"/>
      <c r="CQ140" s="450"/>
      <c r="CR140" s="450"/>
      <c r="CS140" s="450"/>
      <c r="CT140" s="450"/>
      <c r="CU140" s="450"/>
      <c r="CV140" s="450"/>
      <c r="CW140" s="450"/>
      <c r="CX140" s="450"/>
      <c r="CY140" s="450"/>
      <c r="CZ140" s="450"/>
      <c r="DA140" s="450"/>
      <c r="DB140" s="450"/>
      <c r="DC140" s="450"/>
      <c r="DD140" s="450"/>
      <c r="DE140" s="450"/>
      <c r="DF140" s="450"/>
      <c r="DG140" s="450"/>
      <c r="DH140" s="450"/>
      <c r="DI140" s="450"/>
      <c r="DJ140" s="450"/>
      <c r="DK140" s="450"/>
      <c r="DL140" s="450"/>
      <c r="DM140" s="450"/>
      <c r="DN140" s="450"/>
      <c r="DO140" s="450"/>
      <c r="DP140" s="450"/>
      <c r="DQ140" s="450"/>
      <c r="DR140" s="450"/>
      <c r="DS140" s="450"/>
      <c r="DT140" s="450"/>
      <c r="DU140" s="450"/>
      <c r="DV140" s="450"/>
      <c r="DW140" s="450"/>
      <c r="DX140" s="450"/>
      <c r="DY140" s="450"/>
      <c r="DZ140" s="450"/>
      <c r="EA140" s="450"/>
      <c r="EB140" s="450"/>
      <c r="EC140" s="450"/>
      <c r="ED140" s="450"/>
      <c r="EE140" s="450"/>
      <c r="EF140" s="450"/>
      <c r="EG140" s="450"/>
      <c r="EH140" s="450"/>
      <c r="EI140" s="450"/>
      <c r="EJ140" s="450"/>
      <c r="EK140" s="450"/>
      <c r="EL140" s="450"/>
      <c r="EM140" s="450"/>
      <c r="EN140" s="450"/>
      <c r="EO140" s="450"/>
      <c r="EP140" s="450"/>
      <c r="EQ140" s="450"/>
      <c r="ER140" s="450"/>
      <c r="ES140" s="450"/>
      <c r="ET140" s="450"/>
      <c r="EU140" s="450"/>
      <c r="EV140" s="450"/>
      <c r="EW140" s="450"/>
      <c r="EX140" s="450"/>
      <c r="EY140" s="450"/>
      <c r="EZ140" s="450"/>
      <c r="FA140" s="450"/>
      <c r="FB140" s="450"/>
      <c r="FC140" s="450"/>
      <c r="FD140" s="450"/>
      <c r="FE140" s="450"/>
      <c r="FF140" s="450"/>
      <c r="FG140" s="450"/>
      <c r="FH140" s="450"/>
      <c r="FI140" s="450"/>
      <c r="FJ140" s="450"/>
      <c r="FK140" s="450"/>
      <c r="FL140" s="450"/>
      <c r="FM140" s="450"/>
      <c r="FN140" s="450"/>
      <c r="FO140" s="450"/>
      <c r="FP140" s="450"/>
      <c r="FQ140" s="450"/>
      <c r="FR140" s="450"/>
      <c r="FS140" s="450"/>
      <c r="FT140" s="450"/>
      <c r="FU140" s="450"/>
      <c r="FV140" s="450"/>
      <c r="FW140" s="450"/>
      <c r="FX140" s="450"/>
      <c r="FY140" s="450"/>
      <c r="FZ140" s="450"/>
      <c r="GA140" s="450"/>
      <c r="GB140" s="450"/>
      <c r="GC140" s="450"/>
      <c r="GD140" s="450"/>
      <c r="GE140" s="450"/>
      <c r="GF140" s="450"/>
      <c r="GG140" s="450"/>
      <c r="GH140" s="450"/>
      <c r="GI140" s="450"/>
      <c r="GJ140" s="450"/>
      <c r="GK140" s="450"/>
      <c r="GL140" s="450"/>
      <c r="GM140" s="450"/>
      <c r="GN140" s="450"/>
      <c r="GO140" s="450"/>
      <c r="GP140" s="450"/>
      <c r="GQ140" s="450"/>
      <c r="GR140" s="450"/>
      <c r="GS140" s="450"/>
      <c r="GT140" s="450"/>
      <c r="GU140" s="450"/>
      <c r="GV140" s="450"/>
      <c r="GW140" s="450"/>
      <c r="GX140" s="450"/>
      <c r="GY140" s="450"/>
      <c r="GZ140" s="450"/>
      <c r="HA140" s="450"/>
      <c r="HB140" s="450"/>
      <c r="HC140" s="450"/>
      <c r="HD140" s="450"/>
      <c r="HE140" s="450"/>
      <c r="HF140" s="450"/>
      <c r="HG140" s="450"/>
      <c r="HH140" s="450"/>
      <c r="HI140" s="450"/>
      <c r="HJ140" s="450"/>
      <c r="HK140" s="450"/>
      <c r="HL140" s="450"/>
      <c r="HM140" s="450"/>
      <c r="HN140" s="450"/>
      <c r="HO140" s="450"/>
      <c r="HP140" s="450"/>
      <c r="HQ140" s="450"/>
      <c r="HR140" s="450"/>
      <c r="HS140" s="450"/>
      <c r="HT140" s="450"/>
      <c r="HU140" s="450"/>
      <c r="HV140" s="450"/>
      <c r="HW140" s="450"/>
      <c r="HX140" s="450"/>
      <c r="HY140" s="450"/>
      <c r="HZ140" s="450"/>
      <c r="IA140" s="450"/>
      <c r="IB140" s="450"/>
      <c r="IC140" s="450"/>
      <c r="ID140" s="450"/>
      <c r="IE140" s="450"/>
      <c r="IF140" s="450"/>
      <c r="IG140" s="450"/>
      <c r="IH140" s="450"/>
      <c r="II140" s="450"/>
      <c r="IJ140" s="450"/>
      <c r="IK140" s="450"/>
      <c r="IL140" s="450"/>
    </row>
    <row r="141" spans="1:246" ht="60.75" customHeight="1" x14ac:dyDescent="0.25">
      <c r="A141" s="451"/>
      <c r="B141" s="451"/>
      <c r="C141" s="616" t="s">
        <v>348</v>
      </c>
      <c r="D141" s="596"/>
      <c r="E141" s="596"/>
      <c r="F141" s="596"/>
      <c r="G141" s="596"/>
      <c r="H141" s="596"/>
      <c r="I141" s="596"/>
      <c r="J141" s="596"/>
      <c r="K141" s="596"/>
      <c r="L141" s="596"/>
      <c r="M141" s="839"/>
      <c r="N141" s="1240"/>
      <c r="O141" s="1240"/>
      <c r="P141" s="1240"/>
      <c r="Q141" s="1240"/>
      <c r="R141" s="1240"/>
      <c r="S141" s="1240"/>
      <c r="T141" s="1061"/>
      <c r="U141" s="881"/>
      <c r="V141" s="858"/>
      <c r="W141" s="596"/>
      <c r="X141" s="596"/>
      <c r="Y141" s="596"/>
      <c r="Z141" s="596"/>
      <c r="AA141" s="596"/>
      <c r="AB141" s="596"/>
      <c r="AC141" s="839"/>
      <c r="AD141" s="924"/>
      <c r="AE141" s="925"/>
      <c r="AF141" s="900"/>
      <c r="AG141" s="596"/>
      <c r="AH141" s="596"/>
      <c r="AI141" s="596"/>
      <c r="AJ141" s="596"/>
      <c r="AK141" s="596"/>
      <c r="AL141" s="596"/>
      <c r="AM141" s="596"/>
      <c r="AN141" s="660"/>
      <c r="HT141" s="746"/>
      <c r="HU141" s="746"/>
      <c r="HV141" s="746"/>
      <c r="HW141" s="746"/>
      <c r="HX141" s="746"/>
      <c r="HY141" s="746"/>
      <c r="HZ141" s="746"/>
      <c r="IA141" s="746"/>
      <c r="IB141" s="746"/>
      <c r="IC141" s="746"/>
      <c r="ID141" s="746"/>
      <c r="IE141" s="746"/>
      <c r="IF141" s="746"/>
      <c r="IG141" s="746"/>
      <c r="IH141" s="746"/>
      <c r="II141" s="746"/>
      <c r="IJ141" s="746"/>
      <c r="IK141" s="746"/>
      <c r="IL141" s="746"/>
    </row>
    <row r="142" spans="1:246" s="645" customFormat="1" ht="48" customHeight="1" x14ac:dyDescent="0.25">
      <c r="A142" s="414"/>
      <c r="B142" s="414" t="s">
        <v>219</v>
      </c>
      <c r="C142" s="392" t="s">
        <v>85</v>
      </c>
      <c r="D142" s="415" t="s">
        <v>266</v>
      </c>
      <c r="E142" s="629" t="s">
        <v>440</v>
      </c>
      <c r="F142" s="377"/>
      <c r="G142" s="376" t="s">
        <v>66</v>
      </c>
      <c r="H142" s="589"/>
      <c r="I142" s="376" t="s">
        <v>51</v>
      </c>
      <c r="J142" s="376" t="s">
        <v>51</v>
      </c>
      <c r="K142" s="688" t="s">
        <v>564</v>
      </c>
      <c r="L142" s="588" t="str">
        <f>"07"</f>
        <v>07</v>
      </c>
      <c r="M142" s="832">
        <v>59</v>
      </c>
      <c r="N142" s="1232">
        <v>12</v>
      </c>
      <c r="O142" s="1232"/>
      <c r="P142" s="1232">
        <v>18</v>
      </c>
      <c r="Q142" s="1232"/>
      <c r="R142" s="1232"/>
      <c r="S142" s="1232"/>
      <c r="T142" s="1124" t="s">
        <v>706</v>
      </c>
      <c r="U142" s="883" t="s">
        <v>707</v>
      </c>
      <c r="V142" s="867">
        <v>1</v>
      </c>
      <c r="W142" s="705" t="s">
        <v>121</v>
      </c>
      <c r="X142" s="705"/>
      <c r="Y142" s="705"/>
      <c r="Z142" s="407">
        <v>1</v>
      </c>
      <c r="AA142" s="409" t="s">
        <v>124</v>
      </c>
      <c r="AB142" s="407" t="s">
        <v>148</v>
      </c>
      <c r="AC142" s="903" t="s">
        <v>585</v>
      </c>
      <c r="AD142" s="918" t="s">
        <v>653</v>
      </c>
      <c r="AE142" s="1270" t="str">
        <f t="shared" ref="AE142:AE145" si="56">+AD142</f>
        <v>Ecrit, 1h30</v>
      </c>
      <c r="AF142" s="908">
        <v>1</v>
      </c>
      <c r="AG142" s="719" t="s">
        <v>124</v>
      </c>
      <c r="AH142" s="719" t="s">
        <v>148</v>
      </c>
      <c r="AI142" s="719" t="s">
        <v>585</v>
      </c>
      <c r="AJ142" s="407">
        <v>1</v>
      </c>
      <c r="AK142" s="406" t="s">
        <v>124</v>
      </c>
      <c r="AL142" s="406" t="s">
        <v>148</v>
      </c>
      <c r="AM142" s="406" t="s">
        <v>585</v>
      </c>
      <c r="AN142" s="655" t="s">
        <v>524</v>
      </c>
      <c r="AO142" s="755"/>
      <c r="AP142" s="755"/>
      <c r="AQ142" s="755"/>
      <c r="AR142" s="755"/>
      <c r="AS142" s="755"/>
      <c r="AT142" s="755"/>
      <c r="AU142" s="755"/>
      <c r="AV142" s="755"/>
      <c r="AW142" s="755"/>
      <c r="AX142" s="755"/>
      <c r="AY142" s="755"/>
      <c r="AZ142" s="755"/>
      <c r="BA142" s="755"/>
      <c r="BB142" s="755"/>
      <c r="BC142" s="755"/>
      <c r="BD142" s="755"/>
      <c r="BE142" s="755"/>
      <c r="BF142" s="755"/>
      <c r="BG142" s="755"/>
      <c r="BH142" s="755"/>
      <c r="BI142" s="755"/>
      <c r="BJ142" s="755"/>
      <c r="BK142" s="755"/>
      <c r="BL142" s="755"/>
      <c r="BM142" s="755"/>
      <c r="BN142" s="755"/>
      <c r="BO142" s="755"/>
      <c r="BP142" s="755"/>
      <c r="BQ142" s="755"/>
      <c r="BR142" s="755"/>
      <c r="BS142" s="755"/>
      <c r="BT142" s="755"/>
      <c r="BU142" s="755"/>
      <c r="BV142" s="755"/>
      <c r="BW142" s="755"/>
      <c r="BX142" s="755"/>
      <c r="BY142" s="755"/>
      <c r="BZ142" s="755"/>
      <c r="CA142" s="755"/>
      <c r="CB142" s="755"/>
      <c r="CC142" s="755"/>
      <c r="CD142" s="755"/>
      <c r="CE142" s="755"/>
      <c r="CF142" s="755"/>
      <c r="CG142" s="755"/>
      <c r="CH142" s="755"/>
      <c r="CI142" s="755"/>
      <c r="CJ142" s="755"/>
      <c r="CK142" s="755"/>
      <c r="CL142" s="755"/>
      <c r="CM142" s="755"/>
      <c r="CN142" s="755"/>
      <c r="CO142" s="755"/>
      <c r="CP142" s="755"/>
      <c r="CQ142" s="755"/>
      <c r="CR142" s="755"/>
      <c r="CS142" s="755"/>
      <c r="CT142" s="755"/>
      <c r="CU142" s="755"/>
      <c r="CV142" s="755"/>
      <c r="CW142" s="755"/>
      <c r="CX142" s="755"/>
      <c r="CY142" s="755"/>
      <c r="CZ142" s="755"/>
      <c r="DA142" s="755"/>
      <c r="DB142" s="755"/>
      <c r="DC142" s="755"/>
      <c r="DD142" s="755"/>
      <c r="DE142" s="755"/>
      <c r="DF142" s="755"/>
      <c r="DG142" s="755"/>
      <c r="DH142" s="755"/>
      <c r="DI142" s="755"/>
      <c r="DJ142" s="755"/>
      <c r="DK142" s="755"/>
      <c r="DL142" s="755"/>
      <c r="DM142" s="755"/>
      <c r="DN142" s="755"/>
      <c r="DO142" s="755"/>
      <c r="DP142" s="755"/>
      <c r="DQ142" s="755"/>
      <c r="DR142" s="755"/>
      <c r="DS142" s="755"/>
      <c r="DT142" s="755"/>
      <c r="DU142" s="755"/>
      <c r="DV142" s="755"/>
      <c r="DW142" s="755"/>
      <c r="DX142" s="755"/>
      <c r="DY142" s="755"/>
      <c r="DZ142" s="755"/>
      <c r="EA142" s="755"/>
      <c r="EB142" s="755"/>
      <c r="EC142" s="755"/>
      <c r="ED142" s="755"/>
      <c r="EE142" s="755"/>
      <c r="EF142" s="755"/>
      <c r="EG142" s="755"/>
      <c r="EH142" s="755"/>
      <c r="EI142" s="755"/>
      <c r="EJ142" s="755"/>
      <c r="EK142" s="755"/>
      <c r="EL142" s="755"/>
      <c r="EM142" s="755"/>
      <c r="EN142" s="755"/>
      <c r="EO142" s="755"/>
      <c r="EP142" s="755"/>
      <c r="EQ142" s="755"/>
      <c r="ER142" s="755"/>
      <c r="ES142" s="755"/>
      <c r="ET142" s="755"/>
      <c r="EU142" s="755"/>
      <c r="EV142" s="755"/>
      <c r="EW142" s="755"/>
      <c r="EX142" s="755"/>
      <c r="EY142" s="755"/>
      <c r="EZ142" s="755"/>
      <c r="FA142" s="755"/>
      <c r="FB142" s="755"/>
      <c r="FC142" s="755"/>
      <c r="FD142" s="755"/>
      <c r="FE142" s="755"/>
      <c r="FF142" s="755"/>
      <c r="FG142" s="755"/>
      <c r="FH142" s="755"/>
      <c r="FI142" s="755"/>
      <c r="FJ142" s="755"/>
      <c r="FK142" s="755"/>
      <c r="FL142" s="755"/>
      <c r="FM142" s="755"/>
      <c r="FN142" s="755"/>
      <c r="FO142" s="755"/>
      <c r="FP142" s="755"/>
      <c r="FQ142" s="755"/>
      <c r="FR142" s="755"/>
      <c r="FS142" s="755"/>
      <c r="FT142" s="755"/>
      <c r="FU142" s="755"/>
      <c r="FV142" s="755"/>
      <c r="FW142" s="755"/>
      <c r="FX142" s="755"/>
      <c r="FY142" s="755"/>
      <c r="FZ142" s="755"/>
      <c r="GA142" s="755"/>
      <c r="GB142" s="755"/>
      <c r="GC142" s="755"/>
      <c r="GD142" s="755"/>
      <c r="GE142" s="755"/>
      <c r="GF142" s="755"/>
      <c r="GG142" s="755"/>
      <c r="GH142" s="755"/>
      <c r="GI142" s="755"/>
      <c r="GJ142" s="755"/>
      <c r="GK142" s="755"/>
      <c r="GL142" s="755"/>
      <c r="GM142" s="755"/>
      <c r="GN142" s="755"/>
      <c r="GO142" s="755"/>
      <c r="GP142" s="755"/>
      <c r="GQ142" s="755"/>
      <c r="GR142" s="755"/>
      <c r="GS142" s="755"/>
      <c r="GT142" s="755"/>
      <c r="GU142" s="755"/>
      <c r="GV142" s="755"/>
      <c r="GW142" s="755"/>
      <c r="GX142" s="755"/>
      <c r="GY142" s="755"/>
      <c r="GZ142" s="755"/>
      <c r="HA142" s="755"/>
      <c r="HB142" s="755"/>
      <c r="HC142" s="755"/>
      <c r="HD142" s="755"/>
      <c r="HE142" s="755"/>
      <c r="HF142" s="755"/>
      <c r="HG142" s="755"/>
      <c r="HH142" s="755"/>
      <c r="HI142" s="755"/>
      <c r="HJ142" s="755"/>
      <c r="HK142" s="755"/>
      <c r="HL142" s="755"/>
      <c r="HM142" s="755"/>
      <c r="HN142" s="755"/>
      <c r="HO142" s="755"/>
      <c r="HP142" s="755"/>
      <c r="HQ142" s="755"/>
      <c r="HR142" s="755"/>
      <c r="HS142" s="755"/>
    </row>
    <row r="143" spans="1:246" s="645" customFormat="1" ht="51" x14ac:dyDescent="0.25">
      <c r="A143" s="414"/>
      <c r="B143" s="414" t="s">
        <v>220</v>
      </c>
      <c r="C143" s="392" t="s">
        <v>82</v>
      </c>
      <c r="D143" s="415" t="s">
        <v>263</v>
      </c>
      <c r="E143" s="629" t="s">
        <v>440</v>
      </c>
      <c r="F143" s="377"/>
      <c r="G143" s="376" t="s">
        <v>66</v>
      </c>
      <c r="H143" s="586"/>
      <c r="I143" s="375" t="s">
        <v>48</v>
      </c>
      <c r="J143" s="375" t="s">
        <v>48</v>
      </c>
      <c r="K143" s="688" t="s">
        <v>564</v>
      </c>
      <c r="L143" s="588" t="str">
        <f t="shared" ref="L143:L145" si="57">"07"</f>
        <v>07</v>
      </c>
      <c r="M143" s="832">
        <v>75</v>
      </c>
      <c r="N143" s="1232">
        <v>12</v>
      </c>
      <c r="O143" s="1232"/>
      <c r="P143" s="1232">
        <v>18</v>
      </c>
      <c r="Q143" s="1232"/>
      <c r="R143" s="1232"/>
      <c r="S143" s="1232"/>
      <c r="T143" s="1124" t="s">
        <v>708</v>
      </c>
      <c r="U143" s="883" t="s">
        <v>639</v>
      </c>
      <c r="V143" s="867">
        <v>1</v>
      </c>
      <c r="W143" s="705" t="s">
        <v>121</v>
      </c>
      <c r="X143" s="705"/>
      <c r="Y143" s="705"/>
      <c r="Z143" s="407">
        <v>1</v>
      </c>
      <c r="AA143" s="409" t="s">
        <v>124</v>
      </c>
      <c r="AB143" s="407" t="s">
        <v>148</v>
      </c>
      <c r="AC143" s="903" t="s">
        <v>585</v>
      </c>
      <c r="AD143" s="918" t="s">
        <v>647</v>
      </c>
      <c r="AE143" s="1270" t="str">
        <f t="shared" si="56"/>
        <v>Oral, 15-20 min</v>
      </c>
      <c r="AF143" s="908">
        <v>1</v>
      </c>
      <c r="AG143" s="719" t="s">
        <v>124</v>
      </c>
      <c r="AH143" s="719" t="s">
        <v>148</v>
      </c>
      <c r="AI143" s="719" t="s">
        <v>585</v>
      </c>
      <c r="AJ143" s="407">
        <v>1</v>
      </c>
      <c r="AK143" s="406" t="s">
        <v>124</v>
      </c>
      <c r="AL143" s="406" t="s">
        <v>148</v>
      </c>
      <c r="AM143" s="406" t="s">
        <v>585</v>
      </c>
      <c r="AN143" s="654" t="s">
        <v>525</v>
      </c>
      <c r="AO143" s="755"/>
      <c r="AP143" s="755"/>
      <c r="AQ143" s="755"/>
      <c r="AR143" s="755"/>
      <c r="AS143" s="755"/>
      <c r="AT143" s="755"/>
      <c r="AU143" s="755"/>
      <c r="AV143" s="755"/>
      <c r="AW143" s="755"/>
      <c r="AX143" s="755"/>
      <c r="AY143" s="755"/>
      <c r="AZ143" s="755"/>
      <c r="BA143" s="755"/>
      <c r="BB143" s="755"/>
      <c r="BC143" s="755"/>
      <c r="BD143" s="755"/>
      <c r="BE143" s="755"/>
      <c r="BF143" s="755"/>
      <c r="BG143" s="755"/>
      <c r="BH143" s="755"/>
      <c r="BI143" s="755"/>
      <c r="BJ143" s="755"/>
      <c r="BK143" s="755"/>
      <c r="BL143" s="755"/>
      <c r="BM143" s="755"/>
      <c r="BN143" s="755"/>
      <c r="BO143" s="755"/>
      <c r="BP143" s="755"/>
      <c r="BQ143" s="755"/>
      <c r="BR143" s="755"/>
      <c r="BS143" s="755"/>
      <c r="BT143" s="755"/>
      <c r="BU143" s="755"/>
      <c r="BV143" s="755"/>
      <c r="BW143" s="755"/>
      <c r="BX143" s="755"/>
      <c r="BY143" s="755"/>
      <c r="BZ143" s="755"/>
      <c r="CA143" s="755"/>
      <c r="CB143" s="755"/>
      <c r="CC143" s="755"/>
      <c r="CD143" s="755"/>
      <c r="CE143" s="755"/>
      <c r="CF143" s="755"/>
      <c r="CG143" s="755"/>
      <c r="CH143" s="755"/>
      <c r="CI143" s="755"/>
      <c r="CJ143" s="755"/>
      <c r="CK143" s="755"/>
      <c r="CL143" s="755"/>
      <c r="CM143" s="755"/>
      <c r="CN143" s="755"/>
      <c r="CO143" s="755"/>
      <c r="CP143" s="755"/>
      <c r="CQ143" s="755"/>
      <c r="CR143" s="755"/>
      <c r="CS143" s="755"/>
      <c r="CT143" s="755"/>
      <c r="CU143" s="755"/>
      <c r="CV143" s="755"/>
      <c r="CW143" s="755"/>
      <c r="CX143" s="755"/>
      <c r="CY143" s="755"/>
      <c r="CZ143" s="755"/>
      <c r="DA143" s="755"/>
      <c r="DB143" s="755"/>
      <c r="DC143" s="755"/>
      <c r="DD143" s="755"/>
      <c r="DE143" s="755"/>
      <c r="DF143" s="755"/>
      <c r="DG143" s="755"/>
      <c r="DH143" s="755"/>
      <c r="DI143" s="755"/>
      <c r="DJ143" s="755"/>
      <c r="DK143" s="755"/>
      <c r="DL143" s="755"/>
      <c r="DM143" s="755"/>
      <c r="DN143" s="755"/>
      <c r="DO143" s="755"/>
      <c r="DP143" s="755"/>
      <c r="DQ143" s="755"/>
      <c r="DR143" s="755"/>
      <c r="DS143" s="755"/>
      <c r="DT143" s="755"/>
      <c r="DU143" s="755"/>
      <c r="DV143" s="755"/>
      <c r="DW143" s="755"/>
      <c r="DX143" s="755"/>
      <c r="DY143" s="755"/>
      <c r="DZ143" s="755"/>
      <c r="EA143" s="755"/>
      <c r="EB143" s="755"/>
      <c r="EC143" s="755"/>
      <c r="ED143" s="755"/>
      <c r="EE143" s="755"/>
      <c r="EF143" s="755"/>
      <c r="EG143" s="755"/>
      <c r="EH143" s="755"/>
      <c r="EI143" s="755"/>
      <c r="EJ143" s="755"/>
      <c r="EK143" s="755"/>
      <c r="EL143" s="755"/>
      <c r="EM143" s="755"/>
      <c r="EN143" s="755"/>
      <c r="EO143" s="755"/>
      <c r="EP143" s="755"/>
      <c r="EQ143" s="755"/>
      <c r="ER143" s="755"/>
      <c r="ES143" s="755"/>
      <c r="ET143" s="755"/>
      <c r="EU143" s="755"/>
      <c r="EV143" s="755"/>
      <c r="EW143" s="755"/>
      <c r="EX143" s="755"/>
      <c r="EY143" s="755"/>
      <c r="EZ143" s="755"/>
      <c r="FA143" s="755"/>
      <c r="FB143" s="755"/>
      <c r="FC143" s="755"/>
      <c r="FD143" s="755"/>
      <c r="FE143" s="755"/>
      <c r="FF143" s="755"/>
      <c r="FG143" s="755"/>
      <c r="FH143" s="755"/>
      <c r="FI143" s="755"/>
      <c r="FJ143" s="755"/>
      <c r="FK143" s="755"/>
      <c r="FL143" s="755"/>
      <c r="FM143" s="755"/>
      <c r="FN143" s="755"/>
      <c r="FO143" s="755"/>
      <c r="FP143" s="755"/>
      <c r="FQ143" s="755"/>
      <c r="FR143" s="755"/>
      <c r="FS143" s="755"/>
      <c r="FT143" s="755"/>
      <c r="FU143" s="755"/>
      <c r="FV143" s="755"/>
      <c r="FW143" s="755"/>
      <c r="FX143" s="755"/>
      <c r="FY143" s="755"/>
      <c r="FZ143" s="755"/>
      <c r="GA143" s="755"/>
      <c r="GB143" s="755"/>
      <c r="GC143" s="755"/>
      <c r="GD143" s="755"/>
      <c r="GE143" s="755"/>
      <c r="GF143" s="755"/>
      <c r="GG143" s="755"/>
      <c r="GH143" s="755"/>
      <c r="GI143" s="755"/>
      <c r="GJ143" s="755"/>
      <c r="GK143" s="755"/>
      <c r="GL143" s="755"/>
      <c r="GM143" s="755"/>
      <c r="GN143" s="755"/>
      <c r="GO143" s="755"/>
      <c r="GP143" s="755"/>
      <c r="GQ143" s="755"/>
      <c r="GR143" s="755"/>
      <c r="GS143" s="755"/>
      <c r="GT143" s="755"/>
      <c r="GU143" s="755"/>
      <c r="GV143" s="755"/>
      <c r="GW143" s="755"/>
      <c r="GX143" s="755"/>
      <c r="GY143" s="755"/>
      <c r="GZ143" s="755"/>
      <c r="HA143" s="755"/>
      <c r="HB143" s="755"/>
      <c r="HC143" s="755"/>
      <c r="HD143" s="755"/>
      <c r="HE143" s="755"/>
      <c r="HF143" s="755"/>
      <c r="HG143" s="755"/>
      <c r="HH143" s="755"/>
      <c r="HI143" s="755"/>
      <c r="HJ143" s="755"/>
      <c r="HK143" s="755"/>
      <c r="HL143" s="755"/>
      <c r="HM143" s="755"/>
      <c r="HN143" s="755"/>
      <c r="HO143" s="755"/>
      <c r="HP143" s="755"/>
      <c r="HQ143" s="755"/>
      <c r="HR143" s="755"/>
      <c r="HS143" s="755"/>
    </row>
    <row r="144" spans="1:246" s="645" customFormat="1" ht="96" customHeight="1" x14ac:dyDescent="0.25">
      <c r="A144" s="414"/>
      <c r="B144" s="414" t="s">
        <v>221</v>
      </c>
      <c r="C144" s="392" t="s">
        <v>83</v>
      </c>
      <c r="D144" s="415" t="s">
        <v>264</v>
      </c>
      <c r="E144" s="629" t="s">
        <v>440</v>
      </c>
      <c r="F144" s="346"/>
      <c r="G144" s="376" t="s">
        <v>66</v>
      </c>
      <c r="H144" s="586"/>
      <c r="I144" s="376" t="s">
        <v>54</v>
      </c>
      <c r="J144" s="376" t="s">
        <v>54</v>
      </c>
      <c r="K144" s="688" t="s">
        <v>576</v>
      </c>
      <c r="L144" s="588" t="str">
        <f t="shared" si="57"/>
        <v>07</v>
      </c>
      <c r="M144" s="832">
        <v>60</v>
      </c>
      <c r="N144" s="1232">
        <v>24</v>
      </c>
      <c r="O144" s="1232"/>
      <c r="P144" s="1232">
        <v>24</v>
      </c>
      <c r="Q144" s="1232"/>
      <c r="R144" s="1232"/>
      <c r="S144" s="1232"/>
      <c r="T144" s="1124" t="s">
        <v>709</v>
      </c>
      <c r="U144" s="883" t="s">
        <v>710</v>
      </c>
      <c r="V144" s="867">
        <v>1</v>
      </c>
      <c r="W144" s="705" t="s">
        <v>121</v>
      </c>
      <c r="X144" s="1101" t="s">
        <v>122</v>
      </c>
      <c r="Y144" s="1101" t="s">
        <v>161</v>
      </c>
      <c r="Z144" s="407">
        <v>1</v>
      </c>
      <c r="AA144" s="409" t="s">
        <v>124</v>
      </c>
      <c r="AB144" s="407" t="s">
        <v>148</v>
      </c>
      <c r="AC144" s="903" t="s">
        <v>585</v>
      </c>
      <c r="AD144" s="918" t="s">
        <v>652</v>
      </c>
      <c r="AE144" s="1270" t="str">
        <f t="shared" si="56"/>
        <v>Oral, 20 min</v>
      </c>
      <c r="AF144" s="908">
        <v>1</v>
      </c>
      <c r="AG144" s="719" t="s">
        <v>124</v>
      </c>
      <c r="AH144" s="719" t="s">
        <v>148</v>
      </c>
      <c r="AI144" s="719" t="s">
        <v>585</v>
      </c>
      <c r="AJ144" s="407">
        <v>1</v>
      </c>
      <c r="AK144" s="406" t="s">
        <v>124</v>
      </c>
      <c r="AL144" s="406" t="s">
        <v>148</v>
      </c>
      <c r="AM144" s="406" t="s">
        <v>585</v>
      </c>
      <c r="AN144" s="655" t="s">
        <v>526</v>
      </c>
      <c r="AO144" s="755"/>
      <c r="AP144" s="755"/>
      <c r="AQ144" s="755"/>
      <c r="AR144" s="755"/>
      <c r="AS144" s="755"/>
      <c r="AT144" s="755"/>
      <c r="AU144" s="755"/>
      <c r="AV144" s="755"/>
      <c r="AW144" s="755"/>
      <c r="AX144" s="755"/>
      <c r="AY144" s="755"/>
      <c r="AZ144" s="755"/>
      <c r="BA144" s="755"/>
      <c r="BB144" s="755"/>
      <c r="BC144" s="755"/>
      <c r="BD144" s="755"/>
      <c r="BE144" s="755"/>
      <c r="BF144" s="755"/>
      <c r="BG144" s="755"/>
      <c r="BH144" s="755"/>
      <c r="BI144" s="755"/>
      <c r="BJ144" s="755"/>
      <c r="BK144" s="755"/>
      <c r="BL144" s="755"/>
      <c r="BM144" s="755"/>
      <c r="BN144" s="755"/>
      <c r="BO144" s="755"/>
      <c r="BP144" s="755"/>
      <c r="BQ144" s="755"/>
      <c r="BR144" s="755"/>
      <c r="BS144" s="755"/>
      <c r="BT144" s="755"/>
      <c r="BU144" s="755"/>
      <c r="BV144" s="755"/>
      <c r="BW144" s="755"/>
      <c r="BX144" s="755"/>
      <c r="BY144" s="755"/>
      <c r="BZ144" s="755"/>
      <c r="CA144" s="755"/>
      <c r="CB144" s="755"/>
      <c r="CC144" s="755"/>
      <c r="CD144" s="755"/>
      <c r="CE144" s="755"/>
      <c r="CF144" s="755"/>
      <c r="CG144" s="755"/>
      <c r="CH144" s="755"/>
      <c r="CI144" s="755"/>
      <c r="CJ144" s="755"/>
      <c r="CK144" s="755"/>
      <c r="CL144" s="755"/>
      <c r="CM144" s="755"/>
      <c r="CN144" s="755"/>
      <c r="CO144" s="755"/>
      <c r="CP144" s="755"/>
      <c r="CQ144" s="755"/>
      <c r="CR144" s="755"/>
      <c r="CS144" s="755"/>
      <c r="CT144" s="755"/>
      <c r="CU144" s="755"/>
      <c r="CV144" s="755"/>
      <c r="CW144" s="755"/>
      <c r="CX144" s="755"/>
      <c r="CY144" s="755"/>
      <c r="CZ144" s="755"/>
      <c r="DA144" s="755"/>
      <c r="DB144" s="755"/>
      <c r="DC144" s="755"/>
      <c r="DD144" s="755"/>
      <c r="DE144" s="755"/>
      <c r="DF144" s="755"/>
      <c r="DG144" s="755"/>
      <c r="DH144" s="755"/>
      <c r="DI144" s="755"/>
      <c r="DJ144" s="755"/>
      <c r="DK144" s="755"/>
      <c r="DL144" s="755"/>
      <c r="DM144" s="755"/>
      <c r="DN144" s="755"/>
      <c r="DO144" s="755"/>
      <c r="DP144" s="755"/>
      <c r="DQ144" s="755"/>
      <c r="DR144" s="755"/>
      <c r="DS144" s="755"/>
      <c r="DT144" s="755"/>
      <c r="DU144" s="755"/>
      <c r="DV144" s="755"/>
      <c r="DW144" s="755"/>
      <c r="DX144" s="755"/>
      <c r="DY144" s="755"/>
      <c r="DZ144" s="755"/>
      <c r="EA144" s="755"/>
      <c r="EB144" s="755"/>
      <c r="EC144" s="755"/>
      <c r="ED144" s="755"/>
      <c r="EE144" s="755"/>
      <c r="EF144" s="755"/>
      <c r="EG144" s="755"/>
      <c r="EH144" s="755"/>
      <c r="EI144" s="755"/>
      <c r="EJ144" s="755"/>
      <c r="EK144" s="755"/>
      <c r="EL144" s="755"/>
      <c r="EM144" s="755"/>
      <c r="EN144" s="755"/>
      <c r="EO144" s="755"/>
      <c r="EP144" s="755"/>
      <c r="EQ144" s="755"/>
      <c r="ER144" s="755"/>
      <c r="ES144" s="755"/>
      <c r="ET144" s="755"/>
      <c r="EU144" s="755"/>
      <c r="EV144" s="755"/>
      <c r="EW144" s="755"/>
      <c r="EX144" s="755"/>
      <c r="EY144" s="755"/>
      <c r="EZ144" s="755"/>
      <c r="FA144" s="755"/>
      <c r="FB144" s="755"/>
      <c r="FC144" s="755"/>
      <c r="FD144" s="755"/>
      <c r="FE144" s="755"/>
      <c r="FF144" s="755"/>
      <c r="FG144" s="755"/>
      <c r="FH144" s="755"/>
      <c r="FI144" s="755"/>
      <c r="FJ144" s="755"/>
      <c r="FK144" s="755"/>
      <c r="FL144" s="755"/>
      <c r="FM144" s="755"/>
      <c r="FN144" s="755"/>
      <c r="FO144" s="755"/>
      <c r="FP144" s="755"/>
      <c r="FQ144" s="755"/>
      <c r="FR144" s="755"/>
      <c r="FS144" s="755"/>
      <c r="FT144" s="755"/>
      <c r="FU144" s="755"/>
      <c r="FV144" s="755"/>
      <c r="FW144" s="755"/>
      <c r="FX144" s="755"/>
      <c r="FY144" s="755"/>
      <c r="FZ144" s="755"/>
      <c r="GA144" s="755"/>
      <c r="GB144" s="755"/>
      <c r="GC144" s="755"/>
      <c r="GD144" s="755"/>
      <c r="GE144" s="755"/>
      <c r="GF144" s="755"/>
      <c r="GG144" s="755"/>
      <c r="GH144" s="755"/>
      <c r="GI144" s="755"/>
      <c r="GJ144" s="755"/>
      <c r="GK144" s="755"/>
      <c r="GL144" s="755"/>
      <c r="GM144" s="755"/>
      <c r="GN144" s="755"/>
      <c r="GO144" s="755"/>
      <c r="GP144" s="755"/>
      <c r="GQ144" s="755"/>
      <c r="GR144" s="755"/>
      <c r="GS144" s="755"/>
      <c r="GT144" s="755"/>
      <c r="GU144" s="755"/>
      <c r="GV144" s="755"/>
      <c r="GW144" s="755"/>
      <c r="GX144" s="755"/>
      <c r="GY144" s="755"/>
      <c r="GZ144" s="755"/>
      <c r="HA144" s="755"/>
      <c r="HB144" s="755"/>
      <c r="HC144" s="755"/>
      <c r="HD144" s="755"/>
      <c r="HE144" s="755"/>
      <c r="HF144" s="755"/>
      <c r="HG144" s="755"/>
      <c r="HH144" s="755"/>
      <c r="HI144" s="755"/>
      <c r="HJ144" s="755"/>
      <c r="HK144" s="755"/>
      <c r="HL144" s="755"/>
      <c r="HM144" s="755"/>
      <c r="HN144" s="755"/>
      <c r="HO144" s="755"/>
      <c r="HP144" s="755"/>
      <c r="HQ144" s="755"/>
      <c r="HR144" s="755"/>
      <c r="HS144" s="755"/>
    </row>
    <row r="145" spans="1:246" s="645" customFormat="1" ht="96" customHeight="1" x14ac:dyDescent="0.25">
      <c r="A145" s="414"/>
      <c r="B145" s="414" t="s">
        <v>222</v>
      </c>
      <c r="C145" s="392" t="s">
        <v>84</v>
      </c>
      <c r="D145" s="415" t="s">
        <v>265</v>
      </c>
      <c r="E145" s="629" t="s">
        <v>440</v>
      </c>
      <c r="F145" s="346"/>
      <c r="G145" s="376" t="s">
        <v>66</v>
      </c>
      <c r="H145" s="586"/>
      <c r="I145" s="376" t="s">
        <v>48</v>
      </c>
      <c r="J145" s="376" t="s">
        <v>48</v>
      </c>
      <c r="K145" s="688" t="s">
        <v>565</v>
      </c>
      <c r="L145" s="588" t="str">
        <f t="shared" si="57"/>
        <v>07</v>
      </c>
      <c r="M145" s="832">
        <v>59</v>
      </c>
      <c r="N145" s="1232">
        <v>12</v>
      </c>
      <c r="O145" s="1232"/>
      <c r="P145" s="1232">
        <v>18</v>
      </c>
      <c r="Q145" s="1232"/>
      <c r="R145" s="1232"/>
      <c r="S145" s="1232"/>
      <c r="T145" s="1124" t="s">
        <v>711</v>
      </c>
      <c r="U145" s="883" t="s">
        <v>685</v>
      </c>
      <c r="V145" s="867">
        <v>1</v>
      </c>
      <c r="W145" s="705" t="s">
        <v>121</v>
      </c>
      <c r="X145" s="705"/>
      <c r="Y145" s="705"/>
      <c r="Z145" s="407">
        <v>1</v>
      </c>
      <c r="AA145" s="409" t="s">
        <v>124</v>
      </c>
      <c r="AB145" s="407" t="s">
        <v>148</v>
      </c>
      <c r="AC145" s="903" t="s">
        <v>585</v>
      </c>
      <c r="AD145" s="918" t="s">
        <v>647</v>
      </c>
      <c r="AE145" s="1270" t="str">
        <f t="shared" si="56"/>
        <v>Oral, 15-20 min</v>
      </c>
      <c r="AF145" s="908">
        <v>1</v>
      </c>
      <c r="AG145" s="719" t="s">
        <v>124</v>
      </c>
      <c r="AH145" s="719" t="s">
        <v>148</v>
      </c>
      <c r="AI145" s="719" t="s">
        <v>585</v>
      </c>
      <c r="AJ145" s="407">
        <v>1</v>
      </c>
      <c r="AK145" s="406" t="s">
        <v>124</v>
      </c>
      <c r="AL145" s="406" t="s">
        <v>148</v>
      </c>
      <c r="AM145" s="406" t="s">
        <v>585</v>
      </c>
      <c r="AN145" s="655" t="s">
        <v>527</v>
      </c>
      <c r="AO145" s="755"/>
      <c r="AP145" s="755"/>
      <c r="AQ145" s="755"/>
      <c r="AR145" s="755"/>
      <c r="AS145" s="755"/>
      <c r="AT145" s="755"/>
      <c r="AU145" s="755"/>
      <c r="AV145" s="755"/>
      <c r="AW145" s="755"/>
      <c r="AX145" s="755"/>
      <c r="AY145" s="755"/>
      <c r="AZ145" s="755"/>
      <c r="BA145" s="755"/>
      <c r="BB145" s="755"/>
      <c r="BC145" s="755"/>
      <c r="BD145" s="755"/>
      <c r="BE145" s="755"/>
      <c r="BF145" s="755"/>
      <c r="BG145" s="755"/>
      <c r="BH145" s="755"/>
      <c r="BI145" s="755"/>
      <c r="BJ145" s="755"/>
      <c r="BK145" s="755"/>
      <c r="BL145" s="755"/>
      <c r="BM145" s="755"/>
      <c r="BN145" s="755"/>
      <c r="BO145" s="755"/>
      <c r="BP145" s="755"/>
      <c r="BQ145" s="755"/>
      <c r="BR145" s="755"/>
      <c r="BS145" s="755"/>
      <c r="BT145" s="755"/>
      <c r="BU145" s="755"/>
      <c r="BV145" s="755"/>
      <c r="BW145" s="755"/>
      <c r="BX145" s="755"/>
      <c r="BY145" s="755"/>
      <c r="BZ145" s="755"/>
      <c r="CA145" s="755"/>
      <c r="CB145" s="755"/>
      <c r="CC145" s="755"/>
      <c r="CD145" s="755"/>
      <c r="CE145" s="755"/>
      <c r="CF145" s="755"/>
      <c r="CG145" s="755"/>
      <c r="CH145" s="755"/>
      <c r="CI145" s="755"/>
      <c r="CJ145" s="755"/>
      <c r="CK145" s="755"/>
      <c r="CL145" s="755"/>
      <c r="CM145" s="755"/>
      <c r="CN145" s="755"/>
      <c r="CO145" s="755"/>
      <c r="CP145" s="755"/>
      <c r="CQ145" s="755"/>
      <c r="CR145" s="755"/>
      <c r="CS145" s="755"/>
      <c r="CT145" s="755"/>
      <c r="CU145" s="755"/>
      <c r="CV145" s="755"/>
      <c r="CW145" s="755"/>
      <c r="CX145" s="755"/>
      <c r="CY145" s="755"/>
      <c r="CZ145" s="755"/>
      <c r="DA145" s="755"/>
      <c r="DB145" s="755"/>
      <c r="DC145" s="755"/>
      <c r="DD145" s="755"/>
      <c r="DE145" s="755"/>
      <c r="DF145" s="755"/>
      <c r="DG145" s="755"/>
      <c r="DH145" s="755"/>
      <c r="DI145" s="755"/>
      <c r="DJ145" s="755"/>
      <c r="DK145" s="755"/>
      <c r="DL145" s="755"/>
      <c r="DM145" s="755"/>
      <c r="DN145" s="755"/>
      <c r="DO145" s="755"/>
      <c r="DP145" s="755"/>
      <c r="DQ145" s="755"/>
      <c r="DR145" s="755"/>
      <c r="DS145" s="755"/>
      <c r="DT145" s="755"/>
      <c r="DU145" s="755"/>
      <c r="DV145" s="755"/>
      <c r="DW145" s="755"/>
      <c r="DX145" s="755"/>
      <c r="DY145" s="755"/>
      <c r="DZ145" s="755"/>
      <c r="EA145" s="755"/>
      <c r="EB145" s="755"/>
      <c r="EC145" s="755"/>
      <c r="ED145" s="755"/>
      <c r="EE145" s="755"/>
      <c r="EF145" s="755"/>
      <c r="EG145" s="755"/>
      <c r="EH145" s="755"/>
      <c r="EI145" s="755"/>
      <c r="EJ145" s="755"/>
      <c r="EK145" s="755"/>
      <c r="EL145" s="755"/>
      <c r="EM145" s="755"/>
      <c r="EN145" s="755"/>
      <c r="EO145" s="755"/>
      <c r="EP145" s="755"/>
      <c r="EQ145" s="755"/>
      <c r="ER145" s="755"/>
      <c r="ES145" s="755"/>
      <c r="ET145" s="755"/>
      <c r="EU145" s="755"/>
      <c r="EV145" s="755"/>
      <c r="EW145" s="755"/>
      <c r="EX145" s="755"/>
      <c r="EY145" s="755"/>
      <c r="EZ145" s="755"/>
      <c r="FA145" s="755"/>
      <c r="FB145" s="755"/>
      <c r="FC145" s="755"/>
      <c r="FD145" s="755"/>
      <c r="FE145" s="755"/>
      <c r="FF145" s="755"/>
      <c r="FG145" s="755"/>
      <c r="FH145" s="755"/>
      <c r="FI145" s="755"/>
      <c r="FJ145" s="755"/>
      <c r="FK145" s="755"/>
      <c r="FL145" s="755"/>
      <c r="FM145" s="755"/>
      <c r="FN145" s="755"/>
      <c r="FO145" s="755"/>
      <c r="FP145" s="755"/>
      <c r="FQ145" s="755"/>
      <c r="FR145" s="755"/>
      <c r="FS145" s="755"/>
      <c r="FT145" s="755"/>
      <c r="FU145" s="755"/>
      <c r="FV145" s="755"/>
      <c r="FW145" s="755"/>
      <c r="FX145" s="755"/>
      <c r="FY145" s="755"/>
      <c r="FZ145" s="755"/>
      <c r="GA145" s="755"/>
      <c r="GB145" s="755"/>
      <c r="GC145" s="755"/>
      <c r="GD145" s="755"/>
      <c r="GE145" s="755"/>
      <c r="GF145" s="755"/>
      <c r="GG145" s="755"/>
      <c r="GH145" s="755"/>
      <c r="GI145" s="755"/>
      <c r="GJ145" s="755"/>
      <c r="GK145" s="755"/>
      <c r="GL145" s="755"/>
      <c r="GM145" s="755"/>
      <c r="GN145" s="755"/>
      <c r="GO145" s="755"/>
      <c r="GP145" s="755"/>
      <c r="GQ145" s="755"/>
      <c r="GR145" s="755"/>
      <c r="GS145" s="755"/>
      <c r="GT145" s="755"/>
      <c r="GU145" s="755"/>
      <c r="GV145" s="755"/>
      <c r="GW145" s="755"/>
      <c r="GX145" s="755"/>
      <c r="GY145" s="755"/>
      <c r="GZ145" s="755"/>
      <c r="HA145" s="755"/>
      <c r="HB145" s="755"/>
      <c r="HC145" s="755"/>
      <c r="HD145" s="755"/>
      <c r="HE145" s="755"/>
      <c r="HF145" s="755"/>
      <c r="HG145" s="755"/>
      <c r="HH145" s="755"/>
      <c r="HI145" s="755"/>
      <c r="HJ145" s="755"/>
      <c r="HK145" s="755"/>
      <c r="HL145" s="755"/>
      <c r="HM145" s="755"/>
      <c r="HN145" s="755"/>
      <c r="HO145" s="755"/>
      <c r="HP145" s="755"/>
      <c r="HQ145" s="755"/>
      <c r="HR145" s="755"/>
      <c r="HS145" s="755"/>
    </row>
    <row r="146" spans="1:246" s="645" customFormat="1" ht="96" hidden="1" customHeight="1" x14ac:dyDescent="0.25">
      <c r="A146" s="777"/>
      <c r="B146" s="777" t="s">
        <v>223</v>
      </c>
      <c r="C146" s="799" t="s">
        <v>224</v>
      </c>
      <c r="D146" s="800" t="s">
        <v>268</v>
      </c>
      <c r="E146" s="801" t="s">
        <v>440</v>
      </c>
      <c r="F146" s="802"/>
      <c r="G146" s="782" t="s">
        <v>66</v>
      </c>
      <c r="H146" s="803"/>
      <c r="I146" s="782">
        <v>4</v>
      </c>
      <c r="J146" s="782">
        <v>4</v>
      </c>
      <c r="K146" s="804" t="s">
        <v>577</v>
      </c>
      <c r="L146" s="805" t="s">
        <v>547</v>
      </c>
      <c r="M146" s="849"/>
      <c r="N146" s="1250">
        <v>18</v>
      </c>
      <c r="O146" s="1250"/>
      <c r="P146" s="1250">
        <v>18</v>
      </c>
      <c r="Q146" s="1250"/>
      <c r="R146" s="1250"/>
      <c r="S146" s="1250"/>
      <c r="T146" s="1122"/>
      <c r="U146" s="892"/>
      <c r="V146" s="866">
        <v>1</v>
      </c>
      <c r="W146" s="784" t="s">
        <v>121</v>
      </c>
      <c r="X146" s="784"/>
      <c r="Y146" s="784"/>
      <c r="Z146" s="783">
        <v>1</v>
      </c>
      <c r="AA146" s="784" t="s">
        <v>124</v>
      </c>
      <c r="AB146" s="783" t="s">
        <v>148</v>
      </c>
      <c r="AC146" s="904" t="s">
        <v>585</v>
      </c>
      <c r="AD146" s="926"/>
      <c r="AE146" s="1272"/>
      <c r="AF146" s="911">
        <v>1</v>
      </c>
      <c r="AG146" s="785" t="s">
        <v>124</v>
      </c>
      <c r="AH146" s="785" t="s">
        <v>148</v>
      </c>
      <c r="AI146" s="785" t="s">
        <v>585</v>
      </c>
      <c r="AJ146" s="783">
        <v>1</v>
      </c>
      <c r="AK146" s="785" t="s">
        <v>124</v>
      </c>
      <c r="AL146" s="785" t="s">
        <v>148</v>
      </c>
      <c r="AM146" s="785" t="s">
        <v>585</v>
      </c>
      <c r="AN146" s="806" t="s">
        <v>528</v>
      </c>
      <c r="AO146" s="755"/>
      <c r="AP146" s="755"/>
      <c r="AQ146" s="755"/>
      <c r="AR146" s="755"/>
      <c r="AS146" s="755"/>
      <c r="AT146" s="755"/>
      <c r="AU146" s="755"/>
      <c r="AV146" s="755"/>
      <c r="AW146" s="755"/>
      <c r="AX146" s="755"/>
      <c r="AY146" s="755"/>
      <c r="AZ146" s="755"/>
      <c r="BA146" s="755"/>
      <c r="BB146" s="755"/>
      <c r="BC146" s="755"/>
      <c r="BD146" s="755"/>
      <c r="BE146" s="755"/>
      <c r="BF146" s="755"/>
      <c r="BG146" s="755"/>
      <c r="BH146" s="755"/>
      <c r="BI146" s="755"/>
      <c r="BJ146" s="755"/>
      <c r="BK146" s="755"/>
      <c r="BL146" s="755"/>
      <c r="BM146" s="755"/>
      <c r="BN146" s="755"/>
      <c r="BO146" s="755"/>
      <c r="BP146" s="755"/>
      <c r="BQ146" s="755"/>
      <c r="BR146" s="755"/>
      <c r="BS146" s="755"/>
      <c r="BT146" s="755"/>
      <c r="BU146" s="755"/>
      <c r="BV146" s="755"/>
      <c r="BW146" s="755"/>
      <c r="BX146" s="755"/>
      <c r="BY146" s="755"/>
      <c r="BZ146" s="755"/>
      <c r="CA146" s="755"/>
      <c r="CB146" s="755"/>
      <c r="CC146" s="755"/>
      <c r="CD146" s="755"/>
      <c r="CE146" s="755"/>
      <c r="CF146" s="755"/>
      <c r="CG146" s="755"/>
      <c r="CH146" s="755"/>
      <c r="CI146" s="755"/>
      <c r="CJ146" s="755"/>
      <c r="CK146" s="755"/>
      <c r="CL146" s="755"/>
      <c r="CM146" s="755"/>
      <c r="CN146" s="755"/>
      <c r="CO146" s="755"/>
      <c r="CP146" s="755"/>
      <c r="CQ146" s="755"/>
      <c r="CR146" s="755"/>
      <c r="CS146" s="755"/>
      <c r="CT146" s="755"/>
      <c r="CU146" s="755"/>
      <c r="CV146" s="755"/>
      <c r="CW146" s="755"/>
      <c r="CX146" s="755"/>
      <c r="CY146" s="755"/>
      <c r="CZ146" s="755"/>
      <c r="DA146" s="755"/>
      <c r="DB146" s="755"/>
      <c r="DC146" s="755"/>
      <c r="DD146" s="755"/>
      <c r="DE146" s="755"/>
      <c r="DF146" s="755"/>
      <c r="DG146" s="755"/>
      <c r="DH146" s="755"/>
      <c r="DI146" s="755"/>
      <c r="DJ146" s="755"/>
      <c r="DK146" s="755"/>
      <c r="DL146" s="755"/>
      <c r="DM146" s="755"/>
      <c r="DN146" s="755"/>
      <c r="DO146" s="755"/>
      <c r="DP146" s="755"/>
      <c r="DQ146" s="755"/>
      <c r="DR146" s="755"/>
      <c r="DS146" s="755"/>
      <c r="DT146" s="755"/>
      <c r="DU146" s="755"/>
      <c r="DV146" s="755"/>
      <c r="DW146" s="755"/>
      <c r="DX146" s="755"/>
      <c r="DY146" s="755"/>
      <c r="DZ146" s="755"/>
      <c r="EA146" s="755"/>
      <c r="EB146" s="755"/>
      <c r="EC146" s="755"/>
      <c r="ED146" s="755"/>
      <c r="EE146" s="755"/>
      <c r="EF146" s="755"/>
      <c r="EG146" s="755"/>
      <c r="EH146" s="755"/>
      <c r="EI146" s="755"/>
      <c r="EJ146" s="755"/>
      <c r="EK146" s="755"/>
      <c r="EL146" s="755"/>
      <c r="EM146" s="755"/>
      <c r="EN146" s="755"/>
      <c r="EO146" s="755"/>
      <c r="EP146" s="755"/>
      <c r="EQ146" s="755"/>
      <c r="ER146" s="755"/>
      <c r="ES146" s="755"/>
      <c r="ET146" s="755"/>
      <c r="EU146" s="755"/>
      <c r="EV146" s="755"/>
      <c r="EW146" s="755"/>
      <c r="EX146" s="755"/>
      <c r="EY146" s="755"/>
      <c r="EZ146" s="755"/>
      <c r="FA146" s="755"/>
      <c r="FB146" s="755"/>
      <c r="FC146" s="755"/>
      <c r="FD146" s="755"/>
      <c r="FE146" s="755"/>
      <c r="FF146" s="755"/>
      <c r="FG146" s="755"/>
      <c r="FH146" s="755"/>
      <c r="FI146" s="755"/>
      <c r="FJ146" s="755"/>
      <c r="FK146" s="755"/>
      <c r="FL146" s="755"/>
      <c r="FM146" s="755"/>
      <c r="FN146" s="755"/>
      <c r="FO146" s="755"/>
      <c r="FP146" s="755"/>
      <c r="FQ146" s="755"/>
      <c r="FR146" s="755"/>
      <c r="FS146" s="755"/>
      <c r="FT146" s="755"/>
      <c r="FU146" s="755"/>
      <c r="FV146" s="755"/>
      <c r="FW146" s="755"/>
      <c r="FX146" s="755"/>
      <c r="FY146" s="755"/>
      <c r="FZ146" s="755"/>
      <c r="GA146" s="755"/>
      <c r="GB146" s="755"/>
      <c r="GC146" s="755"/>
      <c r="GD146" s="755"/>
      <c r="GE146" s="755"/>
      <c r="GF146" s="755"/>
      <c r="GG146" s="755"/>
      <c r="GH146" s="755"/>
      <c r="GI146" s="755"/>
      <c r="GJ146" s="755"/>
      <c r="GK146" s="755"/>
      <c r="GL146" s="755"/>
      <c r="GM146" s="755"/>
      <c r="GN146" s="755"/>
      <c r="GO146" s="755"/>
      <c r="GP146" s="755"/>
      <c r="GQ146" s="755"/>
      <c r="GR146" s="755"/>
      <c r="GS146" s="755"/>
      <c r="GT146" s="755"/>
      <c r="GU146" s="755"/>
      <c r="GV146" s="755"/>
      <c r="GW146" s="755"/>
      <c r="GX146" s="755"/>
      <c r="GY146" s="755"/>
      <c r="GZ146" s="755"/>
      <c r="HA146" s="755"/>
      <c r="HB146" s="755"/>
      <c r="HC146" s="755"/>
      <c r="HD146" s="755"/>
      <c r="HE146" s="755"/>
      <c r="HF146" s="755"/>
      <c r="HG146" s="755"/>
      <c r="HH146" s="755"/>
      <c r="HI146" s="755"/>
      <c r="HJ146" s="755"/>
      <c r="HK146" s="755"/>
      <c r="HL146" s="755"/>
      <c r="HM146" s="755"/>
      <c r="HN146" s="755"/>
      <c r="HO146" s="755"/>
      <c r="HP146" s="755"/>
      <c r="HQ146" s="755"/>
      <c r="HR146" s="755"/>
      <c r="HS146" s="755"/>
    </row>
    <row r="147" spans="1:246" s="498" customFormat="1" ht="76.5" x14ac:dyDescent="0.25">
      <c r="A147" s="771"/>
      <c r="B147" s="772" t="s">
        <v>619</v>
      </c>
      <c r="C147" s="773" t="s">
        <v>617</v>
      </c>
      <c r="D147" s="775" t="s">
        <v>618</v>
      </c>
      <c r="E147" s="418" t="s">
        <v>366</v>
      </c>
      <c r="F147" s="418"/>
      <c r="G147" s="424" t="s">
        <v>66</v>
      </c>
      <c r="H147" s="602"/>
      <c r="I147" s="774">
        <v>4</v>
      </c>
      <c r="J147" s="774">
        <v>4</v>
      </c>
      <c r="K147" s="680" t="s">
        <v>566</v>
      </c>
      <c r="L147" s="602" t="str">
        <f>"07"</f>
        <v>07</v>
      </c>
      <c r="M147" s="840">
        <v>78</v>
      </c>
      <c r="N147" s="1241">
        <v>18</v>
      </c>
      <c r="O147" s="1241"/>
      <c r="P147" s="1241">
        <v>18</v>
      </c>
      <c r="Q147" s="1241"/>
      <c r="R147" s="1246"/>
      <c r="S147" s="1246"/>
      <c r="T147" s="1125" t="s">
        <v>712</v>
      </c>
      <c r="U147" s="891" t="s">
        <v>685</v>
      </c>
      <c r="V147" s="867">
        <v>1</v>
      </c>
      <c r="W147" s="705" t="s">
        <v>121</v>
      </c>
      <c r="X147" s="705"/>
      <c r="Y147" s="705"/>
      <c r="Z147" s="407">
        <v>1</v>
      </c>
      <c r="AA147" s="409" t="s">
        <v>124</v>
      </c>
      <c r="AB147" s="407" t="s">
        <v>148</v>
      </c>
      <c r="AC147" s="903" t="s">
        <v>585</v>
      </c>
      <c r="AD147" s="927" t="s">
        <v>647</v>
      </c>
      <c r="AE147" s="1270" t="str">
        <f t="shared" ref="AE147:AE148" si="58">+AD147</f>
        <v>Oral, 15-20 min</v>
      </c>
      <c r="AF147" s="908">
        <v>1</v>
      </c>
      <c r="AG147" s="719" t="s">
        <v>124</v>
      </c>
      <c r="AH147" s="719" t="s">
        <v>148</v>
      </c>
      <c r="AI147" s="719" t="s">
        <v>585</v>
      </c>
      <c r="AJ147" s="407">
        <v>1</v>
      </c>
      <c r="AK147" s="406" t="s">
        <v>124</v>
      </c>
      <c r="AL147" s="406" t="s">
        <v>148</v>
      </c>
      <c r="AM147" s="406" t="s">
        <v>585</v>
      </c>
      <c r="AN147" s="657" t="s">
        <v>514</v>
      </c>
      <c r="AO147" s="497"/>
      <c r="AP147" s="497"/>
      <c r="AQ147" s="497"/>
      <c r="AR147" s="497"/>
      <c r="AS147" s="497"/>
      <c r="AT147" s="497"/>
      <c r="AU147" s="497"/>
      <c r="AV147" s="497"/>
      <c r="AW147" s="497"/>
      <c r="AX147" s="497"/>
      <c r="AY147" s="497"/>
      <c r="AZ147" s="497"/>
      <c r="BA147" s="497"/>
      <c r="BB147" s="497"/>
      <c r="BC147" s="497"/>
      <c r="BD147" s="497"/>
      <c r="BE147" s="497"/>
      <c r="BF147" s="497"/>
      <c r="BG147" s="497"/>
      <c r="BH147" s="497"/>
      <c r="BI147" s="497"/>
      <c r="BJ147" s="497"/>
      <c r="BK147" s="497"/>
      <c r="BL147" s="497"/>
      <c r="BM147" s="497"/>
      <c r="BN147" s="497"/>
      <c r="BO147" s="497"/>
      <c r="BP147" s="497"/>
      <c r="BQ147" s="497"/>
      <c r="BR147" s="497"/>
      <c r="BS147" s="497"/>
      <c r="BT147" s="497"/>
      <c r="BU147" s="497"/>
      <c r="BV147" s="497"/>
      <c r="BW147" s="497"/>
      <c r="BX147" s="497"/>
      <c r="BY147" s="497"/>
      <c r="BZ147" s="497"/>
      <c r="CA147" s="497"/>
      <c r="CB147" s="497"/>
      <c r="CC147" s="497"/>
      <c r="CD147" s="497"/>
      <c r="CE147" s="497"/>
      <c r="CF147" s="497"/>
      <c r="CG147" s="497"/>
      <c r="CH147" s="497"/>
      <c r="CI147" s="497"/>
      <c r="CJ147" s="497"/>
      <c r="CK147" s="497"/>
      <c r="CL147" s="497"/>
      <c r="CM147" s="497"/>
      <c r="CN147" s="497"/>
      <c r="CO147" s="497"/>
      <c r="CP147" s="497"/>
      <c r="CQ147" s="497"/>
      <c r="CR147" s="497"/>
      <c r="CS147" s="497"/>
      <c r="CT147" s="497"/>
      <c r="CU147" s="497"/>
      <c r="CV147" s="497"/>
      <c r="CW147" s="497"/>
      <c r="CX147" s="497"/>
      <c r="CY147" s="497"/>
      <c r="CZ147" s="497"/>
      <c r="DA147" s="497"/>
      <c r="DB147" s="497"/>
      <c r="DC147" s="497"/>
      <c r="DD147" s="497"/>
      <c r="DE147" s="497"/>
      <c r="DF147" s="497"/>
      <c r="DG147" s="497"/>
      <c r="DH147" s="497"/>
      <c r="DI147" s="497"/>
      <c r="DJ147" s="497"/>
      <c r="DK147" s="497"/>
      <c r="DL147" s="497"/>
      <c r="DM147" s="497"/>
      <c r="DN147" s="497"/>
      <c r="DO147" s="497"/>
      <c r="DP147" s="497"/>
      <c r="DQ147" s="497"/>
      <c r="DR147" s="497"/>
      <c r="DS147" s="497"/>
      <c r="DT147" s="497"/>
      <c r="DU147" s="497"/>
      <c r="DV147" s="497"/>
      <c r="DW147" s="497"/>
      <c r="DX147" s="497"/>
      <c r="DY147" s="497"/>
      <c r="DZ147" s="497"/>
      <c r="EA147" s="497"/>
      <c r="EB147" s="497"/>
      <c r="EC147" s="497"/>
      <c r="ED147" s="497"/>
      <c r="EE147" s="497"/>
      <c r="EF147" s="497"/>
      <c r="EG147" s="497"/>
      <c r="EH147" s="497"/>
      <c r="EI147" s="497"/>
      <c r="EJ147" s="497"/>
      <c r="EK147" s="497"/>
      <c r="EL147" s="497"/>
      <c r="EM147" s="497"/>
      <c r="EN147" s="497"/>
      <c r="EO147" s="497"/>
      <c r="EP147" s="497"/>
      <c r="EQ147" s="497"/>
      <c r="ER147" s="497"/>
      <c r="ES147" s="497"/>
      <c r="ET147" s="497"/>
      <c r="EU147" s="497"/>
      <c r="EV147" s="497"/>
      <c r="EW147" s="497"/>
      <c r="EX147" s="497"/>
      <c r="EY147" s="497"/>
      <c r="EZ147" s="497"/>
      <c r="FA147" s="497"/>
      <c r="FB147" s="497"/>
      <c r="FC147" s="497"/>
      <c r="FD147" s="497"/>
      <c r="FE147" s="497"/>
      <c r="FF147" s="497"/>
      <c r="FG147" s="497"/>
      <c r="FH147" s="497"/>
      <c r="FI147" s="497"/>
      <c r="FJ147" s="497"/>
      <c r="FK147" s="497"/>
      <c r="FL147" s="497"/>
      <c r="FM147" s="497"/>
      <c r="FN147" s="497"/>
      <c r="FO147" s="497"/>
      <c r="FP147" s="497"/>
      <c r="FQ147" s="497"/>
      <c r="FR147" s="497"/>
      <c r="FS147" s="497"/>
      <c r="FT147" s="497"/>
      <c r="FU147" s="497"/>
      <c r="FV147" s="497"/>
      <c r="FW147" s="497"/>
      <c r="FX147" s="497"/>
      <c r="FY147" s="497"/>
      <c r="FZ147" s="497"/>
      <c r="GA147" s="497"/>
      <c r="GB147" s="497"/>
      <c r="GC147" s="497"/>
      <c r="GD147" s="497"/>
      <c r="GE147" s="497"/>
      <c r="GF147" s="497"/>
      <c r="GG147" s="497"/>
      <c r="GH147" s="497"/>
      <c r="GI147" s="497"/>
      <c r="GJ147" s="497"/>
      <c r="GK147" s="497"/>
      <c r="GL147" s="497"/>
      <c r="GM147" s="497"/>
      <c r="GN147" s="497"/>
      <c r="GO147" s="497"/>
      <c r="GP147" s="497"/>
      <c r="GQ147" s="497"/>
      <c r="GR147" s="497"/>
      <c r="GS147" s="497"/>
      <c r="GT147" s="497"/>
      <c r="GU147" s="497"/>
      <c r="GV147" s="497"/>
      <c r="GW147" s="497"/>
      <c r="GX147" s="497"/>
      <c r="GY147" s="497"/>
      <c r="GZ147" s="497"/>
      <c r="HA147" s="497"/>
      <c r="HB147" s="497"/>
      <c r="HC147" s="497"/>
      <c r="HD147" s="497"/>
      <c r="HE147" s="497"/>
      <c r="HF147" s="497"/>
      <c r="HG147" s="497"/>
      <c r="HH147" s="497"/>
      <c r="HI147" s="497"/>
      <c r="HJ147" s="497"/>
      <c r="HK147" s="497"/>
      <c r="HL147" s="497"/>
      <c r="HM147" s="497"/>
      <c r="HN147" s="497"/>
      <c r="HO147" s="497"/>
      <c r="HP147" s="497"/>
      <c r="HQ147" s="497"/>
      <c r="HR147" s="497"/>
      <c r="HS147" s="497"/>
    </row>
    <row r="148" spans="1:246" s="645" customFormat="1" ht="76.5" x14ac:dyDescent="0.25">
      <c r="A148" s="414"/>
      <c r="B148" s="414" t="s">
        <v>461</v>
      </c>
      <c r="C148" s="392" t="s">
        <v>86</v>
      </c>
      <c r="D148" s="415" t="s">
        <v>267</v>
      </c>
      <c r="E148" s="629" t="s">
        <v>440</v>
      </c>
      <c r="F148" s="346"/>
      <c r="G148" s="376" t="s">
        <v>66</v>
      </c>
      <c r="H148" s="586"/>
      <c r="I148" s="375" t="s">
        <v>52</v>
      </c>
      <c r="J148" s="375" t="s">
        <v>52</v>
      </c>
      <c r="K148" s="688" t="s">
        <v>448</v>
      </c>
      <c r="L148" s="587">
        <v>25</v>
      </c>
      <c r="M148" s="832">
        <v>59</v>
      </c>
      <c r="N148" s="1232"/>
      <c r="O148" s="1232"/>
      <c r="P148" s="1232">
        <v>18</v>
      </c>
      <c r="Q148" s="1232"/>
      <c r="R148" s="1232"/>
      <c r="S148" s="1232"/>
      <c r="T148" s="1124" t="s">
        <v>704</v>
      </c>
      <c r="U148" s="883" t="s">
        <v>713</v>
      </c>
      <c r="V148" s="859">
        <v>1</v>
      </c>
      <c r="W148" s="727" t="s">
        <v>121</v>
      </c>
      <c r="X148" s="718"/>
      <c r="Y148" s="718"/>
      <c r="Z148" s="398">
        <v>1</v>
      </c>
      <c r="AA148" s="397" t="s">
        <v>124</v>
      </c>
      <c r="AB148" s="397" t="s">
        <v>173</v>
      </c>
      <c r="AC148" s="896" t="s">
        <v>161</v>
      </c>
      <c r="AD148" s="918" t="s">
        <v>641</v>
      </c>
      <c r="AE148" s="1270" t="str">
        <f t="shared" si="58"/>
        <v>Ecrit, 2h</v>
      </c>
      <c r="AF148" s="910">
        <v>1</v>
      </c>
      <c r="AG148" s="718" t="s">
        <v>124</v>
      </c>
      <c r="AH148" s="718" t="s">
        <v>173</v>
      </c>
      <c r="AI148" s="718" t="s">
        <v>161</v>
      </c>
      <c r="AJ148" s="398">
        <v>1</v>
      </c>
      <c r="AK148" s="404" t="s">
        <v>124</v>
      </c>
      <c r="AL148" s="404" t="s">
        <v>173</v>
      </c>
      <c r="AM148" s="404" t="s">
        <v>161</v>
      </c>
      <c r="AN148" s="654" t="s">
        <v>529</v>
      </c>
      <c r="AO148" s="755"/>
      <c r="AP148" s="755"/>
      <c r="AQ148" s="755"/>
      <c r="AR148" s="755"/>
      <c r="AS148" s="755"/>
      <c r="AT148" s="755"/>
      <c r="AU148" s="755"/>
      <c r="AV148" s="755"/>
      <c r="AW148" s="755"/>
      <c r="AX148" s="755"/>
      <c r="AY148" s="755"/>
      <c r="AZ148" s="755"/>
      <c r="BA148" s="755"/>
      <c r="BB148" s="755"/>
      <c r="BC148" s="755"/>
      <c r="BD148" s="755"/>
      <c r="BE148" s="755"/>
      <c r="BF148" s="755"/>
      <c r="BG148" s="755"/>
      <c r="BH148" s="755"/>
      <c r="BI148" s="755"/>
      <c r="BJ148" s="755"/>
      <c r="BK148" s="755"/>
      <c r="BL148" s="755"/>
      <c r="BM148" s="755"/>
      <c r="BN148" s="755"/>
      <c r="BO148" s="755"/>
      <c r="BP148" s="755"/>
      <c r="BQ148" s="755"/>
      <c r="BR148" s="755"/>
      <c r="BS148" s="755"/>
      <c r="BT148" s="755"/>
      <c r="BU148" s="755"/>
      <c r="BV148" s="755"/>
      <c r="BW148" s="755"/>
      <c r="BX148" s="755"/>
      <c r="BY148" s="755"/>
      <c r="BZ148" s="755"/>
      <c r="CA148" s="755"/>
      <c r="CB148" s="755"/>
      <c r="CC148" s="755"/>
      <c r="CD148" s="755"/>
      <c r="CE148" s="755"/>
      <c r="CF148" s="755"/>
      <c r="CG148" s="755"/>
      <c r="CH148" s="755"/>
      <c r="CI148" s="755"/>
      <c r="CJ148" s="755"/>
      <c r="CK148" s="755"/>
      <c r="CL148" s="755"/>
      <c r="CM148" s="755"/>
      <c r="CN148" s="755"/>
      <c r="CO148" s="755"/>
      <c r="CP148" s="755"/>
      <c r="CQ148" s="755"/>
      <c r="CR148" s="755"/>
      <c r="CS148" s="755"/>
      <c r="CT148" s="755"/>
      <c r="CU148" s="755"/>
      <c r="CV148" s="755"/>
      <c r="CW148" s="755"/>
      <c r="CX148" s="755"/>
      <c r="CY148" s="755"/>
      <c r="CZ148" s="755"/>
      <c r="DA148" s="755"/>
      <c r="DB148" s="755"/>
      <c r="DC148" s="755"/>
      <c r="DD148" s="755"/>
      <c r="DE148" s="755"/>
      <c r="DF148" s="755"/>
      <c r="DG148" s="755"/>
      <c r="DH148" s="755"/>
      <c r="DI148" s="755"/>
      <c r="DJ148" s="755"/>
      <c r="DK148" s="755"/>
      <c r="DL148" s="755"/>
      <c r="DM148" s="755"/>
      <c r="DN148" s="755"/>
      <c r="DO148" s="755"/>
      <c r="DP148" s="755"/>
      <c r="DQ148" s="755"/>
      <c r="DR148" s="755"/>
      <c r="DS148" s="755"/>
      <c r="DT148" s="755"/>
      <c r="DU148" s="755"/>
      <c r="DV148" s="755"/>
      <c r="DW148" s="755"/>
      <c r="DX148" s="755"/>
      <c r="DY148" s="755"/>
      <c r="DZ148" s="755"/>
      <c r="EA148" s="755"/>
      <c r="EB148" s="755"/>
      <c r="EC148" s="755"/>
      <c r="ED148" s="755"/>
      <c r="EE148" s="755"/>
      <c r="EF148" s="755"/>
      <c r="EG148" s="755"/>
      <c r="EH148" s="755"/>
      <c r="EI148" s="755"/>
      <c r="EJ148" s="755"/>
      <c r="EK148" s="755"/>
      <c r="EL148" s="755"/>
      <c r="EM148" s="755"/>
      <c r="EN148" s="755"/>
      <c r="EO148" s="755"/>
      <c r="EP148" s="755"/>
      <c r="EQ148" s="755"/>
      <c r="ER148" s="755"/>
      <c r="ES148" s="755"/>
      <c r="ET148" s="755"/>
      <c r="EU148" s="755"/>
      <c r="EV148" s="755"/>
      <c r="EW148" s="755"/>
      <c r="EX148" s="755"/>
      <c r="EY148" s="755"/>
      <c r="EZ148" s="755"/>
      <c r="FA148" s="755"/>
      <c r="FB148" s="755"/>
      <c r="FC148" s="755"/>
      <c r="FD148" s="755"/>
      <c r="FE148" s="755"/>
      <c r="FF148" s="755"/>
      <c r="FG148" s="755"/>
      <c r="FH148" s="755"/>
      <c r="FI148" s="755"/>
      <c r="FJ148" s="755"/>
      <c r="FK148" s="755"/>
      <c r="FL148" s="755"/>
      <c r="FM148" s="755"/>
      <c r="FN148" s="755"/>
      <c r="FO148" s="755"/>
      <c r="FP148" s="755"/>
      <c r="FQ148" s="755"/>
      <c r="FR148" s="755"/>
      <c r="FS148" s="755"/>
      <c r="FT148" s="755"/>
      <c r="FU148" s="755"/>
      <c r="FV148" s="755"/>
      <c r="FW148" s="755"/>
      <c r="FX148" s="755"/>
      <c r="FY148" s="755"/>
      <c r="FZ148" s="755"/>
      <c r="GA148" s="755"/>
      <c r="GB148" s="755"/>
      <c r="GC148" s="755"/>
      <c r="GD148" s="755"/>
      <c r="GE148" s="755"/>
      <c r="GF148" s="755"/>
      <c r="GG148" s="755"/>
      <c r="GH148" s="755"/>
      <c r="GI148" s="755"/>
      <c r="GJ148" s="755"/>
      <c r="GK148" s="755"/>
      <c r="GL148" s="755"/>
      <c r="GM148" s="755"/>
      <c r="GN148" s="755"/>
      <c r="GO148" s="755"/>
      <c r="GP148" s="755"/>
      <c r="GQ148" s="755"/>
      <c r="GR148" s="755"/>
      <c r="GS148" s="755"/>
      <c r="GT148" s="755"/>
      <c r="GU148" s="755"/>
      <c r="GV148" s="755"/>
      <c r="GW148" s="755"/>
      <c r="GX148" s="755"/>
      <c r="GY148" s="755"/>
      <c r="GZ148" s="755"/>
      <c r="HA148" s="755"/>
      <c r="HB148" s="755"/>
      <c r="HC148" s="755"/>
      <c r="HD148" s="755"/>
      <c r="HE148" s="755"/>
      <c r="HF148" s="755"/>
      <c r="HG148" s="755"/>
      <c r="HH148" s="755"/>
      <c r="HI148" s="755"/>
      <c r="HJ148" s="755"/>
      <c r="HK148" s="755"/>
      <c r="HL148" s="755"/>
      <c r="HM148" s="755"/>
      <c r="HN148" s="755"/>
      <c r="HO148" s="755"/>
      <c r="HP148" s="755"/>
      <c r="HQ148" s="755"/>
      <c r="HR148" s="755"/>
      <c r="HS148" s="755"/>
    </row>
    <row r="149" spans="1:246" s="643" customFormat="1" ht="36" customHeight="1" x14ac:dyDescent="0.25">
      <c r="A149" s="640" t="s">
        <v>462</v>
      </c>
      <c r="B149" s="640" t="s">
        <v>344</v>
      </c>
      <c r="C149" s="641" t="s">
        <v>463</v>
      </c>
      <c r="D149" s="624" t="s">
        <v>223</v>
      </c>
      <c r="E149" s="640" t="s">
        <v>395</v>
      </c>
      <c r="F149" s="641"/>
      <c r="G149" s="625"/>
      <c r="H149" s="640" t="s">
        <v>367</v>
      </c>
      <c r="I149" s="640">
        <v>2</v>
      </c>
      <c r="J149" s="640">
        <v>2</v>
      </c>
      <c r="K149" s="626"/>
      <c r="L149" s="618"/>
      <c r="M149" s="850"/>
      <c r="N149" s="1251"/>
      <c r="O149" s="1251"/>
      <c r="P149" s="1253"/>
      <c r="Q149" s="1253"/>
      <c r="R149" s="1243"/>
      <c r="S149" s="1243"/>
      <c r="T149" s="1119"/>
      <c r="U149" s="885"/>
      <c r="V149" s="869"/>
      <c r="W149" s="622"/>
      <c r="X149" s="619"/>
      <c r="Y149" s="620"/>
      <c r="Z149" s="619"/>
      <c r="AA149" s="619"/>
      <c r="AB149" s="619"/>
      <c r="AC149" s="897"/>
      <c r="AD149" s="919"/>
      <c r="AE149" s="917"/>
      <c r="AF149" s="901"/>
      <c r="AG149" s="619"/>
      <c r="AH149" s="619"/>
      <c r="AI149" s="620"/>
      <c r="AJ149" s="619"/>
      <c r="AK149" s="619"/>
      <c r="AL149" s="619"/>
      <c r="AM149" s="623"/>
      <c r="AN149" s="668"/>
      <c r="AO149" s="642"/>
      <c r="AP149" s="642"/>
      <c r="AQ149" s="642"/>
      <c r="AR149" s="642"/>
      <c r="AS149" s="642"/>
      <c r="AT149" s="642"/>
      <c r="AU149" s="642"/>
      <c r="AV149" s="642"/>
      <c r="AW149" s="642"/>
      <c r="AX149" s="642"/>
      <c r="AY149" s="642"/>
      <c r="AZ149" s="642"/>
      <c r="BA149" s="642"/>
      <c r="BB149" s="642"/>
      <c r="BC149" s="642"/>
      <c r="BD149" s="642"/>
      <c r="BE149" s="642"/>
      <c r="BF149" s="642"/>
      <c r="BG149" s="642"/>
      <c r="BH149" s="642"/>
      <c r="BI149" s="642"/>
      <c r="BJ149" s="642"/>
      <c r="BK149" s="642"/>
      <c r="BL149" s="642"/>
      <c r="BM149" s="642"/>
      <c r="BN149" s="642"/>
      <c r="BO149" s="642"/>
      <c r="BP149" s="642"/>
      <c r="BQ149" s="642"/>
      <c r="BR149" s="642"/>
      <c r="BS149" s="642"/>
      <c r="BT149" s="642"/>
      <c r="BU149" s="642"/>
      <c r="BV149" s="642"/>
      <c r="BW149" s="642"/>
      <c r="BX149" s="642"/>
      <c r="BY149" s="642"/>
      <c r="BZ149" s="642"/>
      <c r="CA149" s="642"/>
      <c r="CB149" s="642"/>
      <c r="CC149" s="642"/>
      <c r="CD149" s="642"/>
      <c r="CE149" s="642"/>
      <c r="CF149" s="642"/>
      <c r="CG149" s="642"/>
      <c r="CH149" s="642"/>
      <c r="CI149" s="642"/>
      <c r="CJ149" s="642"/>
      <c r="CK149" s="642"/>
      <c r="CL149" s="642"/>
      <c r="CM149" s="642"/>
      <c r="CN149" s="642"/>
      <c r="CO149" s="642"/>
      <c r="CP149" s="642"/>
      <c r="CQ149" s="642"/>
      <c r="CR149" s="642"/>
      <c r="CS149" s="642"/>
      <c r="CT149" s="642"/>
      <c r="CU149" s="642"/>
      <c r="CV149" s="642"/>
      <c r="CW149" s="642"/>
      <c r="CX149" s="642"/>
      <c r="CY149" s="642"/>
      <c r="CZ149" s="642"/>
      <c r="DA149" s="642"/>
      <c r="DB149" s="642"/>
      <c r="DC149" s="642"/>
      <c r="DD149" s="642"/>
      <c r="DE149" s="642"/>
      <c r="DF149" s="642"/>
      <c r="DG149" s="642"/>
      <c r="DH149" s="642"/>
      <c r="DI149" s="642"/>
      <c r="DJ149" s="642"/>
      <c r="DK149" s="642"/>
      <c r="DL149" s="642"/>
      <c r="DM149" s="642"/>
      <c r="DN149" s="642"/>
      <c r="DO149" s="642"/>
      <c r="DP149" s="642"/>
      <c r="DQ149" s="642"/>
      <c r="DR149" s="642"/>
      <c r="DS149" s="642"/>
      <c r="DT149" s="642"/>
      <c r="DU149" s="642"/>
      <c r="DV149" s="642"/>
      <c r="DW149" s="642"/>
      <c r="DX149" s="642"/>
      <c r="DY149" s="642"/>
      <c r="DZ149" s="642"/>
      <c r="EA149" s="642"/>
      <c r="EB149" s="642"/>
      <c r="EC149" s="642"/>
      <c r="ED149" s="642"/>
      <c r="EE149" s="642"/>
      <c r="EF149" s="642"/>
      <c r="EG149" s="642"/>
      <c r="EH149" s="642"/>
      <c r="EI149" s="642"/>
      <c r="EJ149" s="642"/>
      <c r="EK149" s="642"/>
      <c r="EL149" s="642"/>
      <c r="EM149" s="642"/>
      <c r="EN149" s="642"/>
      <c r="EO149" s="642"/>
      <c r="EP149" s="642"/>
      <c r="EQ149" s="642"/>
      <c r="ER149" s="642"/>
      <c r="ES149" s="642"/>
      <c r="ET149" s="642"/>
      <c r="EU149" s="642"/>
      <c r="EV149" s="642"/>
      <c r="EW149" s="642"/>
      <c r="EX149" s="642"/>
      <c r="EY149" s="642"/>
      <c r="EZ149" s="642"/>
      <c r="FA149" s="642"/>
      <c r="FB149" s="642"/>
      <c r="FC149" s="642"/>
      <c r="FD149" s="642"/>
      <c r="FE149" s="642"/>
      <c r="FF149" s="642"/>
      <c r="FG149" s="642"/>
      <c r="FH149" s="642"/>
      <c r="FI149" s="642"/>
      <c r="FJ149" s="642"/>
      <c r="FK149" s="642"/>
      <c r="FL149" s="642"/>
      <c r="FM149" s="642"/>
      <c r="FN149" s="642"/>
      <c r="FO149" s="642"/>
      <c r="FP149" s="642"/>
      <c r="FQ149" s="642"/>
      <c r="FR149" s="642"/>
      <c r="FS149" s="642"/>
      <c r="FT149" s="642"/>
      <c r="FU149" s="642"/>
      <c r="FV149" s="642"/>
      <c r="FW149" s="642"/>
      <c r="FX149" s="642"/>
      <c r="FY149" s="642"/>
      <c r="FZ149" s="642"/>
      <c r="GA149" s="642"/>
      <c r="GB149" s="642"/>
      <c r="GC149" s="642"/>
      <c r="GD149" s="642"/>
      <c r="GE149" s="642"/>
      <c r="GF149" s="642"/>
      <c r="GG149" s="642"/>
      <c r="GH149" s="642"/>
      <c r="GI149" s="642"/>
      <c r="GJ149" s="642"/>
      <c r="GK149" s="642"/>
      <c r="GL149" s="642"/>
      <c r="GM149" s="642"/>
      <c r="GN149" s="642"/>
      <c r="GO149" s="642"/>
      <c r="GP149" s="642"/>
      <c r="GQ149" s="642"/>
      <c r="GR149" s="642"/>
      <c r="GS149" s="642"/>
      <c r="GT149" s="642"/>
      <c r="GU149" s="642"/>
      <c r="GV149" s="642"/>
      <c r="GW149" s="642"/>
      <c r="GX149" s="642"/>
      <c r="GY149" s="642"/>
      <c r="GZ149" s="642"/>
      <c r="HA149" s="642"/>
      <c r="HB149" s="642"/>
      <c r="HC149" s="642"/>
      <c r="HD149" s="642"/>
      <c r="HE149" s="642"/>
      <c r="HF149" s="642"/>
      <c r="HG149" s="642"/>
      <c r="HH149" s="642"/>
      <c r="HI149" s="642"/>
      <c r="HJ149" s="642"/>
      <c r="HK149" s="642"/>
      <c r="HL149" s="642"/>
      <c r="HM149" s="642"/>
      <c r="HN149" s="642"/>
      <c r="HO149" s="642"/>
      <c r="HP149" s="642"/>
      <c r="HQ149" s="642"/>
      <c r="HR149" s="642"/>
      <c r="HS149" s="642"/>
      <c r="HT149" s="642"/>
      <c r="HU149" s="642"/>
      <c r="HV149" s="642"/>
      <c r="HW149" s="642"/>
      <c r="HX149" s="642"/>
      <c r="HY149" s="642"/>
      <c r="HZ149" s="642"/>
      <c r="IA149" s="642"/>
      <c r="IB149" s="642"/>
      <c r="IC149" s="642"/>
      <c r="ID149" s="642"/>
      <c r="IE149" s="642"/>
      <c r="IF149" s="642"/>
      <c r="IG149" s="642"/>
      <c r="IH149" s="642"/>
      <c r="II149" s="642"/>
      <c r="IJ149" s="642"/>
      <c r="IK149" s="642"/>
      <c r="IL149" s="642"/>
    </row>
    <row r="150" spans="1:246" s="748" customFormat="1" ht="98.25" customHeight="1" x14ac:dyDescent="0.25">
      <c r="A150" s="414"/>
      <c r="B150" s="637" t="s">
        <v>160</v>
      </c>
      <c r="C150" s="638" t="s">
        <v>231</v>
      </c>
      <c r="D150" s="627" t="s">
        <v>464</v>
      </c>
      <c r="E150" s="629" t="s">
        <v>440</v>
      </c>
      <c r="F150" s="628" t="s">
        <v>442</v>
      </c>
      <c r="G150" s="629" t="s">
        <v>582</v>
      </c>
      <c r="H150" s="644"/>
      <c r="I150" s="628" t="s">
        <v>52</v>
      </c>
      <c r="J150" s="628" t="s">
        <v>52</v>
      </c>
      <c r="K150" s="646" t="s">
        <v>369</v>
      </c>
      <c r="L150" s="646">
        <v>12</v>
      </c>
      <c r="M150" s="836">
        <v>52</v>
      </c>
      <c r="N150" s="1237"/>
      <c r="O150" s="1237"/>
      <c r="P150" s="1237">
        <v>18</v>
      </c>
      <c r="Q150" s="1237"/>
      <c r="R150" s="1237"/>
      <c r="S150" s="1237"/>
      <c r="T150" s="1125" t="str">
        <f>+$T$46</f>
        <v>100% CC dont DEVOIR MAISON</v>
      </c>
      <c r="U150" s="891" t="str">
        <f>+$U$46</f>
        <v>100% CT
DEVOIR MAISON</v>
      </c>
      <c r="V150" s="870">
        <v>1</v>
      </c>
      <c r="W150" s="728" t="s">
        <v>121</v>
      </c>
      <c r="X150" s="726" t="s">
        <v>443</v>
      </c>
      <c r="Y150" s="726" t="s">
        <v>162</v>
      </c>
      <c r="Z150" s="636">
        <v>1</v>
      </c>
      <c r="AA150" s="635" t="s">
        <v>124</v>
      </c>
      <c r="AB150" s="635" t="s">
        <v>173</v>
      </c>
      <c r="AC150" s="905" t="s">
        <v>161</v>
      </c>
      <c r="AD150" s="890" t="str">
        <f>+$AD$46</f>
        <v>100% CT oral à distance 15 min. Contacter enseignant au préalable par téléphone</v>
      </c>
      <c r="AE150" s="1270" t="str">
        <f t="shared" ref="AE150:AE152" si="59">+AD150</f>
        <v>100% CT oral à distance 15 min. Contacter enseignant au préalable par téléphone</v>
      </c>
      <c r="AF150" s="909">
        <v>1</v>
      </c>
      <c r="AG150" s="726" t="s">
        <v>124</v>
      </c>
      <c r="AH150" s="726" t="s">
        <v>148</v>
      </c>
      <c r="AI150" s="726" t="s">
        <v>163</v>
      </c>
      <c r="AJ150" s="636">
        <v>1</v>
      </c>
      <c r="AK150" s="635" t="s">
        <v>124</v>
      </c>
      <c r="AL150" s="635" t="s">
        <v>148</v>
      </c>
      <c r="AM150" s="647" t="s">
        <v>163</v>
      </c>
      <c r="AN150" s="657" t="s">
        <v>496</v>
      </c>
      <c r="AO150" s="742"/>
      <c r="AP150" s="742"/>
      <c r="AQ150" s="742"/>
      <c r="AR150" s="742"/>
      <c r="AS150" s="742"/>
      <c r="AT150" s="742"/>
      <c r="AU150" s="742"/>
      <c r="AV150" s="742"/>
      <c r="AW150" s="742"/>
      <c r="AX150" s="742"/>
      <c r="AY150" s="742"/>
      <c r="AZ150" s="742"/>
      <c r="BA150" s="742"/>
      <c r="BB150" s="742"/>
      <c r="BC150" s="742"/>
      <c r="BD150" s="742"/>
      <c r="BE150" s="742"/>
      <c r="BF150" s="742"/>
      <c r="BG150" s="742"/>
      <c r="BH150" s="742"/>
      <c r="BI150" s="742"/>
      <c r="BJ150" s="742"/>
      <c r="BK150" s="742"/>
      <c r="BL150" s="742"/>
      <c r="BM150" s="742"/>
      <c r="BN150" s="742"/>
      <c r="BO150" s="742"/>
      <c r="BP150" s="742"/>
      <c r="BQ150" s="742"/>
      <c r="BR150" s="742"/>
      <c r="BS150" s="742"/>
      <c r="BT150" s="742"/>
      <c r="BU150" s="742"/>
      <c r="BV150" s="742"/>
      <c r="BW150" s="742"/>
      <c r="BX150" s="742"/>
      <c r="BY150" s="742"/>
      <c r="BZ150" s="742"/>
      <c r="CA150" s="742"/>
      <c r="CB150" s="742"/>
      <c r="CC150" s="742"/>
      <c r="CD150" s="742"/>
      <c r="CE150" s="742"/>
      <c r="CF150" s="742"/>
      <c r="CG150" s="742"/>
      <c r="CH150" s="742"/>
      <c r="CI150" s="742"/>
      <c r="CJ150" s="742"/>
      <c r="CK150" s="742"/>
      <c r="CL150" s="742"/>
      <c r="CM150" s="742"/>
      <c r="CN150" s="742"/>
      <c r="CO150" s="742"/>
      <c r="CP150" s="742"/>
      <c r="CQ150" s="742"/>
      <c r="CR150" s="742"/>
      <c r="CS150" s="742"/>
      <c r="CT150" s="742"/>
      <c r="CU150" s="742"/>
      <c r="CV150" s="742"/>
      <c r="CW150" s="742"/>
      <c r="CX150" s="742"/>
      <c r="CY150" s="742"/>
      <c r="CZ150" s="742"/>
      <c r="DA150" s="742"/>
      <c r="DB150" s="742"/>
      <c r="DC150" s="742"/>
      <c r="DD150" s="742"/>
      <c r="DE150" s="742"/>
      <c r="DF150" s="742"/>
      <c r="DG150" s="742"/>
      <c r="DH150" s="742"/>
      <c r="DI150" s="742"/>
      <c r="DJ150" s="742"/>
      <c r="DK150" s="742"/>
      <c r="DL150" s="742"/>
      <c r="DM150" s="742"/>
      <c r="DN150" s="742"/>
      <c r="DO150" s="742"/>
      <c r="DP150" s="742"/>
      <c r="DQ150" s="742"/>
      <c r="DR150" s="742"/>
      <c r="DS150" s="742"/>
      <c r="DT150" s="742"/>
      <c r="DU150" s="742"/>
      <c r="DV150" s="742"/>
      <c r="DW150" s="742"/>
      <c r="DX150" s="742"/>
      <c r="DY150" s="742"/>
      <c r="DZ150" s="742"/>
      <c r="EA150" s="742"/>
      <c r="EB150" s="742"/>
      <c r="EC150" s="742"/>
      <c r="ED150" s="742"/>
      <c r="EE150" s="742"/>
      <c r="EF150" s="742"/>
      <c r="EG150" s="742"/>
      <c r="EH150" s="742"/>
      <c r="EI150" s="742"/>
      <c r="EJ150" s="742"/>
      <c r="EK150" s="742"/>
      <c r="EL150" s="742"/>
      <c r="EM150" s="742"/>
      <c r="EN150" s="742"/>
      <c r="EO150" s="742"/>
      <c r="EP150" s="742"/>
      <c r="EQ150" s="742"/>
      <c r="ER150" s="742"/>
      <c r="ES150" s="742"/>
      <c r="ET150" s="742"/>
      <c r="EU150" s="742"/>
      <c r="EV150" s="742"/>
      <c r="EW150" s="742"/>
      <c r="EX150" s="742"/>
      <c r="EY150" s="742"/>
      <c r="EZ150" s="742"/>
      <c r="FA150" s="742"/>
      <c r="FB150" s="742"/>
      <c r="FC150" s="742"/>
      <c r="FD150" s="742"/>
      <c r="FE150" s="742"/>
      <c r="FF150" s="742"/>
      <c r="FG150" s="742"/>
      <c r="FH150" s="742"/>
      <c r="FI150" s="742"/>
      <c r="FJ150" s="742"/>
      <c r="FK150" s="742"/>
      <c r="FL150" s="742"/>
      <c r="FM150" s="742"/>
      <c r="FN150" s="742"/>
      <c r="FO150" s="742"/>
      <c r="FP150" s="742"/>
      <c r="FQ150" s="742"/>
      <c r="FR150" s="742"/>
      <c r="FS150" s="742"/>
      <c r="FT150" s="742"/>
      <c r="FU150" s="742"/>
      <c r="FV150" s="742"/>
      <c r="FW150" s="742"/>
      <c r="FX150" s="742"/>
      <c r="FY150" s="742"/>
      <c r="FZ150" s="742"/>
      <c r="GA150" s="742"/>
      <c r="GB150" s="742"/>
      <c r="GC150" s="742"/>
      <c r="GD150" s="742"/>
      <c r="GE150" s="742"/>
      <c r="GF150" s="742"/>
      <c r="GG150" s="742"/>
      <c r="GH150" s="742"/>
      <c r="GI150" s="742"/>
      <c r="GJ150" s="742"/>
      <c r="GK150" s="742"/>
      <c r="GL150" s="742"/>
      <c r="GM150" s="742"/>
      <c r="GN150" s="742"/>
      <c r="GO150" s="742"/>
      <c r="GP150" s="742"/>
      <c r="GQ150" s="742"/>
      <c r="GR150" s="742"/>
      <c r="GS150" s="742"/>
      <c r="GT150" s="742"/>
      <c r="GU150" s="742"/>
      <c r="GV150" s="742"/>
      <c r="GW150" s="742"/>
      <c r="GX150" s="742"/>
      <c r="GY150" s="742"/>
      <c r="GZ150" s="742"/>
      <c r="HA150" s="742"/>
      <c r="HB150" s="742"/>
      <c r="HC150" s="742"/>
      <c r="HD150" s="742"/>
      <c r="HE150" s="742"/>
      <c r="HF150" s="742"/>
      <c r="HG150" s="742"/>
      <c r="HH150" s="742"/>
      <c r="HI150" s="742"/>
      <c r="HJ150" s="742"/>
      <c r="HK150" s="742"/>
      <c r="HL150" s="742"/>
      <c r="HM150" s="742"/>
      <c r="HN150" s="742"/>
      <c r="HO150" s="742"/>
      <c r="HP150" s="742"/>
      <c r="HQ150" s="742"/>
      <c r="HR150" s="742"/>
      <c r="HS150" s="742"/>
    </row>
    <row r="151" spans="1:246" s="748" customFormat="1" ht="98.25" customHeight="1" x14ac:dyDescent="0.25">
      <c r="A151" s="414"/>
      <c r="B151" s="637" t="s">
        <v>158</v>
      </c>
      <c r="C151" s="639" t="s">
        <v>229</v>
      </c>
      <c r="D151" s="627" t="s">
        <v>465</v>
      </c>
      <c r="E151" s="629" t="s">
        <v>440</v>
      </c>
      <c r="F151" s="628" t="s">
        <v>442</v>
      </c>
      <c r="G151" s="629" t="s">
        <v>584</v>
      </c>
      <c r="H151" s="644"/>
      <c r="I151" s="628" t="s">
        <v>52</v>
      </c>
      <c r="J151" s="628" t="s">
        <v>52</v>
      </c>
      <c r="K151" s="646" t="s">
        <v>602</v>
      </c>
      <c r="L151" s="646">
        <v>11</v>
      </c>
      <c r="M151" s="836">
        <v>20</v>
      </c>
      <c r="N151" s="1237"/>
      <c r="O151" s="1237"/>
      <c r="P151" s="1237">
        <v>18</v>
      </c>
      <c r="Q151" s="1237"/>
      <c r="R151" s="1237"/>
      <c r="S151" s="1237"/>
      <c r="T151" s="1124" t="s">
        <v>744</v>
      </c>
      <c r="U151" s="883" t="s">
        <v>745</v>
      </c>
      <c r="V151" s="870">
        <v>1</v>
      </c>
      <c r="W151" s="728" t="s">
        <v>121</v>
      </c>
      <c r="X151" s="726"/>
      <c r="Y151" s="726"/>
      <c r="Z151" s="636">
        <v>1</v>
      </c>
      <c r="AA151" s="635" t="s">
        <v>124</v>
      </c>
      <c r="AB151" s="635" t="s">
        <v>173</v>
      </c>
      <c r="AC151" s="905" t="s">
        <v>161</v>
      </c>
      <c r="AD151" s="918" t="s">
        <v>746</v>
      </c>
      <c r="AE151" s="1270" t="str">
        <f t="shared" si="59"/>
        <v>DM sans temps limité, 
dépôt sujet sur CELENE le xx/06,
copie à rendre au plus tard le xx/06 sur mon adresse email emiliejanton@yahoo.fr, cmasarrre@yahoo.fr</v>
      </c>
      <c r="AF151" s="909">
        <v>1</v>
      </c>
      <c r="AG151" s="726" t="s">
        <v>124</v>
      </c>
      <c r="AH151" s="726" t="s">
        <v>173</v>
      </c>
      <c r="AI151" s="726" t="s">
        <v>161</v>
      </c>
      <c r="AJ151" s="636">
        <v>1</v>
      </c>
      <c r="AK151" s="635" t="s">
        <v>124</v>
      </c>
      <c r="AL151" s="635" t="s">
        <v>173</v>
      </c>
      <c r="AM151" s="647" t="s">
        <v>161</v>
      </c>
      <c r="AN151" s="657" t="s">
        <v>497</v>
      </c>
      <c r="AO151" s="742"/>
      <c r="AP151" s="742"/>
      <c r="AQ151" s="742"/>
      <c r="AR151" s="742"/>
      <c r="AS151" s="742"/>
      <c r="AT151" s="742"/>
      <c r="AU151" s="742"/>
      <c r="AV151" s="742"/>
      <c r="AW151" s="742"/>
      <c r="AX151" s="742"/>
      <c r="AY151" s="742"/>
      <c r="AZ151" s="742"/>
      <c r="BA151" s="742"/>
      <c r="BB151" s="742"/>
      <c r="BC151" s="742"/>
      <c r="BD151" s="742"/>
      <c r="BE151" s="742"/>
      <c r="BF151" s="742"/>
      <c r="BG151" s="742"/>
      <c r="BH151" s="742"/>
      <c r="BI151" s="742"/>
      <c r="BJ151" s="742"/>
      <c r="BK151" s="742"/>
      <c r="BL151" s="742"/>
      <c r="BM151" s="742"/>
      <c r="BN151" s="742"/>
      <c r="BO151" s="742"/>
      <c r="BP151" s="742"/>
      <c r="BQ151" s="742"/>
      <c r="BR151" s="742"/>
      <c r="BS151" s="742"/>
      <c r="BT151" s="742"/>
      <c r="BU151" s="742"/>
      <c r="BV151" s="742"/>
      <c r="BW151" s="742"/>
      <c r="BX151" s="742"/>
      <c r="BY151" s="742"/>
      <c r="BZ151" s="742"/>
      <c r="CA151" s="742"/>
      <c r="CB151" s="742"/>
      <c r="CC151" s="742"/>
      <c r="CD151" s="742"/>
      <c r="CE151" s="742"/>
      <c r="CF151" s="742"/>
      <c r="CG151" s="742"/>
      <c r="CH151" s="742"/>
      <c r="CI151" s="742"/>
      <c r="CJ151" s="742"/>
      <c r="CK151" s="742"/>
      <c r="CL151" s="742"/>
      <c r="CM151" s="742"/>
      <c r="CN151" s="742"/>
      <c r="CO151" s="742"/>
      <c r="CP151" s="742"/>
      <c r="CQ151" s="742"/>
      <c r="CR151" s="742"/>
      <c r="CS151" s="742"/>
      <c r="CT151" s="742"/>
      <c r="CU151" s="742"/>
      <c r="CV151" s="742"/>
      <c r="CW151" s="742"/>
      <c r="CX151" s="742"/>
      <c r="CY151" s="742"/>
      <c r="CZ151" s="742"/>
      <c r="DA151" s="742"/>
      <c r="DB151" s="742"/>
      <c r="DC151" s="742"/>
      <c r="DD151" s="742"/>
      <c r="DE151" s="742"/>
      <c r="DF151" s="742"/>
      <c r="DG151" s="742"/>
      <c r="DH151" s="742"/>
      <c r="DI151" s="742"/>
      <c r="DJ151" s="742"/>
      <c r="DK151" s="742"/>
      <c r="DL151" s="742"/>
      <c r="DM151" s="742"/>
      <c r="DN151" s="742"/>
      <c r="DO151" s="742"/>
      <c r="DP151" s="742"/>
      <c r="DQ151" s="742"/>
      <c r="DR151" s="742"/>
      <c r="DS151" s="742"/>
      <c r="DT151" s="742"/>
      <c r="DU151" s="742"/>
      <c r="DV151" s="742"/>
      <c r="DW151" s="742"/>
      <c r="DX151" s="742"/>
      <c r="DY151" s="742"/>
      <c r="DZ151" s="742"/>
      <c r="EA151" s="742"/>
      <c r="EB151" s="742"/>
      <c r="EC151" s="742"/>
      <c r="ED151" s="742"/>
      <c r="EE151" s="742"/>
      <c r="EF151" s="742"/>
      <c r="EG151" s="742"/>
      <c r="EH151" s="742"/>
      <c r="EI151" s="742"/>
      <c r="EJ151" s="742"/>
      <c r="EK151" s="742"/>
      <c r="EL151" s="742"/>
      <c r="EM151" s="742"/>
      <c r="EN151" s="742"/>
      <c r="EO151" s="742"/>
      <c r="EP151" s="742"/>
      <c r="EQ151" s="742"/>
      <c r="ER151" s="742"/>
      <c r="ES151" s="742"/>
      <c r="ET151" s="742"/>
      <c r="EU151" s="742"/>
      <c r="EV151" s="742"/>
      <c r="EW151" s="742"/>
      <c r="EX151" s="742"/>
      <c r="EY151" s="742"/>
      <c r="EZ151" s="742"/>
      <c r="FA151" s="742"/>
      <c r="FB151" s="742"/>
      <c r="FC151" s="742"/>
      <c r="FD151" s="742"/>
      <c r="FE151" s="742"/>
      <c r="FF151" s="742"/>
      <c r="FG151" s="742"/>
      <c r="FH151" s="742"/>
      <c r="FI151" s="742"/>
      <c r="FJ151" s="742"/>
      <c r="FK151" s="742"/>
      <c r="FL151" s="742"/>
      <c r="FM151" s="742"/>
      <c r="FN151" s="742"/>
      <c r="FO151" s="742"/>
      <c r="FP151" s="742"/>
      <c r="FQ151" s="742"/>
      <c r="FR151" s="742"/>
      <c r="FS151" s="742"/>
      <c r="FT151" s="742"/>
      <c r="FU151" s="742"/>
      <c r="FV151" s="742"/>
      <c r="FW151" s="742"/>
      <c r="FX151" s="742"/>
      <c r="FY151" s="742"/>
      <c r="FZ151" s="742"/>
      <c r="GA151" s="742"/>
      <c r="GB151" s="742"/>
      <c r="GC151" s="742"/>
      <c r="GD151" s="742"/>
      <c r="GE151" s="742"/>
      <c r="GF151" s="742"/>
      <c r="GG151" s="742"/>
      <c r="GH151" s="742"/>
      <c r="GI151" s="742"/>
      <c r="GJ151" s="742"/>
      <c r="GK151" s="742"/>
      <c r="GL151" s="742"/>
      <c r="GM151" s="742"/>
      <c r="GN151" s="742"/>
      <c r="GO151" s="742"/>
      <c r="GP151" s="742"/>
      <c r="GQ151" s="742"/>
      <c r="GR151" s="742"/>
      <c r="GS151" s="742"/>
      <c r="GT151" s="742"/>
      <c r="GU151" s="742"/>
      <c r="GV151" s="742"/>
      <c r="GW151" s="742"/>
      <c r="GX151" s="742"/>
      <c r="GY151" s="742"/>
      <c r="GZ151" s="742"/>
      <c r="HA151" s="742"/>
      <c r="HB151" s="742"/>
      <c r="HC151" s="742"/>
      <c r="HD151" s="742"/>
      <c r="HE151" s="742"/>
      <c r="HF151" s="742"/>
      <c r="HG151" s="742"/>
      <c r="HH151" s="742"/>
      <c r="HI151" s="742"/>
      <c r="HJ151" s="742"/>
      <c r="HK151" s="742"/>
      <c r="HL151" s="742"/>
      <c r="HM151" s="742"/>
      <c r="HN151" s="742"/>
      <c r="HO151" s="742"/>
      <c r="HP151" s="742"/>
      <c r="HQ151" s="742"/>
      <c r="HR151" s="742"/>
      <c r="HS151" s="742"/>
    </row>
    <row r="152" spans="1:246" s="748" customFormat="1" ht="98.25" customHeight="1" x14ac:dyDescent="0.25">
      <c r="A152" s="414"/>
      <c r="B152" s="637" t="s">
        <v>159</v>
      </c>
      <c r="C152" s="639" t="s">
        <v>230</v>
      </c>
      <c r="D152" s="627" t="s">
        <v>466</v>
      </c>
      <c r="E152" s="632" t="s">
        <v>440</v>
      </c>
      <c r="F152" s="633" t="s">
        <v>442</v>
      </c>
      <c r="G152" s="629" t="s">
        <v>584</v>
      </c>
      <c r="H152" s="634"/>
      <c r="I152" s="632" t="s">
        <v>52</v>
      </c>
      <c r="J152" s="632" t="s">
        <v>52</v>
      </c>
      <c r="K152" s="646" t="s">
        <v>607</v>
      </c>
      <c r="L152" s="646">
        <v>14</v>
      </c>
      <c r="M152" s="836">
        <v>4</v>
      </c>
      <c r="N152" s="1237"/>
      <c r="O152" s="1237"/>
      <c r="P152" s="1237">
        <v>18</v>
      </c>
      <c r="Q152" s="1237"/>
      <c r="R152" s="1237"/>
      <c r="S152" s="1237"/>
      <c r="T152" s="1124" t="s">
        <v>734</v>
      </c>
      <c r="U152" s="883" t="s">
        <v>735</v>
      </c>
      <c r="V152" s="870">
        <v>1</v>
      </c>
      <c r="W152" s="728" t="s">
        <v>121</v>
      </c>
      <c r="X152" s="726" t="s">
        <v>130</v>
      </c>
      <c r="Y152" s="726" t="s">
        <v>608</v>
      </c>
      <c r="Z152" s="636">
        <v>1</v>
      </c>
      <c r="AA152" s="635" t="s">
        <v>124</v>
      </c>
      <c r="AB152" s="635" t="s">
        <v>173</v>
      </c>
      <c r="AC152" s="905" t="s">
        <v>161</v>
      </c>
      <c r="AD152" s="918" t="s">
        <v>735</v>
      </c>
      <c r="AE152" s="1270" t="str">
        <f t="shared" si="59"/>
        <v>100% CT oral à distance</v>
      </c>
      <c r="AF152" s="909">
        <v>1</v>
      </c>
      <c r="AG152" s="726" t="s">
        <v>124</v>
      </c>
      <c r="AH152" s="726" t="s">
        <v>173</v>
      </c>
      <c r="AI152" s="726" t="s">
        <v>161</v>
      </c>
      <c r="AJ152" s="636">
        <v>1</v>
      </c>
      <c r="AK152" s="635" t="s">
        <v>124</v>
      </c>
      <c r="AL152" s="635" t="s">
        <v>173</v>
      </c>
      <c r="AM152" s="647" t="s">
        <v>161</v>
      </c>
      <c r="AN152" s="657" t="s">
        <v>497</v>
      </c>
      <c r="AO152" s="742"/>
      <c r="AP152" s="742"/>
      <c r="AQ152" s="742"/>
      <c r="AR152" s="742"/>
      <c r="AS152" s="742"/>
      <c r="AT152" s="742"/>
      <c r="AU152" s="742"/>
      <c r="AV152" s="742"/>
      <c r="AW152" s="742"/>
      <c r="AX152" s="742"/>
      <c r="AY152" s="742"/>
      <c r="AZ152" s="742"/>
      <c r="BA152" s="742"/>
      <c r="BB152" s="742"/>
      <c r="BC152" s="742"/>
      <c r="BD152" s="742"/>
      <c r="BE152" s="742"/>
      <c r="BF152" s="742"/>
      <c r="BG152" s="742"/>
      <c r="BH152" s="742"/>
      <c r="BI152" s="742"/>
      <c r="BJ152" s="742"/>
      <c r="BK152" s="742"/>
      <c r="BL152" s="742"/>
      <c r="BM152" s="742"/>
      <c r="BN152" s="742"/>
      <c r="BO152" s="742"/>
      <c r="BP152" s="742"/>
      <c r="BQ152" s="742"/>
      <c r="BR152" s="742"/>
      <c r="BS152" s="742"/>
      <c r="BT152" s="742"/>
      <c r="BU152" s="742"/>
      <c r="BV152" s="742"/>
      <c r="BW152" s="742"/>
      <c r="BX152" s="742"/>
      <c r="BY152" s="742"/>
      <c r="BZ152" s="742"/>
      <c r="CA152" s="742"/>
      <c r="CB152" s="742"/>
      <c r="CC152" s="742"/>
      <c r="CD152" s="742"/>
      <c r="CE152" s="742"/>
      <c r="CF152" s="742"/>
      <c r="CG152" s="742"/>
      <c r="CH152" s="742"/>
      <c r="CI152" s="742"/>
      <c r="CJ152" s="742"/>
      <c r="CK152" s="742"/>
      <c r="CL152" s="742"/>
      <c r="CM152" s="742"/>
      <c r="CN152" s="742"/>
      <c r="CO152" s="742"/>
      <c r="CP152" s="742"/>
      <c r="CQ152" s="742"/>
      <c r="CR152" s="742"/>
      <c r="CS152" s="742"/>
      <c r="CT152" s="742"/>
      <c r="CU152" s="742"/>
      <c r="CV152" s="742"/>
      <c r="CW152" s="742"/>
      <c r="CX152" s="742"/>
      <c r="CY152" s="742"/>
      <c r="CZ152" s="742"/>
      <c r="DA152" s="742"/>
      <c r="DB152" s="742"/>
      <c r="DC152" s="742"/>
      <c r="DD152" s="742"/>
      <c r="DE152" s="742"/>
      <c r="DF152" s="742"/>
      <c r="DG152" s="742"/>
      <c r="DH152" s="742"/>
      <c r="DI152" s="742"/>
      <c r="DJ152" s="742"/>
      <c r="DK152" s="742"/>
      <c r="DL152" s="742"/>
      <c r="DM152" s="742"/>
      <c r="DN152" s="742"/>
      <c r="DO152" s="742"/>
      <c r="DP152" s="742"/>
      <c r="DQ152" s="742"/>
      <c r="DR152" s="742"/>
      <c r="DS152" s="742"/>
      <c r="DT152" s="742"/>
      <c r="DU152" s="742"/>
      <c r="DV152" s="742"/>
      <c r="DW152" s="742"/>
      <c r="DX152" s="742"/>
      <c r="DY152" s="742"/>
      <c r="DZ152" s="742"/>
      <c r="EA152" s="742"/>
      <c r="EB152" s="742"/>
      <c r="EC152" s="742"/>
      <c r="ED152" s="742"/>
      <c r="EE152" s="742"/>
      <c r="EF152" s="742"/>
      <c r="EG152" s="742"/>
      <c r="EH152" s="742"/>
      <c r="EI152" s="742"/>
      <c r="EJ152" s="742"/>
      <c r="EK152" s="742"/>
      <c r="EL152" s="742"/>
      <c r="EM152" s="742"/>
      <c r="EN152" s="742"/>
      <c r="EO152" s="742"/>
      <c r="EP152" s="742"/>
      <c r="EQ152" s="742"/>
      <c r="ER152" s="742"/>
      <c r="ES152" s="742"/>
      <c r="ET152" s="742"/>
      <c r="EU152" s="742"/>
      <c r="EV152" s="742"/>
      <c r="EW152" s="742"/>
      <c r="EX152" s="742"/>
      <c r="EY152" s="742"/>
      <c r="EZ152" s="742"/>
      <c r="FA152" s="742"/>
      <c r="FB152" s="742"/>
      <c r="FC152" s="742"/>
      <c r="FD152" s="742"/>
      <c r="FE152" s="742"/>
      <c r="FF152" s="742"/>
      <c r="FG152" s="742"/>
      <c r="FH152" s="742"/>
      <c r="FI152" s="742"/>
      <c r="FJ152" s="742"/>
      <c r="FK152" s="742"/>
      <c r="FL152" s="742"/>
      <c r="FM152" s="742"/>
      <c r="FN152" s="742"/>
      <c r="FO152" s="742"/>
      <c r="FP152" s="742"/>
      <c r="FQ152" s="742"/>
      <c r="FR152" s="742"/>
      <c r="FS152" s="742"/>
      <c r="FT152" s="742"/>
      <c r="FU152" s="742"/>
      <c r="FV152" s="742"/>
      <c r="FW152" s="742"/>
      <c r="FX152" s="742"/>
      <c r="FY152" s="742"/>
      <c r="FZ152" s="742"/>
      <c r="GA152" s="742"/>
      <c r="GB152" s="742"/>
      <c r="GC152" s="742"/>
      <c r="GD152" s="742"/>
      <c r="GE152" s="742"/>
      <c r="GF152" s="742"/>
      <c r="GG152" s="742"/>
      <c r="GH152" s="742"/>
      <c r="GI152" s="742"/>
      <c r="GJ152" s="742"/>
      <c r="GK152" s="742"/>
      <c r="GL152" s="742"/>
      <c r="GM152" s="742"/>
      <c r="GN152" s="742"/>
      <c r="GO152" s="742"/>
      <c r="GP152" s="742"/>
      <c r="GQ152" s="742"/>
      <c r="GR152" s="742"/>
      <c r="GS152" s="742"/>
      <c r="GT152" s="742"/>
      <c r="GU152" s="742"/>
      <c r="GV152" s="742"/>
      <c r="GW152" s="742"/>
      <c r="GX152" s="742"/>
      <c r="GY152" s="742"/>
      <c r="GZ152" s="742"/>
      <c r="HA152" s="742"/>
      <c r="HB152" s="742"/>
      <c r="HC152" s="742"/>
      <c r="HD152" s="742"/>
      <c r="HE152" s="742"/>
      <c r="HF152" s="742"/>
      <c r="HG152" s="742"/>
      <c r="HH152" s="742"/>
      <c r="HI152" s="742"/>
      <c r="HJ152" s="742"/>
      <c r="HK152" s="742"/>
      <c r="HL152" s="742"/>
      <c r="HM152" s="742"/>
      <c r="HN152" s="742"/>
      <c r="HO152" s="742"/>
      <c r="HP152" s="742"/>
      <c r="HQ152" s="742"/>
      <c r="HR152" s="742"/>
      <c r="HS152" s="742"/>
    </row>
    <row r="153" spans="1:246" ht="30.75" customHeight="1" x14ac:dyDescent="0.25">
      <c r="A153" s="560" t="s">
        <v>434</v>
      </c>
      <c r="B153" s="560" t="s">
        <v>233</v>
      </c>
      <c r="C153" s="456" t="s">
        <v>217</v>
      </c>
      <c r="D153" s="555" t="s">
        <v>561</v>
      </c>
      <c r="E153" s="584" t="s">
        <v>421</v>
      </c>
      <c r="F153" s="584"/>
      <c r="G153" s="559"/>
      <c r="H153" s="584"/>
      <c r="I153" s="605">
        <f>+I154+I155</f>
        <v>6</v>
      </c>
      <c r="J153" s="605">
        <f>+J154+J155</f>
        <v>6</v>
      </c>
      <c r="K153" s="565"/>
      <c r="L153" s="565"/>
      <c r="M153" s="844"/>
      <c r="N153" s="1245"/>
      <c r="O153" s="1245"/>
      <c r="P153" s="1245"/>
      <c r="Q153" s="1245"/>
      <c r="R153" s="1245"/>
      <c r="S153" s="1245"/>
      <c r="T153" s="1118"/>
      <c r="U153" s="887"/>
      <c r="V153" s="863"/>
      <c r="W153" s="566"/>
      <c r="X153" s="567"/>
      <c r="Y153" s="568"/>
      <c r="Z153" s="567"/>
      <c r="AA153" s="567"/>
      <c r="AB153" s="567"/>
      <c r="AC153" s="898"/>
      <c r="AD153" s="920"/>
      <c r="AE153" s="921"/>
      <c r="AF153" s="902"/>
      <c r="AG153" s="567"/>
      <c r="AH153" s="567"/>
      <c r="AI153" s="567"/>
      <c r="AJ153" s="567"/>
      <c r="AK153" s="567"/>
      <c r="AL153" s="567"/>
      <c r="AM153" s="567"/>
      <c r="AN153" s="664"/>
      <c r="HT153" s="746"/>
      <c r="HU153" s="746"/>
      <c r="HV153" s="746"/>
      <c r="HW153" s="746"/>
      <c r="HX153" s="746"/>
      <c r="HY153" s="746"/>
      <c r="HZ153" s="746"/>
      <c r="IA153" s="746"/>
      <c r="IB153" s="746"/>
      <c r="IC153" s="746"/>
      <c r="ID153" s="746"/>
      <c r="IE153" s="746"/>
      <c r="IF153" s="746"/>
      <c r="IG153" s="746"/>
      <c r="IH153" s="746"/>
      <c r="II153" s="746"/>
      <c r="IJ153" s="746"/>
      <c r="IK153" s="746"/>
      <c r="IL153" s="746"/>
    </row>
    <row r="154" spans="1:246" s="748" customFormat="1" ht="166.5" customHeight="1" x14ac:dyDescent="0.25">
      <c r="A154" s="414"/>
      <c r="B154" s="675" t="s">
        <v>467</v>
      </c>
      <c r="C154" s="676" t="s">
        <v>468</v>
      </c>
      <c r="D154" s="415" t="s">
        <v>234</v>
      </c>
      <c r="E154" s="416" t="s">
        <v>203</v>
      </c>
      <c r="F154" s="383"/>
      <c r="G154" s="375" t="s">
        <v>66</v>
      </c>
      <c r="H154" s="457"/>
      <c r="I154" s="418">
        <v>4</v>
      </c>
      <c r="J154" s="418">
        <v>4</v>
      </c>
      <c r="K154" s="688" t="s">
        <v>574</v>
      </c>
      <c r="L154" s="602" t="str">
        <f>"07"</f>
        <v>07</v>
      </c>
      <c r="M154" s="836">
        <v>18</v>
      </c>
      <c r="N154" s="1248">
        <v>0</v>
      </c>
      <c r="O154" s="1248">
        <v>16</v>
      </c>
      <c r="P154" s="1248">
        <v>0</v>
      </c>
      <c r="Q154" s="1248">
        <v>18</v>
      </c>
      <c r="R154" s="1237"/>
      <c r="S154" s="1237"/>
      <c r="T154" s="1124" t="s">
        <v>714</v>
      </c>
      <c r="U154" s="883" t="s">
        <v>639</v>
      </c>
      <c r="V154" s="859">
        <v>1</v>
      </c>
      <c r="W154" s="727" t="s">
        <v>121</v>
      </c>
      <c r="X154" s="727"/>
      <c r="Y154" s="727"/>
      <c r="Z154" s="398">
        <v>1</v>
      </c>
      <c r="AA154" s="397" t="s">
        <v>124</v>
      </c>
      <c r="AB154" s="770" t="s">
        <v>587</v>
      </c>
      <c r="AC154" s="906"/>
      <c r="AD154" s="918" t="s">
        <v>587</v>
      </c>
      <c r="AE154" s="1270" t="str">
        <f>+AD154</f>
        <v>Dossier</v>
      </c>
      <c r="AF154" s="910">
        <v>1</v>
      </c>
      <c r="AG154" s="727" t="s">
        <v>124</v>
      </c>
      <c r="AH154" s="727" t="s">
        <v>587</v>
      </c>
      <c r="AI154" s="727"/>
      <c r="AJ154" s="398">
        <v>1</v>
      </c>
      <c r="AK154" s="397" t="s">
        <v>124</v>
      </c>
      <c r="AL154" s="397" t="s">
        <v>587</v>
      </c>
      <c r="AM154" s="397"/>
      <c r="AN154" s="657" t="s">
        <v>530</v>
      </c>
      <c r="AO154" s="742"/>
      <c r="AP154" s="742"/>
      <c r="AQ154" s="742"/>
      <c r="AR154" s="742"/>
      <c r="AS154" s="742"/>
      <c r="AT154" s="742"/>
      <c r="AU154" s="742"/>
      <c r="AV154" s="742"/>
      <c r="AW154" s="742"/>
      <c r="AX154" s="742"/>
      <c r="AY154" s="742"/>
      <c r="AZ154" s="742"/>
      <c r="BA154" s="742"/>
      <c r="BB154" s="742"/>
      <c r="BC154" s="742"/>
      <c r="BD154" s="742"/>
      <c r="BE154" s="742"/>
      <c r="BF154" s="742"/>
      <c r="BG154" s="742"/>
      <c r="BH154" s="742"/>
      <c r="BI154" s="742"/>
      <c r="BJ154" s="742"/>
      <c r="BK154" s="742"/>
      <c r="BL154" s="742"/>
      <c r="BM154" s="742"/>
      <c r="BN154" s="742"/>
      <c r="BO154" s="742"/>
      <c r="BP154" s="742"/>
      <c r="BQ154" s="742"/>
      <c r="BR154" s="742"/>
      <c r="BS154" s="742"/>
      <c r="BT154" s="742"/>
      <c r="BU154" s="742"/>
      <c r="BV154" s="742"/>
      <c r="BW154" s="742"/>
      <c r="BX154" s="742"/>
      <c r="BY154" s="742"/>
      <c r="BZ154" s="742"/>
      <c r="CA154" s="742"/>
      <c r="CB154" s="742"/>
      <c r="CC154" s="742"/>
      <c r="CD154" s="742"/>
      <c r="CE154" s="742"/>
      <c r="CF154" s="742"/>
      <c r="CG154" s="742"/>
      <c r="CH154" s="742"/>
      <c r="CI154" s="742"/>
      <c r="CJ154" s="742"/>
      <c r="CK154" s="742"/>
      <c r="CL154" s="742"/>
      <c r="CM154" s="742"/>
      <c r="CN154" s="742"/>
      <c r="CO154" s="742"/>
      <c r="CP154" s="742"/>
      <c r="CQ154" s="742"/>
      <c r="CR154" s="742"/>
      <c r="CS154" s="742"/>
      <c r="CT154" s="742"/>
      <c r="CU154" s="742"/>
      <c r="CV154" s="742"/>
      <c r="CW154" s="742"/>
      <c r="CX154" s="742"/>
      <c r="CY154" s="742"/>
      <c r="CZ154" s="742"/>
      <c r="DA154" s="742"/>
      <c r="DB154" s="742"/>
      <c r="DC154" s="742"/>
      <c r="DD154" s="742"/>
      <c r="DE154" s="742"/>
      <c r="DF154" s="742"/>
      <c r="DG154" s="742"/>
      <c r="DH154" s="742"/>
      <c r="DI154" s="742"/>
      <c r="DJ154" s="742"/>
      <c r="DK154" s="742"/>
      <c r="DL154" s="742"/>
      <c r="DM154" s="742"/>
      <c r="DN154" s="742"/>
      <c r="DO154" s="742"/>
      <c r="DP154" s="742"/>
      <c r="DQ154" s="742"/>
      <c r="DR154" s="742"/>
      <c r="DS154" s="742"/>
      <c r="DT154" s="742"/>
      <c r="DU154" s="742"/>
      <c r="DV154" s="742"/>
      <c r="DW154" s="742"/>
      <c r="DX154" s="742"/>
      <c r="DY154" s="742"/>
      <c r="DZ154" s="742"/>
      <c r="EA154" s="742"/>
      <c r="EB154" s="742"/>
      <c r="EC154" s="742"/>
      <c r="ED154" s="742"/>
      <c r="EE154" s="742"/>
      <c r="EF154" s="742"/>
      <c r="EG154" s="742"/>
      <c r="EH154" s="742"/>
      <c r="EI154" s="742"/>
      <c r="EJ154" s="742"/>
      <c r="EK154" s="742"/>
      <c r="EL154" s="742"/>
      <c r="EM154" s="742"/>
      <c r="EN154" s="742"/>
      <c r="EO154" s="742"/>
      <c r="EP154" s="742"/>
      <c r="EQ154" s="742"/>
      <c r="ER154" s="742"/>
      <c r="ES154" s="742"/>
      <c r="ET154" s="742"/>
      <c r="EU154" s="742"/>
      <c r="EV154" s="742"/>
      <c r="EW154" s="742"/>
      <c r="EX154" s="742"/>
      <c r="EY154" s="742"/>
      <c r="EZ154" s="742"/>
      <c r="FA154" s="742"/>
      <c r="FB154" s="742"/>
      <c r="FC154" s="742"/>
      <c r="FD154" s="742"/>
      <c r="FE154" s="742"/>
      <c r="FF154" s="742"/>
      <c r="FG154" s="742"/>
      <c r="FH154" s="742"/>
      <c r="FI154" s="742"/>
      <c r="FJ154" s="742"/>
      <c r="FK154" s="742"/>
      <c r="FL154" s="742"/>
      <c r="FM154" s="742"/>
      <c r="FN154" s="742"/>
      <c r="FO154" s="742"/>
      <c r="FP154" s="742"/>
      <c r="FQ154" s="742"/>
      <c r="FR154" s="742"/>
      <c r="FS154" s="742"/>
      <c r="FT154" s="742"/>
      <c r="FU154" s="742"/>
      <c r="FV154" s="742"/>
      <c r="FW154" s="742"/>
      <c r="FX154" s="742"/>
      <c r="FY154" s="742"/>
      <c r="FZ154" s="742"/>
      <c r="GA154" s="742"/>
      <c r="GB154" s="742"/>
      <c r="GC154" s="742"/>
      <c r="GD154" s="742"/>
      <c r="GE154" s="742"/>
      <c r="GF154" s="742"/>
      <c r="GG154" s="742"/>
      <c r="GH154" s="742"/>
      <c r="GI154" s="742"/>
      <c r="GJ154" s="742"/>
      <c r="GK154" s="742"/>
      <c r="GL154" s="742"/>
      <c r="GM154" s="742"/>
      <c r="GN154" s="742"/>
      <c r="GO154" s="742"/>
      <c r="GP154" s="742"/>
      <c r="GQ154" s="742"/>
      <c r="GR154" s="742"/>
      <c r="GS154" s="742"/>
      <c r="GT154" s="742"/>
      <c r="GU154" s="742"/>
      <c r="GV154" s="742"/>
      <c r="GW154" s="742"/>
      <c r="GX154" s="742"/>
      <c r="GY154" s="742"/>
      <c r="GZ154" s="742"/>
      <c r="HA154" s="742"/>
      <c r="HB154" s="742"/>
      <c r="HC154" s="742"/>
      <c r="HD154" s="742"/>
      <c r="HE154" s="742"/>
      <c r="HF154" s="742"/>
      <c r="HG154" s="742"/>
      <c r="HH154" s="742"/>
      <c r="HI154" s="742"/>
      <c r="HJ154" s="742"/>
      <c r="HK154" s="742"/>
      <c r="HL154" s="742"/>
      <c r="HM154" s="742"/>
      <c r="HN154" s="742"/>
      <c r="HO154" s="742"/>
      <c r="HP154" s="742"/>
      <c r="HQ154" s="742"/>
      <c r="HR154" s="742"/>
      <c r="HS154" s="742"/>
    </row>
    <row r="155" spans="1:246" s="643" customFormat="1" ht="36" customHeight="1" x14ac:dyDescent="0.25">
      <c r="A155" s="826" t="s">
        <v>635</v>
      </c>
      <c r="B155" s="615" t="s">
        <v>469</v>
      </c>
      <c r="C155" s="617" t="s">
        <v>470</v>
      </c>
      <c r="D155" s="598"/>
      <c r="E155" s="577" t="s">
        <v>395</v>
      </c>
      <c r="F155" s="577"/>
      <c r="G155" s="599"/>
      <c r="H155" s="745" t="s">
        <v>367</v>
      </c>
      <c r="I155" s="577">
        <v>2</v>
      </c>
      <c r="J155" s="601">
        <v>2</v>
      </c>
      <c r="K155" s="601"/>
      <c r="L155" s="601"/>
      <c r="M155" s="841"/>
      <c r="N155" s="1243"/>
      <c r="O155" s="1243"/>
      <c r="P155" s="1243"/>
      <c r="Q155" s="1243"/>
      <c r="R155" s="1243"/>
      <c r="S155" s="1243"/>
      <c r="T155" s="1119"/>
      <c r="U155" s="885"/>
      <c r="V155" s="861"/>
      <c r="W155" s="453"/>
      <c r="X155" s="573"/>
      <c r="Y155" s="454"/>
      <c r="Z155" s="621"/>
      <c r="AA155" s="621"/>
      <c r="AB155" s="621"/>
      <c r="AC155" s="897"/>
      <c r="AD155" s="919"/>
      <c r="AE155" s="917"/>
      <c r="AF155" s="901"/>
      <c r="AG155" s="621"/>
      <c r="AH155" s="621"/>
      <c r="AI155" s="455"/>
      <c r="AJ155" s="621"/>
      <c r="AK155" s="621"/>
      <c r="AL155" s="621"/>
      <c r="AM155" s="455"/>
      <c r="AN155" s="662"/>
      <c r="AO155" s="642"/>
      <c r="AP155" s="642"/>
      <c r="AQ155" s="642"/>
      <c r="AR155" s="642"/>
      <c r="AS155" s="642"/>
      <c r="AT155" s="642"/>
      <c r="AU155" s="642"/>
      <c r="AV155" s="642"/>
      <c r="AW155" s="642"/>
      <c r="AX155" s="642"/>
      <c r="AY155" s="642"/>
      <c r="AZ155" s="642"/>
      <c r="BA155" s="642"/>
      <c r="BB155" s="642"/>
      <c r="BC155" s="642"/>
      <c r="BD155" s="642"/>
      <c r="BE155" s="642"/>
      <c r="BF155" s="642"/>
      <c r="BG155" s="642"/>
      <c r="BH155" s="642"/>
      <c r="BI155" s="642"/>
      <c r="BJ155" s="642"/>
      <c r="BK155" s="642"/>
      <c r="BL155" s="642"/>
      <c r="BM155" s="642"/>
      <c r="BN155" s="642"/>
      <c r="BO155" s="642"/>
      <c r="BP155" s="642"/>
      <c r="BQ155" s="642"/>
      <c r="BR155" s="642"/>
      <c r="BS155" s="642"/>
      <c r="BT155" s="642"/>
      <c r="BU155" s="642"/>
      <c r="BV155" s="642"/>
      <c r="BW155" s="642"/>
      <c r="BX155" s="642"/>
      <c r="BY155" s="642"/>
      <c r="BZ155" s="642"/>
      <c r="CA155" s="642"/>
      <c r="CB155" s="642"/>
      <c r="CC155" s="642"/>
      <c r="CD155" s="642"/>
      <c r="CE155" s="642"/>
      <c r="CF155" s="642"/>
      <c r="CG155" s="642"/>
      <c r="CH155" s="642"/>
      <c r="CI155" s="642"/>
      <c r="CJ155" s="642"/>
      <c r="CK155" s="642"/>
      <c r="CL155" s="642"/>
      <c r="CM155" s="642"/>
      <c r="CN155" s="642"/>
      <c r="CO155" s="642"/>
      <c r="CP155" s="642"/>
      <c r="CQ155" s="642"/>
      <c r="CR155" s="642"/>
      <c r="CS155" s="642"/>
      <c r="CT155" s="642"/>
      <c r="CU155" s="642"/>
      <c r="CV155" s="642"/>
      <c r="CW155" s="642"/>
      <c r="CX155" s="642"/>
      <c r="CY155" s="642"/>
      <c r="CZ155" s="642"/>
      <c r="DA155" s="642"/>
      <c r="DB155" s="642"/>
      <c r="DC155" s="642"/>
      <c r="DD155" s="642"/>
      <c r="DE155" s="642"/>
      <c r="DF155" s="642"/>
      <c r="DG155" s="642"/>
      <c r="DH155" s="642"/>
      <c r="DI155" s="642"/>
      <c r="DJ155" s="642"/>
      <c r="DK155" s="642"/>
      <c r="DL155" s="642"/>
      <c r="DM155" s="642"/>
      <c r="DN155" s="642"/>
      <c r="DO155" s="642"/>
      <c r="DP155" s="642"/>
      <c r="DQ155" s="642"/>
      <c r="DR155" s="642"/>
      <c r="DS155" s="642"/>
      <c r="DT155" s="642"/>
      <c r="DU155" s="642"/>
      <c r="DV155" s="642"/>
      <c r="DW155" s="642"/>
      <c r="DX155" s="642"/>
      <c r="DY155" s="642"/>
      <c r="DZ155" s="642"/>
      <c r="EA155" s="642"/>
      <c r="EB155" s="642"/>
      <c r="EC155" s="642"/>
      <c r="ED155" s="642"/>
      <c r="EE155" s="642"/>
      <c r="EF155" s="642"/>
      <c r="EG155" s="642"/>
      <c r="EH155" s="642"/>
      <c r="EI155" s="642"/>
      <c r="EJ155" s="642"/>
      <c r="EK155" s="642"/>
      <c r="EL155" s="642"/>
      <c r="EM155" s="642"/>
      <c r="EN155" s="642"/>
      <c r="EO155" s="642"/>
      <c r="EP155" s="642"/>
      <c r="EQ155" s="642"/>
      <c r="ER155" s="642"/>
      <c r="ES155" s="642"/>
      <c r="ET155" s="642"/>
      <c r="EU155" s="642"/>
      <c r="EV155" s="642"/>
      <c r="EW155" s="642"/>
      <c r="EX155" s="642"/>
      <c r="EY155" s="642"/>
      <c r="EZ155" s="642"/>
      <c r="FA155" s="642"/>
      <c r="FB155" s="642"/>
      <c r="FC155" s="642"/>
      <c r="FD155" s="642"/>
      <c r="FE155" s="642"/>
      <c r="FF155" s="642"/>
      <c r="FG155" s="642"/>
      <c r="FH155" s="642"/>
      <c r="FI155" s="642"/>
      <c r="FJ155" s="642"/>
      <c r="FK155" s="642"/>
      <c r="FL155" s="642"/>
      <c r="FM155" s="642"/>
      <c r="FN155" s="642"/>
      <c r="FO155" s="642"/>
      <c r="FP155" s="642"/>
      <c r="FQ155" s="642"/>
      <c r="FR155" s="642"/>
      <c r="FS155" s="642"/>
      <c r="FT155" s="642"/>
      <c r="FU155" s="642"/>
      <c r="FV155" s="642"/>
      <c r="FW155" s="642"/>
      <c r="FX155" s="642"/>
      <c r="FY155" s="642"/>
      <c r="FZ155" s="642"/>
      <c r="GA155" s="642"/>
      <c r="GB155" s="642"/>
      <c r="GC155" s="642"/>
      <c r="GD155" s="642"/>
      <c r="GE155" s="642"/>
      <c r="GF155" s="642"/>
      <c r="GG155" s="642"/>
      <c r="GH155" s="642"/>
      <c r="GI155" s="642"/>
      <c r="GJ155" s="642"/>
      <c r="GK155" s="642"/>
      <c r="GL155" s="642"/>
      <c r="GM155" s="642"/>
      <c r="GN155" s="642"/>
      <c r="GO155" s="642"/>
      <c r="GP155" s="642"/>
      <c r="GQ155" s="642"/>
      <c r="GR155" s="642"/>
      <c r="GS155" s="642"/>
      <c r="GT155" s="642"/>
      <c r="GU155" s="642"/>
      <c r="GV155" s="642"/>
      <c r="GW155" s="642"/>
      <c r="GX155" s="642"/>
      <c r="GY155" s="642"/>
      <c r="GZ155" s="642"/>
      <c r="HA155" s="642"/>
      <c r="HB155" s="642"/>
      <c r="HC155" s="642"/>
      <c r="HD155" s="642"/>
      <c r="HE155" s="642"/>
      <c r="HF155" s="642"/>
      <c r="HG155" s="642"/>
      <c r="HH155" s="642"/>
      <c r="HI155" s="642"/>
      <c r="HJ155" s="642"/>
      <c r="HK155" s="642"/>
      <c r="HL155" s="642"/>
      <c r="HM155" s="642"/>
      <c r="HN155" s="642"/>
      <c r="HO155" s="642"/>
      <c r="HP155" s="642"/>
      <c r="HQ155" s="642"/>
      <c r="HR155" s="642"/>
      <c r="HS155" s="642"/>
      <c r="HT155" s="642"/>
      <c r="HU155" s="642"/>
      <c r="HV155" s="642"/>
      <c r="HW155" s="642"/>
      <c r="HX155" s="642"/>
      <c r="HY155" s="642"/>
      <c r="HZ155" s="642"/>
      <c r="IA155" s="642"/>
      <c r="IB155" s="642"/>
      <c r="IC155" s="642"/>
      <c r="ID155" s="642"/>
      <c r="IE155" s="642"/>
      <c r="IF155" s="642"/>
      <c r="IG155" s="642"/>
      <c r="IH155" s="642"/>
      <c r="II155" s="642"/>
      <c r="IJ155" s="642"/>
      <c r="IK155" s="642"/>
      <c r="IL155" s="642"/>
    </row>
    <row r="156" spans="1:246" s="748" customFormat="1" ht="63.75" x14ac:dyDescent="0.25">
      <c r="A156" s="414"/>
      <c r="B156" s="825" t="s">
        <v>636</v>
      </c>
      <c r="C156" s="514" t="s">
        <v>474</v>
      </c>
      <c r="D156" s="546" t="s">
        <v>271</v>
      </c>
      <c r="E156" s="538" t="s">
        <v>203</v>
      </c>
      <c r="F156" s="537" t="s">
        <v>473</v>
      </c>
      <c r="G156" s="382" t="s">
        <v>581</v>
      </c>
      <c r="H156" s="457"/>
      <c r="I156" s="418">
        <v>2</v>
      </c>
      <c r="J156" s="418">
        <v>2</v>
      </c>
      <c r="K156" s="602" t="s">
        <v>549</v>
      </c>
      <c r="L156" s="602">
        <v>70</v>
      </c>
      <c r="M156" s="836">
        <v>18</v>
      </c>
      <c r="N156" s="1237"/>
      <c r="O156" s="1237"/>
      <c r="P156" s="1237">
        <v>20</v>
      </c>
      <c r="Q156" s="1237"/>
      <c r="R156" s="1237"/>
      <c r="S156" s="1237"/>
      <c r="T156" s="1124" t="s">
        <v>747</v>
      </c>
      <c r="U156" s="1131" t="s">
        <v>747</v>
      </c>
      <c r="V156" s="859">
        <v>1</v>
      </c>
      <c r="W156" s="727" t="s">
        <v>121</v>
      </c>
      <c r="X156" s="727"/>
      <c r="Y156" s="727"/>
      <c r="Z156" s="398">
        <v>1</v>
      </c>
      <c r="AA156" s="397" t="s">
        <v>124</v>
      </c>
      <c r="AB156" s="397" t="s">
        <v>173</v>
      </c>
      <c r="AC156" s="896" t="s">
        <v>274</v>
      </c>
      <c r="AD156" s="882" t="s">
        <v>747</v>
      </c>
      <c r="AE156" s="1270" t="str">
        <f t="shared" ref="AE156:AE158" si="60">+AD156</f>
        <v>100% CT DM déposé sur CELENE, rendu par mail, pas de temps limité</v>
      </c>
      <c r="AF156" s="910">
        <v>1</v>
      </c>
      <c r="AG156" s="727" t="s">
        <v>124</v>
      </c>
      <c r="AH156" s="727" t="s">
        <v>148</v>
      </c>
      <c r="AI156" s="727" t="s">
        <v>585</v>
      </c>
      <c r="AJ156" s="398">
        <v>1</v>
      </c>
      <c r="AK156" s="397" t="s">
        <v>124</v>
      </c>
      <c r="AL156" s="397" t="s">
        <v>148</v>
      </c>
      <c r="AM156" s="397" t="s">
        <v>585</v>
      </c>
      <c r="AN156" s="657" t="s">
        <v>535</v>
      </c>
      <c r="AO156" s="742"/>
      <c r="AP156" s="742"/>
      <c r="AQ156" s="742"/>
      <c r="AR156" s="742"/>
      <c r="AS156" s="742"/>
      <c r="AT156" s="742"/>
      <c r="AU156" s="742"/>
      <c r="AV156" s="742"/>
      <c r="AW156" s="742"/>
      <c r="AX156" s="742"/>
      <c r="AY156" s="742"/>
      <c r="AZ156" s="742"/>
      <c r="BA156" s="742"/>
      <c r="BB156" s="742"/>
      <c r="BC156" s="742"/>
      <c r="BD156" s="742"/>
      <c r="BE156" s="742"/>
      <c r="BF156" s="742"/>
      <c r="BG156" s="742"/>
      <c r="BH156" s="742"/>
      <c r="BI156" s="742"/>
      <c r="BJ156" s="742"/>
      <c r="BK156" s="742"/>
      <c r="BL156" s="742"/>
      <c r="BM156" s="742"/>
      <c r="BN156" s="742"/>
      <c r="BO156" s="742"/>
      <c r="BP156" s="742"/>
      <c r="BQ156" s="742"/>
      <c r="BR156" s="742"/>
      <c r="BS156" s="742"/>
      <c r="BT156" s="742"/>
      <c r="BU156" s="742"/>
      <c r="BV156" s="742"/>
      <c r="BW156" s="742"/>
      <c r="BX156" s="742"/>
      <c r="BY156" s="742"/>
      <c r="BZ156" s="742"/>
      <c r="CA156" s="742"/>
      <c r="CB156" s="742"/>
      <c r="CC156" s="742"/>
      <c r="CD156" s="742"/>
      <c r="CE156" s="742"/>
      <c r="CF156" s="742"/>
      <c r="CG156" s="742"/>
      <c r="CH156" s="742"/>
      <c r="CI156" s="742"/>
      <c r="CJ156" s="742"/>
      <c r="CK156" s="742"/>
      <c r="CL156" s="742"/>
      <c r="CM156" s="742"/>
      <c r="CN156" s="742"/>
      <c r="CO156" s="742"/>
      <c r="CP156" s="742"/>
      <c r="CQ156" s="742"/>
      <c r="CR156" s="742"/>
      <c r="CS156" s="742"/>
      <c r="CT156" s="742"/>
      <c r="CU156" s="742"/>
      <c r="CV156" s="742"/>
      <c r="CW156" s="742"/>
      <c r="CX156" s="742"/>
      <c r="CY156" s="742"/>
      <c r="CZ156" s="742"/>
      <c r="DA156" s="742"/>
      <c r="DB156" s="742"/>
      <c r="DC156" s="742"/>
      <c r="DD156" s="742"/>
      <c r="DE156" s="742"/>
      <c r="DF156" s="742"/>
      <c r="DG156" s="742"/>
      <c r="DH156" s="742"/>
      <c r="DI156" s="742"/>
      <c r="DJ156" s="742"/>
      <c r="DK156" s="742"/>
      <c r="DL156" s="742"/>
      <c r="DM156" s="742"/>
      <c r="DN156" s="742"/>
      <c r="DO156" s="742"/>
      <c r="DP156" s="742"/>
      <c r="DQ156" s="742"/>
      <c r="DR156" s="742"/>
      <c r="DS156" s="742"/>
      <c r="DT156" s="742"/>
      <c r="DU156" s="742"/>
      <c r="DV156" s="742"/>
      <c r="DW156" s="742"/>
      <c r="DX156" s="742"/>
      <c r="DY156" s="742"/>
      <c r="DZ156" s="742"/>
      <c r="EA156" s="742"/>
      <c r="EB156" s="742"/>
      <c r="EC156" s="742"/>
      <c r="ED156" s="742"/>
      <c r="EE156" s="742"/>
      <c r="EF156" s="742"/>
      <c r="EG156" s="742"/>
      <c r="EH156" s="742"/>
      <c r="EI156" s="742"/>
      <c r="EJ156" s="742"/>
      <c r="EK156" s="742"/>
      <c r="EL156" s="742"/>
      <c r="EM156" s="742"/>
      <c r="EN156" s="742"/>
      <c r="EO156" s="742"/>
      <c r="EP156" s="742"/>
      <c r="EQ156" s="742"/>
      <c r="ER156" s="742"/>
      <c r="ES156" s="742"/>
      <c r="ET156" s="742"/>
      <c r="EU156" s="742"/>
      <c r="EV156" s="742"/>
      <c r="EW156" s="742"/>
      <c r="EX156" s="742"/>
      <c r="EY156" s="742"/>
      <c r="EZ156" s="742"/>
      <c r="FA156" s="742"/>
      <c r="FB156" s="742"/>
      <c r="FC156" s="742"/>
      <c r="FD156" s="742"/>
      <c r="FE156" s="742"/>
      <c r="FF156" s="742"/>
      <c r="FG156" s="742"/>
      <c r="FH156" s="742"/>
      <c r="FI156" s="742"/>
      <c r="FJ156" s="742"/>
      <c r="FK156" s="742"/>
      <c r="FL156" s="742"/>
      <c r="FM156" s="742"/>
      <c r="FN156" s="742"/>
      <c r="FO156" s="742"/>
      <c r="FP156" s="742"/>
      <c r="FQ156" s="742"/>
      <c r="FR156" s="742"/>
      <c r="FS156" s="742"/>
      <c r="FT156" s="742"/>
      <c r="FU156" s="742"/>
      <c r="FV156" s="742"/>
      <c r="FW156" s="742"/>
      <c r="FX156" s="742"/>
      <c r="FY156" s="742"/>
      <c r="FZ156" s="742"/>
      <c r="GA156" s="742"/>
      <c r="GB156" s="742"/>
      <c r="GC156" s="742"/>
      <c r="GD156" s="742"/>
      <c r="GE156" s="742"/>
      <c r="GF156" s="742"/>
      <c r="GG156" s="742"/>
      <c r="GH156" s="742"/>
      <c r="GI156" s="742"/>
      <c r="GJ156" s="742"/>
      <c r="GK156" s="742"/>
      <c r="GL156" s="742"/>
      <c r="GM156" s="742"/>
      <c r="GN156" s="742"/>
      <c r="GO156" s="742"/>
      <c r="GP156" s="742"/>
      <c r="GQ156" s="742"/>
      <c r="GR156" s="742"/>
      <c r="GS156" s="742"/>
      <c r="GT156" s="742"/>
      <c r="GU156" s="742"/>
      <c r="GV156" s="742"/>
      <c r="GW156" s="742"/>
      <c r="GX156" s="742"/>
      <c r="GY156" s="742"/>
      <c r="GZ156" s="742"/>
      <c r="HA156" s="742"/>
      <c r="HB156" s="742"/>
      <c r="HC156" s="742"/>
      <c r="HD156" s="742"/>
      <c r="HE156" s="742"/>
      <c r="HF156" s="742"/>
      <c r="HG156" s="742"/>
      <c r="HH156" s="742"/>
      <c r="HI156" s="742"/>
      <c r="HJ156" s="742"/>
      <c r="HK156" s="742"/>
      <c r="HL156" s="742"/>
      <c r="HM156" s="742"/>
      <c r="HN156" s="742"/>
      <c r="HO156" s="742"/>
      <c r="HP156" s="742"/>
      <c r="HQ156" s="742"/>
      <c r="HR156" s="742"/>
      <c r="HS156" s="742"/>
    </row>
    <row r="157" spans="1:246" s="748" customFormat="1" ht="63.75" x14ac:dyDescent="0.25">
      <c r="A157" s="414"/>
      <c r="B157" s="414" t="s">
        <v>471</v>
      </c>
      <c r="C157" s="514" t="s">
        <v>189</v>
      </c>
      <c r="D157" s="546" t="s">
        <v>313</v>
      </c>
      <c r="E157" s="538" t="s">
        <v>203</v>
      </c>
      <c r="F157" s="537" t="s">
        <v>543</v>
      </c>
      <c r="G157" s="382" t="s">
        <v>612</v>
      </c>
      <c r="H157" s="457"/>
      <c r="I157" s="418">
        <v>2</v>
      </c>
      <c r="J157" s="418">
        <v>2</v>
      </c>
      <c r="K157" s="602" t="s">
        <v>414</v>
      </c>
      <c r="L157" s="602" t="s">
        <v>542</v>
      </c>
      <c r="M157" s="836">
        <v>15</v>
      </c>
      <c r="N157" s="1237">
        <v>22</v>
      </c>
      <c r="O157" s="1237"/>
      <c r="P157" s="1237"/>
      <c r="Q157" s="1237"/>
      <c r="R157" s="1237"/>
      <c r="S157" s="1237"/>
      <c r="T157" s="1124" t="s">
        <v>646</v>
      </c>
      <c r="U157" s="883" t="s">
        <v>646</v>
      </c>
      <c r="V157" s="859">
        <v>1</v>
      </c>
      <c r="W157" s="727" t="s">
        <v>124</v>
      </c>
      <c r="X157" s="727" t="s">
        <v>122</v>
      </c>
      <c r="Y157" s="727" t="s">
        <v>274</v>
      </c>
      <c r="Z157" s="398">
        <v>1</v>
      </c>
      <c r="AA157" s="397" t="s">
        <v>124</v>
      </c>
      <c r="AB157" s="397" t="s">
        <v>173</v>
      </c>
      <c r="AC157" s="896" t="s">
        <v>274</v>
      </c>
      <c r="AD157" s="918" t="s">
        <v>649</v>
      </c>
      <c r="AE157" s="1270" t="str">
        <f t="shared" si="60"/>
        <v>Nature : dossier (devoir-PDF)
Dépôt : sur Célène sans limite de temps</v>
      </c>
      <c r="AF157" s="910">
        <v>1</v>
      </c>
      <c r="AG157" s="727" t="s">
        <v>124</v>
      </c>
      <c r="AH157" s="727" t="s">
        <v>125</v>
      </c>
      <c r="AI157" s="727" t="s">
        <v>190</v>
      </c>
      <c r="AJ157" s="398" t="s">
        <v>164</v>
      </c>
      <c r="AK157" s="397" t="s">
        <v>124</v>
      </c>
      <c r="AL157" s="397" t="s">
        <v>148</v>
      </c>
      <c r="AM157" s="397" t="s">
        <v>190</v>
      </c>
      <c r="AN157" s="657" t="s">
        <v>588</v>
      </c>
      <c r="AO157" s="742"/>
      <c r="AP157" s="742"/>
      <c r="AQ157" s="742"/>
      <c r="AR157" s="742"/>
      <c r="AS157" s="742"/>
      <c r="AT157" s="742"/>
      <c r="AU157" s="742"/>
      <c r="AV157" s="742"/>
      <c r="AW157" s="742"/>
      <c r="AX157" s="742"/>
      <c r="AY157" s="742"/>
      <c r="AZ157" s="742"/>
      <c r="BA157" s="742"/>
      <c r="BB157" s="742"/>
      <c r="BC157" s="742"/>
      <c r="BD157" s="742"/>
      <c r="BE157" s="742"/>
      <c r="BF157" s="742"/>
      <c r="BG157" s="742"/>
      <c r="BH157" s="742"/>
      <c r="BI157" s="742"/>
      <c r="BJ157" s="742"/>
      <c r="BK157" s="742"/>
      <c r="BL157" s="742"/>
      <c r="BM157" s="742"/>
      <c r="BN157" s="742"/>
      <c r="BO157" s="742"/>
      <c r="BP157" s="742"/>
      <c r="BQ157" s="742"/>
      <c r="BR157" s="742"/>
      <c r="BS157" s="742"/>
      <c r="BT157" s="742"/>
      <c r="BU157" s="742"/>
      <c r="BV157" s="742"/>
      <c r="BW157" s="742"/>
      <c r="BX157" s="742"/>
      <c r="BY157" s="742"/>
      <c r="BZ157" s="742"/>
      <c r="CA157" s="742"/>
      <c r="CB157" s="742"/>
      <c r="CC157" s="742"/>
      <c r="CD157" s="742"/>
      <c r="CE157" s="742"/>
      <c r="CF157" s="742"/>
      <c r="CG157" s="742"/>
      <c r="CH157" s="742"/>
      <c r="CI157" s="742"/>
      <c r="CJ157" s="742"/>
      <c r="CK157" s="742"/>
      <c r="CL157" s="742"/>
      <c r="CM157" s="742"/>
      <c r="CN157" s="742"/>
      <c r="CO157" s="742"/>
      <c r="CP157" s="742"/>
      <c r="CQ157" s="742"/>
      <c r="CR157" s="742"/>
      <c r="CS157" s="742"/>
      <c r="CT157" s="742"/>
      <c r="CU157" s="742"/>
      <c r="CV157" s="742"/>
      <c r="CW157" s="742"/>
      <c r="CX157" s="742"/>
      <c r="CY157" s="742"/>
      <c r="CZ157" s="742"/>
      <c r="DA157" s="742"/>
      <c r="DB157" s="742"/>
      <c r="DC157" s="742"/>
      <c r="DD157" s="742"/>
      <c r="DE157" s="742"/>
      <c r="DF157" s="742"/>
      <c r="DG157" s="742"/>
      <c r="DH157" s="742"/>
      <c r="DI157" s="742"/>
      <c r="DJ157" s="742"/>
      <c r="DK157" s="742"/>
      <c r="DL157" s="742"/>
      <c r="DM157" s="742"/>
      <c r="DN157" s="742"/>
      <c r="DO157" s="742"/>
      <c r="DP157" s="742"/>
      <c r="DQ157" s="742"/>
      <c r="DR157" s="742"/>
      <c r="DS157" s="742"/>
      <c r="DT157" s="742"/>
      <c r="DU157" s="742"/>
      <c r="DV157" s="742"/>
      <c r="DW157" s="742"/>
      <c r="DX157" s="742"/>
      <c r="DY157" s="742"/>
      <c r="DZ157" s="742"/>
      <c r="EA157" s="742"/>
      <c r="EB157" s="742"/>
      <c r="EC157" s="742"/>
      <c r="ED157" s="742"/>
      <c r="EE157" s="742"/>
      <c r="EF157" s="742"/>
      <c r="EG157" s="742"/>
      <c r="EH157" s="742"/>
      <c r="EI157" s="742"/>
      <c r="EJ157" s="742"/>
      <c r="EK157" s="742"/>
      <c r="EL157" s="742"/>
      <c r="EM157" s="742"/>
      <c r="EN157" s="742"/>
      <c r="EO157" s="742"/>
      <c r="EP157" s="742"/>
      <c r="EQ157" s="742"/>
      <c r="ER157" s="742"/>
      <c r="ES157" s="742"/>
      <c r="ET157" s="742"/>
      <c r="EU157" s="742"/>
      <c r="EV157" s="742"/>
      <c r="EW157" s="742"/>
      <c r="EX157" s="742"/>
      <c r="EY157" s="742"/>
      <c r="EZ157" s="742"/>
      <c r="FA157" s="742"/>
      <c r="FB157" s="742"/>
      <c r="FC157" s="742"/>
      <c r="FD157" s="742"/>
      <c r="FE157" s="742"/>
      <c r="FF157" s="742"/>
      <c r="FG157" s="742"/>
      <c r="FH157" s="742"/>
      <c r="FI157" s="742"/>
      <c r="FJ157" s="742"/>
      <c r="FK157" s="742"/>
      <c r="FL157" s="742"/>
      <c r="FM157" s="742"/>
      <c r="FN157" s="742"/>
      <c r="FO157" s="742"/>
      <c r="FP157" s="742"/>
      <c r="FQ157" s="742"/>
      <c r="FR157" s="742"/>
      <c r="FS157" s="742"/>
      <c r="FT157" s="742"/>
      <c r="FU157" s="742"/>
      <c r="FV157" s="742"/>
      <c r="FW157" s="742"/>
      <c r="FX157" s="742"/>
      <c r="FY157" s="742"/>
      <c r="FZ157" s="742"/>
      <c r="GA157" s="742"/>
      <c r="GB157" s="742"/>
      <c r="GC157" s="742"/>
      <c r="GD157" s="742"/>
      <c r="GE157" s="742"/>
      <c r="GF157" s="742"/>
      <c r="GG157" s="742"/>
      <c r="GH157" s="742"/>
      <c r="GI157" s="742"/>
      <c r="GJ157" s="742"/>
      <c r="GK157" s="742"/>
      <c r="GL157" s="742"/>
      <c r="GM157" s="742"/>
      <c r="GN157" s="742"/>
      <c r="GO157" s="742"/>
      <c r="GP157" s="742"/>
      <c r="GQ157" s="742"/>
      <c r="GR157" s="742"/>
      <c r="GS157" s="742"/>
      <c r="GT157" s="742"/>
      <c r="GU157" s="742"/>
      <c r="GV157" s="742"/>
      <c r="GW157" s="742"/>
      <c r="GX157" s="742"/>
      <c r="GY157" s="742"/>
      <c r="GZ157" s="742"/>
      <c r="HA157" s="742"/>
      <c r="HB157" s="742"/>
      <c r="HC157" s="742"/>
      <c r="HD157" s="742"/>
      <c r="HE157" s="742"/>
      <c r="HF157" s="742"/>
      <c r="HG157" s="742"/>
      <c r="HH157" s="742"/>
      <c r="HI157" s="742"/>
      <c r="HJ157" s="742"/>
      <c r="HK157" s="742"/>
      <c r="HL157" s="742"/>
      <c r="HM157" s="742"/>
      <c r="HN157" s="742"/>
      <c r="HO157" s="742"/>
      <c r="HP157" s="742"/>
      <c r="HQ157" s="742"/>
      <c r="HR157" s="742"/>
      <c r="HS157" s="742"/>
    </row>
    <row r="158" spans="1:246" s="748" customFormat="1" ht="25.5" x14ac:dyDescent="0.25">
      <c r="A158" s="414"/>
      <c r="B158" s="414" t="s">
        <v>472</v>
      </c>
      <c r="C158" s="425" t="s">
        <v>88</v>
      </c>
      <c r="D158" s="415"/>
      <c r="E158" s="416" t="s">
        <v>203</v>
      </c>
      <c r="F158" s="382" t="s">
        <v>548</v>
      </c>
      <c r="G158" s="382" t="s">
        <v>66</v>
      </c>
      <c r="H158" s="457"/>
      <c r="I158" s="418">
        <v>2</v>
      </c>
      <c r="J158" s="418">
        <v>2</v>
      </c>
      <c r="K158" s="688" t="s">
        <v>578</v>
      </c>
      <c r="L158" s="602" t="str">
        <f>"09"</f>
        <v>09</v>
      </c>
      <c r="M158" s="836">
        <v>23</v>
      </c>
      <c r="N158" s="1237"/>
      <c r="O158" s="1237"/>
      <c r="P158" s="1237">
        <v>18</v>
      </c>
      <c r="Q158" s="1237"/>
      <c r="R158" s="1237"/>
      <c r="S158" s="1237"/>
      <c r="T158" s="1124" t="s">
        <v>662</v>
      </c>
      <c r="U158" s="883" t="s">
        <v>640</v>
      </c>
      <c r="V158" s="859">
        <v>1</v>
      </c>
      <c r="W158" s="727" t="s">
        <v>121</v>
      </c>
      <c r="X158" s="727"/>
      <c r="Y158" s="727"/>
      <c r="Z158" s="398">
        <v>1</v>
      </c>
      <c r="AA158" s="397" t="s">
        <v>124</v>
      </c>
      <c r="AB158" s="397" t="s">
        <v>148</v>
      </c>
      <c r="AC158" s="896" t="s">
        <v>585</v>
      </c>
      <c r="AD158" s="918" t="s">
        <v>652</v>
      </c>
      <c r="AE158" s="1270" t="str">
        <f t="shared" si="60"/>
        <v>Oral, 20 min</v>
      </c>
      <c r="AF158" s="910">
        <v>1</v>
      </c>
      <c r="AG158" s="727" t="s">
        <v>124</v>
      </c>
      <c r="AH158" s="727" t="s">
        <v>148</v>
      </c>
      <c r="AI158" s="727" t="s">
        <v>585</v>
      </c>
      <c r="AJ158" s="398">
        <v>1</v>
      </c>
      <c r="AK158" s="397" t="s">
        <v>124</v>
      </c>
      <c r="AL158" s="397" t="s">
        <v>148</v>
      </c>
      <c r="AM158" s="397" t="s">
        <v>585</v>
      </c>
      <c r="AN158" s="657" t="s">
        <v>531</v>
      </c>
      <c r="AO158" s="742"/>
      <c r="AP158" s="742"/>
      <c r="AQ158" s="742"/>
      <c r="AR158" s="742"/>
      <c r="AS158" s="742"/>
      <c r="AT158" s="742"/>
      <c r="AU158" s="742"/>
      <c r="AV158" s="742"/>
      <c r="AW158" s="742"/>
      <c r="AX158" s="742"/>
      <c r="AY158" s="742"/>
      <c r="AZ158" s="742"/>
      <c r="BA158" s="742"/>
      <c r="BB158" s="742"/>
      <c r="BC158" s="742"/>
      <c r="BD158" s="742"/>
      <c r="BE158" s="742"/>
      <c r="BF158" s="742"/>
      <c r="BG158" s="742"/>
      <c r="BH158" s="742"/>
      <c r="BI158" s="742"/>
      <c r="BJ158" s="742"/>
      <c r="BK158" s="742"/>
      <c r="BL158" s="742"/>
      <c r="BM158" s="742"/>
      <c r="BN158" s="742"/>
      <c r="BO158" s="742"/>
      <c r="BP158" s="742"/>
      <c r="BQ158" s="742"/>
      <c r="BR158" s="742"/>
      <c r="BS158" s="742"/>
      <c r="BT158" s="742"/>
      <c r="BU158" s="742"/>
      <c r="BV158" s="742"/>
      <c r="BW158" s="742"/>
      <c r="BX158" s="742"/>
      <c r="BY158" s="742"/>
      <c r="BZ158" s="742"/>
      <c r="CA158" s="742"/>
      <c r="CB158" s="742"/>
      <c r="CC158" s="742"/>
      <c r="CD158" s="742"/>
      <c r="CE158" s="742"/>
      <c r="CF158" s="742"/>
      <c r="CG158" s="742"/>
      <c r="CH158" s="742"/>
      <c r="CI158" s="742"/>
      <c r="CJ158" s="742"/>
      <c r="CK158" s="742"/>
      <c r="CL158" s="742"/>
      <c r="CM158" s="742"/>
      <c r="CN158" s="742"/>
      <c r="CO158" s="742"/>
      <c r="CP158" s="742"/>
      <c r="CQ158" s="742"/>
      <c r="CR158" s="742"/>
      <c r="CS158" s="742"/>
      <c r="CT158" s="742"/>
      <c r="CU158" s="742"/>
      <c r="CV158" s="742"/>
      <c r="CW158" s="742"/>
      <c r="CX158" s="742"/>
      <c r="CY158" s="742"/>
      <c r="CZ158" s="742"/>
      <c r="DA158" s="742"/>
      <c r="DB158" s="742"/>
      <c r="DC158" s="742"/>
      <c r="DD158" s="742"/>
      <c r="DE158" s="742"/>
      <c r="DF158" s="742"/>
      <c r="DG158" s="742"/>
      <c r="DH158" s="742"/>
      <c r="DI158" s="742"/>
      <c r="DJ158" s="742"/>
      <c r="DK158" s="742"/>
      <c r="DL158" s="742"/>
      <c r="DM158" s="742"/>
      <c r="DN158" s="742"/>
      <c r="DO158" s="742"/>
      <c r="DP158" s="742"/>
      <c r="DQ158" s="742"/>
      <c r="DR158" s="742"/>
      <c r="DS158" s="742"/>
      <c r="DT158" s="742"/>
      <c r="DU158" s="742"/>
      <c r="DV158" s="742"/>
      <c r="DW158" s="742"/>
      <c r="DX158" s="742"/>
      <c r="DY158" s="742"/>
      <c r="DZ158" s="742"/>
      <c r="EA158" s="742"/>
      <c r="EB158" s="742"/>
      <c r="EC158" s="742"/>
      <c r="ED158" s="742"/>
      <c r="EE158" s="742"/>
      <c r="EF158" s="742"/>
      <c r="EG158" s="742"/>
      <c r="EH158" s="742"/>
      <c r="EI158" s="742"/>
      <c r="EJ158" s="742"/>
      <c r="EK158" s="742"/>
      <c r="EL158" s="742"/>
      <c r="EM158" s="742"/>
      <c r="EN158" s="742"/>
      <c r="EO158" s="742"/>
      <c r="EP158" s="742"/>
      <c r="EQ158" s="742"/>
      <c r="ER158" s="742"/>
      <c r="ES158" s="742"/>
      <c r="ET158" s="742"/>
      <c r="EU158" s="742"/>
      <c r="EV158" s="742"/>
      <c r="EW158" s="742"/>
      <c r="EX158" s="742"/>
      <c r="EY158" s="742"/>
      <c r="EZ158" s="742"/>
      <c r="FA158" s="742"/>
      <c r="FB158" s="742"/>
      <c r="FC158" s="742"/>
      <c r="FD158" s="742"/>
      <c r="FE158" s="742"/>
      <c r="FF158" s="742"/>
      <c r="FG158" s="742"/>
      <c r="FH158" s="742"/>
      <c r="FI158" s="742"/>
      <c r="FJ158" s="742"/>
      <c r="FK158" s="742"/>
      <c r="FL158" s="742"/>
      <c r="FM158" s="742"/>
      <c r="FN158" s="742"/>
      <c r="FO158" s="742"/>
      <c r="FP158" s="742"/>
      <c r="FQ158" s="742"/>
      <c r="FR158" s="742"/>
      <c r="FS158" s="742"/>
      <c r="FT158" s="742"/>
      <c r="FU158" s="742"/>
      <c r="FV158" s="742"/>
      <c r="FW158" s="742"/>
      <c r="FX158" s="742"/>
      <c r="FY158" s="742"/>
      <c r="FZ158" s="742"/>
      <c r="GA158" s="742"/>
      <c r="GB158" s="742"/>
      <c r="GC158" s="742"/>
      <c r="GD158" s="742"/>
      <c r="GE158" s="742"/>
      <c r="GF158" s="742"/>
      <c r="GG158" s="742"/>
      <c r="GH158" s="742"/>
      <c r="GI158" s="742"/>
      <c r="GJ158" s="742"/>
      <c r="GK158" s="742"/>
      <c r="GL158" s="742"/>
      <c r="GM158" s="742"/>
      <c r="GN158" s="742"/>
      <c r="GO158" s="742"/>
      <c r="GP158" s="742"/>
      <c r="GQ158" s="742"/>
      <c r="GR158" s="742"/>
      <c r="GS158" s="742"/>
      <c r="GT158" s="742"/>
      <c r="GU158" s="742"/>
      <c r="GV158" s="742"/>
      <c r="GW158" s="742"/>
      <c r="GX158" s="742"/>
      <c r="GY158" s="742"/>
      <c r="GZ158" s="742"/>
      <c r="HA158" s="742"/>
      <c r="HB158" s="742"/>
      <c r="HC158" s="742"/>
      <c r="HD158" s="742"/>
      <c r="HE158" s="742"/>
      <c r="HF158" s="742"/>
      <c r="HG158" s="742"/>
      <c r="HH158" s="742"/>
      <c r="HI158" s="742"/>
      <c r="HJ158" s="742"/>
      <c r="HK158" s="742"/>
      <c r="HL158" s="742"/>
      <c r="HM158" s="742"/>
      <c r="HN158" s="742"/>
      <c r="HO158" s="742"/>
      <c r="HP158" s="742"/>
      <c r="HQ158" s="742"/>
      <c r="HR158" s="742"/>
      <c r="HS158" s="742"/>
    </row>
    <row r="159" spans="1:246" ht="30.75" customHeight="1" x14ac:dyDescent="0.25">
      <c r="A159" s="560" t="s">
        <v>431</v>
      </c>
      <c r="B159" s="560" t="s">
        <v>273</v>
      </c>
      <c r="C159" s="456" t="s">
        <v>232</v>
      </c>
      <c r="D159" s="555" t="s">
        <v>562</v>
      </c>
      <c r="E159" s="584" t="s">
        <v>421</v>
      </c>
      <c r="F159" s="584"/>
      <c r="G159" s="559"/>
      <c r="H159" s="584"/>
      <c r="I159" s="564"/>
      <c r="J159" s="565"/>
      <c r="K159" s="565"/>
      <c r="L159" s="565"/>
      <c r="M159" s="844"/>
      <c r="N159" s="1245"/>
      <c r="O159" s="1245"/>
      <c r="P159" s="1245"/>
      <c r="Q159" s="1245"/>
      <c r="R159" s="1245"/>
      <c r="S159" s="1245"/>
      <c r="T159" s="1118"/>
      <c r="U159" s="887"/>
      <c r="V159" s="863"/>
      <c r="W159" s="566"/>
      <c r="X159" s="567"/>
      <c r="Y159" s="568"/>
      <c r="Z159" s="567"/>
      <c r="AA159" s="567"/>
      <c r="AB159" s="567"/>
      <c r="AC159" s="898"/>
      <c r="AD159" s="920"/>
      <c r="AE159" s="921"/>
      <c r="AF159" s="902"/>
      <c r="AG159" s="567"/>
      <c r="AH159" s="567"/>
      <c r="AI159" s="567"/>
      <c r="AJ159" s="567"/>
      <c r="AK159" s="567"/>
      <c r="AL159" s="567"/>
      <c r="AM159" s="567"/>
      <c r="AN159" s="664"/>
      <c r="HT159" s="746"/>
      <c r="HU159" s="746"/>
      <c r="HV159" s="746"/>
      <c r="HW159" s="746"/>
      <c r="HX159" s="746"/>
      <c r="HY159" s="746"/>
      <c r="HZ159" s="746"/>
      <c r="IA159" s="746"/>
      <c r="IB159" s="746"/>
      <c r="IC159" s="746"/>
      <c r="ID159" s="746"/>
      <c r="IE159" s="746"/>
      <c r="IF159" s="746"/>
      <c r="IG159" s="746"/>
      <c r="IH159" s="746"/>
      <c r="II159" s="746"/>
      <c r="IJ159" s="746"/>
      <c r="IK159" s="746"/>
      <c r="IL159" s="746"/>
    </row>
    <row r="160" spans="1:246" s="643" customFormat="1" ht="36" customHeight="1" x14ac:dyDescent="0.25">
      <c r="A160" s="615" t="s">
        <v>476</v>
      </c>
      <c r="B160" s="615" t="s">
        <v>477</v>
      </c>
      <c r="C160" s="617" t="s">
        <v>475</v>
      </c>
      <c r="D160" s="598"/>
      <c r="E160" s="577" t="s">
        <v>409</v>
      </c>
      <c r="F160" s="577"/>
      <c r="G160" s="548"/>
      <c r="H160" s="550"/>
      <c r="I160" s="577">
        <f>+I162+I161</f>
        <v>6</v>
      </c>
      <c r="J160" s="577">
        <f>+J162+J161</f>
        <v>6</v>
      </c>
      <c r="K160" s="601"/>
      <c r="L160" s="601"/>
      <c r="M160" s="841"/>
      <c r="N160" s="1243"/>
      <c r="O160" s="1243"/>
      <c r="P160" s="1243"/>
      <c r="Q160" s="1243"/>
      <c r="R160" s="1243"/>
      <c r="S160" s="1243"/>
      <c r="T160" s="1119"/>
      <c r="U160" s="885"/>
      <c r="V160" s="861"/>
      <c r="W160" s="453"/>
      <c r="X160" s="573"/>
      <c r="Y160" s="454"/>
      <c r="Z160" s="621"/>
      <c r="AA160" s="621"/>
      <c r="AB160" s="621"/>
      <c r="AC160" s="897"/>
      <c r="AD160" s="919"/>
      <c r="AE160" s="917"/>
      <c r="AF160" s="901"/>
      <c r="AG160" s="621"/>
      <c r="AH160" s="621"/>
      <c r="AI160" s="455"/>
      <c r="AJ160" s="621"/>
      <c r="AK160" s="621"/>
      <c r="AL160" s="621"/>
      <c r="AM160" s="455"/>
      <c r="AN160" s="662"/>
      <c r="AO160" s="642"/>
      <c r="AP160" s="642"/>
      <c r="AQ160" s="642"/>
      <c r="AR160" s="642"/>
      <c r="AS160" s="642"/>
      <c r="AT160" s="642"/>
      <c r="AU160" s="642"/>
      <c r="AV160" s="642"/>
      <c r="AW160" s="642"/>
      <c r="AX160" s="642"/>
      <c r="AY160" s="642"/>
      <c r="AZ160" s="642"/>
      <c r="BA160" s="642"/>
      <c r="BB160" s="642"/>
      <c r="BC160" s="642"/>
      <c r="BD160" s="642"/>
      <c r="BE160" s="642"/>
      <c r="BF160" s="642"/>
      <c r="BG160" s="642"/>
      <c r="BH160" s="642"/>
      <c r="BI160" s="642"/>
      <c r="BJ160" s="642"/>
      <c r="BK160" s="642"/>
      <c r="BL160" s="642"/>
      <c r="BM160" s="642"/>
      <c r="BN160" s="642"/>
      <c r="BO160" s="642"/>
      <c r="BP160" s="642"/>
      <c r="BQ160" s="642"/>
      <c r="BR160" s="642"/>
      <c r="BS160" s="642"/>
      <c r="BT160" s="642"/>
      <c r="BU160" s="642"/>
      <c r="BV160" s="642"/>
      <c r="BW160" s="642"/>
      <c r="BX160" s="642"/>
      <c r="BY160" s="642"/>
      <c r="BZ160" s="642"/>
      <c r="CA160" s="642"/>
      <c r="CB160" s="642"/>
      <c r="CC160" s="642"/>
      <c r="CD160" s="642"/>
      <c r="CE160" s="642"/>
      <c r="CF160" s="642"/>
      <c r="CG160" s="642"/>
      <c r="CH160" s="642"/>
      <c r="CI160" s="642"/>
      <c r="CJ160" s="642"/>
      <c r="CK160" s="642"/>
      <c r="CL160" s="642"/>
      <c r="CM160" s="642"/>
      <c r="CN160" s="642"/>
      <c r="CO160" s="642"/>
      <c r="CP160" s="642"/>
      <c r="CQ160" s="642"/>
      <c r="CR160" s="642"/>
      <c r="CS160" s="642"/>
      <c r="CT160" s="642"/>
      <c r="CU160" s="642"/>
      <c r="CV160" s="642"/>
      <c r="CW160" s="642"/>
      <c r="CX160" s="642"/>
      <c r="CY160" s="642"/>
      <c r="CZ160" s="642"/>
      <c r="DA160" s="642"/>
      <c r="DB160" s="642"/>
      <c r="DC160" s="642"/>
      <c r="DD160" s="642"/>
      <c r="DE160" s="642"/>
      <c r="DF160" s="642"/>
      <c r="DG160" s="642"/>
      <c r="DH160" s="642"/>
      <c r="DI160" s="642"/>
      <c r="DJ160" s="642"/>
      <c r="DK160" s="642"/>
      <c r="DL160" s="642"/>
      <c r="DM160" s="642"/>
      <c r="DN160" s="642"/>
      <c r="DO160" s="642"/>
      <c r="DP160" s="642"/>
      <c r="DQ160" s="642"/>
      <c r="DR160" s="642"/>
      <c r="DS160" s="642"/>
      <c r="DT160" s="642"/>
      <c r="DU160" s="642"/>
      <c r="DV160" s="642"/>
      <c r="DW160" s="642"/>
      <c r="DX160" s="642"/>
      <c r="DY160" s="642"/>
      <c r="DZ160" s="642"/>
      <c r="EA160" s="642"/>
      <c r="EB160" s="642"/>
      <c r="EC160" s="642"/>
      <c r="ED160" s="642"/>
      <c r="EE160" s="642"/>
      <c r="EF160" s="642"/>
      <c r="EG160" s="642"/>
      <c r="EH160" s="642"/>
      <c r="EI160" s="642"/>
      <c r="EJ160" s="642"/>
      <c r="EK160" s="642"/>
      <c r="EL160" s="642"/>
      <c r="EM160" s="642"/>
      <c r="EN160" s="642"/>
      <c r="EO160" s="642"/>
      <c r="EP160" s="642"/>
      <c r="EQ160" s="642"/>
      <c r="ER160" s="642"/>
      <c r="ES160" s="642"/>
      <c r="ET160" s="642"/>
      <c r="EU160" s="642"/>
      <c r="EV160" s="642"/>
      <c r="EW160" s="642"/>
      <c r="EX160" s="642"/>
      <c r="EY160" s="642"/>
      <c r="EZ160" s="642"/>
      <c r="FA160" s="642"/>
      <c r="FB160" s="642"/>
      <c r="FC160" s="642"/>
      <c r="FD160" s="642"/>
      <c r="FE160" s="642"/>
      <c r="FF160" s="642"/>
      <c r="FG160" s="642"/>
      <c r="FH160" s="642"/>
      <c r="FI160" s="642"/>
      <c r="FJ160" s="642"/>
      <c r="FK160" s="642"/>
      <c r="FL160" s="642"/>
      <c r="FM160" s="642"/>
      <c r="FN160" s="642"/>
      <c r="FO160" s="642"/>
      <c r="FP160" s="642"/>
      <c r="FQ160" s="642"/>
      <c r="FR160" s="642"/>
      <c r="FS160" s="642"/>
      <c r="FT160" s="642"/>
      <c r="FU160" s="642"/>
      <c r="FV160" s="642"/>
      <c r="FW160" s="642"/>
      <c r="FX160" s="642"/>
      <c r="FY160" s="642"/>
      <c r="FZ160" s="642"/>
      <c r="GA160" s="642"/>
      <c r="GB160" s="642"/>
      <c r="GC160" s="642"/>
      <c r="GD160" s="642"/>
      <c r="GE160" s="642"/>
      <c r="GF160" s="642"/>
      <c r="GG160" s="642"/>
      <c r="GH160" s="642"/>
      <c r="GI160" s="642"/>
      <c r="GJ160" s="642"/>
      <c r="GK160" s="642"/>
      <c r="GL160" s="642"/>
      <c r="GM160" s="642"/>
      <c r="GN160" s="642"/>
      <c r="GO160" s="642"/>
      <c r="GP160" s="642"/>
      <c r="GQ160" s="642"/>
      <c r="GR160" s="642"/>
      <c r="GS160" s="642"/>
      <c r="GT160" s="642"/>
      <c r="GU160" s="642"/>
      <c r="GV160" s="642"/>
      <c r="GW160" s="642"/>
      <c r="GX160" s="642"/>
      <c r="GY160" s="642"/>
      <c r="GZ160" s="642"/>
      <c r="HA160" s="642"/>
      <c r="HB160" s="642"/>
      <c r="HC160" s="642"/>
      <c r="HD160" s="642"/>
      <c r="HE160" s="642"/>
      <c r="HF160" s="642"/>
      <c r="HG160" s="642"/>
      <c r="HH160" s="642"/>
      <c r="HI160" s="642"/>
      <c r="HJ160" s="642"/>
      <c r="HK160" s="642"/>
      <c r="HL160" s="642"/>
      <c r="HM160" s="642"/>
      <c r="HN160" s="642"/>
      <c r="HO160" s="642"/>
      <c r="HP160" s="642"/>
      <c r="HQ160" s="642"/>
      <c r="HR160" s="642"/>
      <c r="HS160" s="642"/>
      <c r="HT160" s="642"/>
      <c r="HU160" s="642"/>
      <c r="HV160" s="642"/>
      <c r="HW160" s="642"/>
      <c r="HX160" s="642"/>
      <c r="HY160" s="642"/>
      <c r="HZ160" s="642"/>
      <c r="IA160" s="642"/>
      <c r="IB160" s="642"/>
      <c r="IC160" s="642"/>
      <c r="ID160" s="642"/>
      <c r="IE160" s="642"/>
      <c r="IF160" s="642"/>
      <c r="IG160" s="642"/>
      <c r="IH160" s="642"/>
      <c r="II160" s="642"/>
      <c r="IJ160" s="642"/>
      <c r="IK160" s="642"/>
      <c r="IL160" s="642"/>
    </row>
    <row r="161" spans="1:246" ht="114.75" x14ac:dyDescent="0.25">
      <c r="A161" s="684"/>
      <c r="B161" s="807" t="s">
        <v>478</v>
      </c>
      <c r="C161" s="808" t="s">
        <v>345</v>
      </c>
      <c r="D161" s="415" t="s">
        <v>560</v>
      </c>
      <c r="E161" s="416" t="s">
        <v>203</v>
      </c>
      <c r="F161" s="375" t="s">
        <v>550</v>
      </c>
      <c r="G161" s="375" t="s">
        <v>66</v>
      </c>
      <c r="H161" s="586"/>
      <c r="I161" s="375" t="s">
        <v>51</v>
      </c>
      <c r="J161" s="375" t="s">
        <v>51</v>
      </c>
      <c r="K161" s="587" t="s">
        <v>568</v>
      </c>
      <c r="L161" s="587" t="str">
        <f>"07"</f>
        <v>07</v>
      </c>
      <c r="M161" s="832">
        <v>20</v>
      </c>
      <c r="N161" s="1237">
        <v>16</v>
      </c>
      <c r="O161" s="1237"/>
      <c r="P161" s="1254">
        <v>18</v>
      </c>
      <c r="Q161" s="1254"/>
      <c r="R161" s="1232"/>
      <c r="S161" s="1232"/>
      <c r="T161" s="1124" t="s">
        <v>715</v>
      </c>
      <c r="U161" s="883" t="s">
        <v>716</v>
      </c>
      <c r="V161" s="859">
        <v>1</v>
      </c>
      <c r="W161" s="705" t="s">
        <v>121</v>
      </c>
      <c r="X161" s="1103" t="s">
        <v>719</v>
      </c>
      <c r="Y161" s="1103"/>
      <c r="Z161" s="407">
        <v>1</v>
      </c>
      <c r="AA161" s="409" t="s">
        <v>124</v>
      </c>
      <c r="AB161" s="809" t="s">
        <v>628</v>
      </c>
      <c r="AC161" s="903" t="s">
        <v>585</v>
      </c>
      <c r="AD161" s="918" t="s">
        <v>654</v>
      </c>
      <c r="AE161" s="1270" t="str">
        <f t="shared" ref="AE161:AE162" si="61">+AD161</f>
        <v>Oral, 20 min + dossiers</v>
      </c>
      <c r="AF161" s="908">
        <v>1</v>
      </c>
      <c r="AG161" s="719" t="s">
        <v>124</v>
      </c>
      <c r="AH161" s="809" t="s">
        <v>628</v>
      </c>
      <c r="AI161" s="719" t="s">
        <v>585</v>
      </c>
      <c r="AJ161" s="407">
        <v>1</v>
      </c>
      <c r="AK161" s="406" t="s">
        <v>124</v>
      </c>
      <c r="AL161" s="809" t="s">
        <v>628</v>
      </c>
      <c r="AM161" s="406" t="s">
        <v>585</v>
      </c>
      <c r="AN161" s="654" t="s">
        <v>532</v>
      </c>
    </row>
    <row r="162" spans="1:246" ht="38.25" x14ac:dyDescent="0.25">
      <c r="A162" s="684"/>
      <c r="B162" s="684" t="s">
        <v>272</v>
      </c>
      <c r="C162" s="391" t="s">
        <v>87</v>
      </c>
      <c r="D162" s="417"/>
      <c r="E162" s="416" t="s">
        <v>203</v>
      </c>
      <c r="F162" s="375" t="s">
        <v>550</v>
      </c>
      <c r="G162" s="375" t="s">
        <v>66</v>
      </c>
      <c r="H162" s="586"/>
      <c r="I162" s="375" t="s">
        <v>51</v>
      </c>
      <c r="J162" s="375" t="s">
        <v>51</v>
      </c>
      <c r="K162" s="587" t="s">
        <v>568</v>
      </c>
      <c r="L162" s="587" t="s">
        <v>547</v>
      </c>
      <c r="M162" s="832">
        <v>20</v>
      </c>
      <c r="N162" s="1232"/>
      <c r="O162" s="1232"/>
      <c r="P162" s="1232">
        <v>18</v>
      </c>
      <c r="Q162" s="1232"/>
      <c r="R162" s="1232"/>
      <c r="S162" s="1232"/>
      <c r="T162" s="1124" t="s">
        <v>717</v>
      </c>
      <c r="U162" s="883" t="s">
        <v>718</v>
      </c>
      <c r="V162" s="859">
        <v>1</v>
      </c>
      <c r="W162" s="705" t="s">
        <v>121</v>
      </c>
      <c r="X162" s="1103" t="s">
        <v>720</v>
      </c>
      <c r="Y162" s="1103" t="s">
        <v>162</v>
      </c>
      <c r="Z162" s="407">
        <v>1</v>
      </c>
      <c r="AA162" s="409" t="s">
        <v>124</v>
      </c>
      <c r="AB162" s="809" t="s">
        <v>628</v>
      </c>
      <c r="AC162" s="903" t="s">
        <v>585</v>
      </c>
      <c r="AD162" s="918" t="s">
        <v>652</v>
      </c>
      <c r="AE162" s="1270" t="str">
        <f t="shared" si="61"/>
        <v>Oral, 20 min</v>
      </c>
      <c r="AF162" s="908">
        <v>1</v>
      </c>
      <c r="AG162" s="719" t="s">
        <v>124</v>
      </c>
      <c r="AH162" s="719" t="s">
        <v>148</v>
      </c>
      <c r="AI162" s="719" t="s">
        <v>585</v>
      </c>
      <c r="AJ162" s="407">
        <v>1</v>
      </c>
      <c r="AK162" s="406" t="s">
        <v>124</v>
      </c>
      <c r="AL162" s="406" t="s">
        <v>148</v>
      </c>
      <c r="AM162" s="406" t="s">
        <v>585</v>
      </c>
      <c r="AN162" s="654" t="s">
        <v>508</v>
      </c>
    </row>
    <row r="163" spans="1:246" ht="30.75" customHeight="1" x14ac:dyDescent="0.25">
      <c r="A163" s="560" t="s">
        <v>435</v>
      </c>
      <c r="B163" s="560" t="s">
        <v>225</v>
      </c>
      <c r="C163" s="456" t="s">
        <v>331</v>
      </c>
      <c r="D163" s="555" t="s">
        <v>563</v>
      </c>
      <c r="E163" s="584" t="s">
        <v>421</v>
      </c>
      <c r="F163" s="584"/>
      <c r="G163" s="559"/>
      <c r="H163" s="584"/>
      <c r="I163" s="605">
        <f>+I164+I167</f>
        <v>3</v>
      </c>
      <c r="J163" s="605">
        <f>+J164+J167</f>
        <v>3</v>
      </c>
      <c r="K163" s="565"/>
      <c r="L163" s="565"/>
      <c r="M163" s="844"/>
      <c r="N163" s="1245"/>
      <c r="O163" s="1245"/>
      <c r="P163" s="1245"/>
      <c r="Q163" s="1245"/>
      <c r="R163" s="1245"/>
      <c r="S163" s="1245"/>
      <c r="T163" s="1118"/>
      <c r="U163" s="887"/>
      <c r="V163" s="863"/>
      <c r="W163" s="566"/>
      <c r="X163" s="567"/>
      <c r="Y163" s="568"/>
      <c r="Z163" s="567"/>
      <c r="AA163" s="567"/>
      <c r="AB163" s="567"/>
      <c r="AC163" s="898"/>
      <c r="AD163" s="920"/>
      <c r="AE163" s="921"/>
      <c r="AF163" s="902"/>
      <c r="AG163" s="567"/>
      <c r="AH163" s="567"/>
      <c r="AI163" s="567"/>
      <c r="AJ163" s="567"/>
      <c r="AK163" s="567"/>
      <c r="AL163" s="567"/>
      <c r="AM163" s="567"/>
      <c r="AN163" s="664"/>
      <c r="HT163" s="746"/>
      <c r="HU163" s="746"/>
      <c r="HV163" s="746"/>
      <c r="HW163" s="746"/>
      <c r="HX163" s="746"/>
      <c r="HY163" s="746"/>
      <c r="HZ163" s="746"/>
      <c r="IA163" s="746"/>
      <c r="IB163" s="746"/>
      <c r="IC163" s="746"/>
      <c r="ID163" s="746"/>
      <c r="IE163" s="746"/>
      <c r="IF163" s="746"/>
      <c r="IG163" s="746"/>
      <c r="IH163" s="746"/>
      <c r="II163" s="746"/>
      <c r="IJ163" s="746"/>
      <c r="IK163" s="746"/>
      <c r="IL163" s="746"/>
    </row>
    <row r="164" spans="1:246" s="643" customFormat="1" ht="36" customHeight="1" x14ac:dyDescent="0.25">
      <c r="A164" s="615" t="s">
        <v>484</v>
      </c>
      <c r="B164" s="615" t="s">
        <v>226</v>
      </c>
      <c r="C164" s="617" t="s">
        <v>479</v>
      </c>
      <c r="D164" s="598"/>
      <c r="E164" s="577" t="s">
        <v>395</v>
      </c>
      <c r="F164" s="577"/>
      <c r="G164" s="599"/>
      <c r="H164" s="745" t="s">
        <v>456</v>
      </c>
      <c r="I164" s="577">
        <v>3</v>
      </c>
      <c r="J164" s="601">
        <v>3</v>
      </c>
      <c r="K164" s="601" t="s">
        <v>605</v>
      </c>
      <c r="L164" s="601"/>
      <c r="M164" s="841"/>
      <c r="N164" s="1243"/>
      <c r="O164" s="1243"/>
      <c r="P164" s="1243"/>
      <c r="Q164" s="1243"/>
      <c r="R164" s="1243"/>
      <c r="S164" s="1243"/>
      <c r="T164" s="1119"/>
      <c r="U164" s="885"/>
      <c r="V164" s="861"/>
      <c r="W164" s="453"/>
      <c r="X164" s="573"/>
      <c r="Y164" s="454"/>
      <c r="Z164" s="621"/>
      <c r="AA164" s="621"/>
      <c r="AB164" s="621"/>
      <c r="AC164" s="897"/>
      <c r="AD164" s="919"/>
      <c r="AE164" s="917"/>
      <c r="AF164" s="901"/>
      <c r="AG164" s="621"/>
      <c r="AH164" s="621"/>
      <c r="AI164" s="455"/>
      <c r="AJ164" s="621"/>
      <c r="AK164" s="621"/>
      <c r="AL164" s="621"/>
      <c r="AM164" s="455"/>
      <c r="AN164" s="662"/>
      <c r="AO164" s="642"/>
      <c r="AP164" s="642"/>
      <c r="AQ164" s="642"/>
      <c r="AR164" s="642"/>
      <c r="AS164" s="642"/>
      <c r="AT164" s="642"/>
      <c r="AU164" s="642"/>
      <c r="AV164" s="642"/>
      <c r="AW164" s="642"/>
      <c r="AX164" s="642"/>
      <c r="AY164" s="642"/>
      <c r="AZ164" s="642"/>
      <c r="BA164" s="642"/>
      <c r="BB164" s="642"/>
      <c r="BC164" s="642"/>
      <c r="BD164" s="642"/>
      <c r="BE164" s="642"/>
      <c r="BF164" s="642"/>
      <c r="BG164" s="642"/>
      <c r="BH164" s="642"/>
      <c r="BI164" s="642"/>
      <c r="BJ164" s="642"/>
      <c r="BK164" s="642"/>
      <c r="BL164" s="642"/>
      <c r="BM164" s="642"/>
      <c r="BN164" s="642"/>
      <c r="BO164" s="642"/>
      <c r="BP164" s="642"/>
      <c r="BQ164" s="642"/>
      <c r="BR164" s="642"/>
      <c r="BS164" s="642"/>
      <c r="BT164" s="642"/>
      <c r="BU164" s="642"/>
      <c r="BV164" s="642"/>
      <c r="BW164" s="642"/>
      <c r="BX164" s="642"/>
      <c r="BY164" s="642"/>
      <c r="BZ164" s="642"/>
      <c r="CA164" s="642"/>
      <c r="CB164" s="642"/>
      <c r="CC164" s="642"/>
      <c r="CD164" s="642"/>
      <c r="CE164" s="642"/>
      <c r="CF164" s="642"/>
      <c r="CG164" s="642"/>
      <c r="CH164" s="642"/>
      <c r="CI164" s="642"/>
      <c r="CJ164" s="642"/>
      <c r="CK164" s="642"/>
      <c r="CL164" s="642"/>
      <c r="CM164" s="642"/>
      <c r="CN164" s="642"/>
      <c r="CO164" s="642"/>
      <c r="CP164" s="642"/>
      <c r="CQ164" s="642"/>
      <c r="CR164" s="642"/>
      <c r="CS164" s="642"/>
      <c r="CT164" s="642"/>
      <c r="CU164" s="642"/>
      <c r="CV164" s="642"/>
      <c r="CW164" s="642"/>
      <c r="CX164" s="642"/>
      <c r="CY164" s="642"/>
      <c r="CZ164" s="642"/>
      <c r="DA164" s="642"/>
      <c r="DB164" s="642"/>
      <c r="DC164" s="642"/>
      <c r="DD164" s="642"/>
      <c r="DE164" s="642"/>
      <c r="DF164" s="642"/>
      <c r="DG164" s="642"/>
      <c r="DH164" s="642"/>
      <c r="DI164" s="642"/>
      <c r="DJ164" s="642"/>
      <c r="DK164" s="642"/>
      <c r="DL164" s="642"/>
      <c r="DM164" s="642"/>
      <c r="DN164" s="642"/>
      <c r="DO164" s="642"/>
      <c r="DP164" s="642"/>
      <c r="DQ164" s="642"/>
      <c r="DR164" s="642"/>
      <c r="DS164" s="642"/>
      <c r="DT164" s="642"/>
      <c r="DU164" s="642"/>
      <c r="DV164" s="642"/>
      <c r="DW164" s="642"/>
      <c r="DX164" s="642"/>
      <c r="DY164" s="642"/>
      <c r="DZ164" s="642"/>
      <c r="EA164" s="642"/>
      <c r="EB164" s="642"/>
      <c r="EC164" s="642"/>
      <c r="ED164" s="642"/>
      <c r="EE164" s="642"/>
      <c r="EF164" s="642"/>
      <c r="EG164" s="642"/>
      <c r="EH164" s="642"/>
      <c r="EI164" s="642"/>
      <c r="EJ164" s="642"/>
      <c r="EK164" s="642"/>
      <c r="EL164" s="642"/>
      <c r="EM164" s="642"/>
      <c r="EN164" s="642"/>
      <c r="EO164" s="642"/>
      <c r="EP164" s="642"/>
      <c r="EQ164" s="642"/>
      <c r="ER164" s="642"/>
      <c r="ES164" s="642"/>
      <c r="ET164" s="642"/>
      <c r="EU164" s="642"/>
      <c r="EV164" s="642"/>
      <c r="EW164" s="642"/>
      <c r="EX164" s="642"/>
      <c r="EY164" s="642"/>
      <c r="EZ164" s="642"/>
      <c r="FA164" s="642"/>
      <c r="FB164" s="642"/>
      <c r="FC164" s="642"/>
      <c r="FD164" s="642"/>
      <c r="FE164" s="642"/>
      <c r="FF164" s="642"/>
      <c r="FG164" s="642"/>
      <c r="FH164" s="642"/>
      <c r="FI164" s="642"/>
      <c r="FJ164" s="642"/>
      <c r="FK164" s="642"/>
      <c r="FL164" s="642"/>
      <c r="FM164" s="642"/>
      <c r="FN164" s="642"/>
      <c r="FO164" s="642"/>
      <c r="FP164" s="642"/>
      <c r="FQ164" s="642"/>
      <c r="FR164" s="642"/>
      <c r="FS164" s="642"/>
      <c r="FT164" s="642"/>
      <c r="FU164" s="642"/>
      <c r="FV164" s="642"/>
      <c r="FW164" s="642"/>
      <c r="FX164" s="642"/>
      <c r="FY164" s="642"/>
      <c r="FZ164" s="642"/>
      <c r="GA164" s="642"/>
      <c r="GB164" s="642"/>
      <c r="GC164" s="642"/>
      <c r="GD164" s="642"/>
      <c r="GE164" s="642"/>
      <c r="GF164" s="642"/>
      <c r="GG164" s="642"/>
      <c r="GH164" s="642"/>
      <c r="GI164" s="642"/>
      <c r="GJ164" s="642"/>
      <c r="GK164" s="642"/>
      <c r="GL164" s="642"/>
      <c r="GM164" s="642"/>
      <c r="GN164" s="642"/>
      <c r="GO164" s="642"/>
      <c r="GP164" s="642"/>
      <c r="GQ164" s="642"/>
      <c r="GR164" s="642"/>
      <c r="GS164" s="642"/>
      <c r="GT164" s="642"/>
      <c r="GU164" s="642"/>
      <c r="GV164" s="642"/>
      <c r="GW164" s="642"/>
      <c r="GX164" s="642"/>
      <c r="GY164" s="642"/>
      <c r="GZ164" s="642"/>
      <c r="HA164" s="642"/>
      <c r="HB164" s="642"/>
      <c r="HC164" s="642"/>
      <c r="HD164" s="642"/>
      <c r="HE164" s="642"/>
      <c r="HF164" s="642"/>
      <c r="HG164" s="642"/>
      <c r="HH164" s="642"/>
      <c r="HI164" s="642"/>
      <c r="HJ164" s="642"/>
      <c r="HK164" s="642"/>
      <c r="HL164" s="642"/>
      <c r="HM164" s="642"/>
      <c r="HN164" s="642"/>
      <c r="HO164" s="642"/>
      <c r="HP164" s="642"/>
      <c r="HQ164" s="642"/>
      <c r="HR164" s="642"/>
      <c r="HS164" s="642"/>
      <c r="HT164" s="642"/>
      <c r="HU164" s="642"/>
      <c r="HV164" s="642"/>
      <c r="HW164" s="642"/>
      <c r="HX164" s="642"/>
      <c r="HY164" s="642"/>
      <c r="HZ164" s="642"/>
      <c r="IA164" s="642"/>
      <c r="IB164" s="642"/>
      <c r="IC164" s="642"/>
      <c r="ID164" s="642"/>
      <c r="IE164" s="642"/>
      <c r="IF164" s="642"/>
      <c r="IG164" s="642"/>
      <c r="IH164" s="642"/>
      <c r="II164" s="642"/>
      <c r="IJ164" s="642"/>
      <c r="IK164" s="642"/>
      <c r="IL164" s="642"/>
    </row>
    <row r="165" spans="1:246" s="744" customFormat="1" ht="25.5" x14ac:dyDescent="0.25">
      <c r="A165" s="441"/>
      <c r="B165" s="441" t="s">
        <v>227</v>
      </c>
      <c r="C165" s="535" t="s">
        <v>480</v>
      </c>
      <c r="D165" s="424" t="s">
        <v>235</v>
      </c>
      <c r="E165" s="632" t="s">
        <v>440</v>
      </c>
      <c r="F165" s="438"/>
      <c r="G165" s="375" t="s">
        <v>66</v>
      </c>
      <c r="H165" s="458"/>
      <c r="I165" s="439">
        <v>3</v>
      </c>
      <c r="J165" s="439">
        <v>3</v>
      </c>
      <c r="K165" s="595" t="s">
        <v>601</v>
      </c>
      <c r="L165" s="595">
        <v>80</v>
      </c>
      <c r="M165" s="852"/>
      <c r="N165" s="1246"/>
      <c r="O165" s="1246"/>
      <c r="P165" s="1246">
        <v>9</v>
      </c>
      <c r="Q165" s="1246"/>
      <c r="R165" s="1246"/>
      <c r="S165" s="1246"/>
      <c r="T165" s="1125" t="s">
        <v>721</v>
      </c>
      <c r="U165" s="891" t="s">
        <v>721</v>
      </c>
      <c r="V165" s="859">
        <v>1</v>
      </c>
      <c r="W165" s="727" t="s">
        <v>124</v>
      </c>
      <c r="X165" s="727" t="s">
        <v>555</v>
      </c>
      <c r="Y165" s="727"/>
      <c r="Z165" s="398">
        <v>1</v>
      </c>
      <c r="AA165" s="397" t="s">
        <v>124</v>
      </c>
      <c r="AB165" s="397" t="s">
        <v>555</v>
      </c>
      <c r="AC165" s="896"/>
      <c r="AD165" s="927" t="s">
        <v>721</v>
      </c>
      <c r="AE165" s="1270" t="str">
        <f t="shared" ref="AE165:AE166" si="62">+AD165</f>
        <v>100% CT rapport écrit</v>
      </c>
      <c r="AF165" s="910">
        <v>1</v>
      </c>
      <c r="AG165" s="727" t="s">
        <v>124</v>
      </c>
      <c r="AH165" s="727" t="s">
        <v>555</v>
      </c>
      <c r="AI165" s="727"/>
      <c r="AJ165" s="398">
        <v>1</v>
      </c>
      <c r="AK165" s="397" t="s">
        <v>124</v>
      </c>
      <c r="AL165" s="397" t="s">
        <v>555</v>
      </c>
      <c r="AM165" s="397"/>
      <c r="AN165" s="655" t="s">
        <v>533</v>
      </c>
      <c r="AO165" s="743"/>
      <c r="AP165" s="743"/>
      <c r="AQ165" s="743"/>
      <c r="AR165" s="743"/>
      <c r="AS165" s="743"/>
      <c r="AT165" s="743"/>
      <c r="AU165" s="743"/>
      <c r="AV165" s="743"/>
      <c r="AW165" s="743"/>
      <c r="AX165" s="743"/>
      <c r="AY165" s="743"/>
      <c r="AZ165" s="743"/>
      <c r="BA165" s="743"/>
      <c r="BB165" s="743"/>
      <c r="BC165" s="743"/>
      <c r="BD165" s="743"/>
      <c r="BE165" s="743"/>
      <c r="BF165" s="743"/>
      <c r="BG165" s="743"/>
      <c r="BH165" s="743"/>
      <c r="BI165" s="743"/>
      <c r="BJ165" s="743"/>
      <c r="BK165" s="743"/>
      <c r="BL165" s="743"/>
      <c r="BM165" s="743"/>
      <c r="BN165" s="743"/>
      <c r="BO165" s="743"/>
      <c r="BP165" s="743"/>
      <c r="BQ165" s="743"/>
      <c r="BR165" s="743"/>
      <c r="BS165" s="743"/>
      <c r="BT165" s="743"/>
      <c r="BU165" s="743"/>
      <c r="BV165" s="743"/>
      <c r="BW165" s="743"/>
      <c r="BX165" s="743"/>
      <c r="BY165" s="743"/>
      <c r="BZ165" s="743"/>
      <c r="CA165" s="743"/>
      <c r="CB165" s="743"/>
      <c r="CC165" s="743"/>
      <c r="CD165" s="743"/>
      <c r="CE165" s="743"/>
      <c r="CF165" s="743"/>
      <c r="CG165" s="743"/>
      <c r="CH165" s="743"/>
      <c r="CI165" s="743"/>
      <c r="CJ165" s="743"/>
      <c r="CK165" s="743"/>
      <c r="CL165" s="743"/>
      <c r="CM165" s="743"/>
      <c r="CN165" s="743"/>
      <c r="CO165" s="743"/>
      <c r="CP165" s="743"/>
      <c r="CQ165" s="743"/>
      <c r="CR165" s="743"/>
      <c r="CS165" s="743"/>
      <c r="CT165" s="743"/>
      <c r="CU165" s="743"/>
      <c r="CV165" s="743"/>
      <c r="CW165" s="743"/>
      <c r="CX165" s="743"/>
      <c r="CY165" s="743"/>
      <c r="CZ165" s="743"/>
      <c r="DA165" s="743"/>
      <c r="DB165" s="743"/>
      <c r="DC165" s="743"/>
      <c r="DD165" s="743"/>
      <c r="DE165" s="743"/>
      <c r="DF165" s="743"/>
      <c r="DG165" s="743"/>
      <c r="DH165" s="743"/>
      <c r="DI165" s="743"/>
      <c r="DJ165" s="743"/>
      <c r="DK165" s="743"/>
      <c r="DL165" s="743"/>
      <c r="DM165" s="743"/>
      <c r="DN165" s="743"/>
      <c r="DO165" s="743"/>
      <c r="DP165" s="743"/>
      <c r="DQ165" s="743"/>
      <c r="DR165" s="743"/>
      <c r="DS165" s="743"/>
      <c r="DT165" s="743"/>
      <c r="DU165" s="743"/>
      <c r="DV165" s="743"/>
      <c r="DW165" s="743"/>
      <c r="DX165" s="743"/>
      <c r="DY165" s="743"/>
      <c r="DZ165" s="743"/>
      <c r="EA165" s="743"/>
      <c r="EB165" s="743"/>
      <c r="EC165" s="743"/>
      <c r="ED165" s="743"/>
      <c r="EE165" s="743"/>
      <c r="EF165" s="743"/>
      <c r="EG165" s="743"/>
      <c r="EH165" s="743"/>
      <c r="EI165" s="743"/>
      <c r="EJ165" s="743"/>
      <c r="EK165" s="743"/>
      <c r="EL165" s="743"/>
      <c r="EM165" s="743"/>
      <c r="EN165" s="743"/>
      <c r="EO165" s="743"/>
      <c r="EP165" s="743"/>
      <c r="EQ165" s="743"/>
      <c r="ER165" s="743"/>
      <c r="ES165" s="743"/>
      <c r="ET165" s="743"/>
      <c r="EU165" s="743"/>
      <c r="EV165" s="743"/>
      <c r="EW165" s="743"/>
      <c r="EX165" s="743"/>
      <c r="EY165" s="743"/>
      <c r="EZ165" s="743"/>
      <c r="FA165" s="743"/>
      <c r="FB165" s="743"/>
      <c r="FC165" s="743"/>
      <c r="FD165" s="743"/>
      <c r="FE165" s="743"/>
      <c r="FF165" s="743"/>
      <c r="FG165" s="743"/>
      <c r="FH165" s="743"/>
      <c r="FI165" s="743"/>
      <c r="FJ165" s="743"/>
      <c r="FK165" s="743"/>
      <c r="FL165" s="743"/>
      <c r="FM165" s="743"/>
      <c r="FN165" s="743"/>
      <c r="FO165" s="743"/>
      <c r="FP165" s="743"/>
      <c r="FQ165" s="743"/>
      <c r="FR165" s="743"/>
      <c r="FS165" s="743"/>
      <c r="FT165" s="743"/>
      <c r="FU165" s="743"/>
      <c r="FV165" s="743"/>
      <c r="FW165" s="743"/>
      <c r="FX165" s="743"/>
      <c r="FY165" s="743"/>
      <c r="FZ165" s="743"/>
      <c r="GA165" s="743"/>
      <c r="GB165" s="743"/>
      <c r="GC165" s="743"/>
      <c r="GD165" s="743"/>
      <c r="GE165" s="743"/>
      <c r="GF165" s="743"/>
      <c r="GG165" s="743"/>
      <c r="GH165" s="743"/>
      <c r="GI165" s="743"/>
      <c r="GJ165" s="743"/>
      <c r="GK165" s="743"/>
      <c r="GL165" s="743"/>
      <c r="GM165" s="743"/>
      <c r="GN165" s="743"/>
      <c r="GO165" s="743"/>
      <c r="GP165" s="743"/>
      <c r="GQ165" s="743"/>
      <c r="GR165" s="743"/>
      <c r="GS165" s="743"/>
      <c r="GT165" s="743"/>
      <c r="GU165" s="743"/>
      <c r="GV165" s="743"/>
      <c r="GW165" s="743"/>
      <c r="GX165" s="743"/>
      <c r="GY165" s="743"/>
      <c r="GZ165" s="743"/>
      <c r="HA165" s="743"/>
      <c r="HB165" s="743"/>
      <c r="HC165" s="743"/>
      <c r="HD165" s="743"/>
      <c r="HE165" s="743"/>
      <c r="HF165" s="743"/>
      <c r="HG165" s="743"/>
      <c r="HH165" s="743"/>
      <c r="HI165" s="743"/>
      <c r="HJ165" s="743"/>
      <c r="HK165" s="743"/>
      <c r="HL165" s="743"/>
      <c r="HM165" s="743"/>
      <c r="HN165" s="743"/>
      <c r="HO165" s="743"/>
      <c r="HP165" s="743"/>
      <c r="HQ165" s="743"/>
      <c r="HR165" s="743"/>
      <c r="HS165" s="743"/>
    </row>
    <row r="166" spans="1:246" s="744" customFormat="1" ht="25.5" x14ac:dyDescent="0.25">
      <c r="A166" s="441"/>
      <c r="B166" s="441" t="s">
        <v>228</v>
      </c>
      <c r="C166" s="535" t="s">
        <v>481</v>
      </c>
      <c r="D166" s="424" t="s">
        <v>236</v>
      </c>
      <c r="E166" s="632" t="s">
        <v>440</v>
      </c>
      <c r="F166" s="438"/>
      <c r="G166" s="375" t="s">
        <v>66</v>
      </c>
      <c r="H166" s="458"/>
      <c r="I166" s="439">
        <v>3</v>
      </c>
      <c r="J166" s="439">
        <v>3</v>
      </c>
      <c r="K166" s="595" t="s">
        <v>601</v>
      </c>
      <c r="L166" s="595">
        <v>80</v>
      </c>
      <c r="M166" s="852"/>
      <c r="N166" s="1246"/>
      <c r="O166" s="1246"/>
      <c r="P166" s="1246">
        <v>9</v>
      </c>
      <c r="Q166" s="1246"/>
      <c r="R166" s="1246"/>
      <c r="S166" s="1246"/>
      <c r="T166" s="1125" t="s">
        <v>721</v>
      </c>
      <c r="U166" s="891" t="s">
        <v>721</v>
      </c>
      <c r="V166" s="859">
        <v>1</v>
      </c>
      <c r="W166" s="727" t="s">
        <v>124</v>
      </c>
      <c r="X166" s="727" t="s">
        <v>555</v>
      </c>
      <c r="Y166" s="727"/>
      <c r="Z166" s="398">
        <v>1</v>
      </c>
      <c r="AA166" s="397" t="s">
        <v>124</v>
      </c>
      <c r="AB166" s="397" t="s">
        <v>555</v>
      </c>
      <c r="AC166" s="896"/>
      <c r="AD166" s="927" t="s">
        <v>721</v>
      </c>
      <c r="AE166" s="1270" t="str">
        <f t="shared" si="62"/>
        <v>100% CT rapport écrit</v>
      </c>
      <c r="AF166" s="910">
        <v>1</v>
      </c>
      <c r="AG166" s="727" t="s">
        <v>124</v>
      </c>
      <c r="AH166" s="727" t="s">
        <v>555</v>
      </c>
      <c r="AI166" s="727"/>
      <c r="AJ166" s="398">
        <v>1</v>
      </c>
      <c r="AK166" s="397" t="s">
        <v>124</v>
      </c>
      <c r="AL166" s="397" t="s">
        <v>555</v>
      </c>
      <c r="AM166" s="397"/>
      <c r="AN166" s="655" t="s">
        <v>534</v>
      </c>
      <c r="AO166" s="743"/>
      <c r="AP166" s="743"/>
      <c r="AQ166" s="743"/>
      <c r="AR166" s="743"/>
      <c r="AS166" s="743"/>
      <c r="AT166" s="743"/>
      <c r="AU166" s="743"/>
      <c r="AV166" s="743"/>
      <c r="AW166" s="743"/>
      <c r="AX166" s="743"/>
      <c r="AY166" s="743"/>
      <c r="AZ166" s="743"/>
      <c r="BA166" s="743"/>
      <c r="BB166" s="743"/>
      <c r="BC166" s="743"/>
      <c r="BD166" s="743"/>
      <c r="BE166" s="743"/>
      <c r="BF166" s="743"/>
      <c r="BG166" s="743"/>
      <c r="BH166" s="743"/>
      <c r="BI166" s="743"/>
      <c r="BJ166" s="743"/>
      <c r="BK166" s="743"/>
      <c r="BL166" s="743"/>
      <c r="BM166" s="743"/>
      <c r="BN166" s="743"/>
      <c r="BO166" s="743"/>
      <c r="BP166" s="743"/>
      <c r="BQ166" s="743"/>
      <c r="BR166" s="743"/>
      <c r="BS166" s="743"/>
      <c r="BT166" s="743"/>
      <c r="BU166" s="743"/>
      <c r="BV166" s="743"/>
      <c r="BW166" s="743"/>
      <c r="BX166" s="743"/>
      <c r="BY166" s="743"/>
      <c r="BZ166" s="743"/>
      <c r="CA166" s="743"/>
      <c r="CB166" s="743"/>
      <c r="CC166" s="743"/>
      <c r="CD166" s="743"/>
      <c r="CE166" s="743"/>
      <c r="CF166" s="743"/>
      <c r="CG166" s="743"/>
      <c r="CH166" s="743"/>
      <c r="CI166" s="743"/>
      <c r="CJ166" s="743"/>
      <c r="CK166" s="743"/>
      <c r="CL166" s="743"/>
      <c r="CM166" s="743"/>
      <c r="CN166" s="743"/>
      <c r="CO166" s="743"/>
      <c r="CP166" s="743"/>
      <c r="CQ166" s="743"/>
      <c r="CR166" s="743"/>
      <c r="CS166" s="743"/>
      <c r="CT166" s="743"/>
      <c r="CU166" s="743"/>
      <c r="CV166" s="743"/>
      <c r="CW166" s="743"/>
      <c r="CX166" s="743"/>
      <c r="CY166" s="743"/>
      <c r="CZ166" s="743"/>
      <c r="DA166" s="743"/>
      <c r="DB166" s="743"/>
      <c r="DC166" s="743"/>
      <c r="DD166" s="743"/>
      <c r="DE166" s="743"/>
      <c r="DF166" s="743"/>
      <c r="DG166" s="743"/>
      <c r="DH166" s="743"/>
      <c r="DI166" s="743"/>
      <c r="DJ166" s="743"/>
      <c r="DK166" s="743"/>
      <c r="DL166" s="743"/>
      <c r="DM166" s="743"/>
      <c r="DN166" s="743"/>
      <c r="DO166" s="743"/>
      <c r="DP166" s="743"/>
      <c r="DQ166" s="743"/>
      <c r="DR166" s="743"/>
      <c r="DS166" s="743"/>
      <c r="DT166" s="743"/>
      <c r="DU166" s="743"/>
      <c r="DV166" s="743"/>
      <c r="DW166" s="743"/>
      <c r="DX166" s="743"/>
      <c r="DY166" s="743"/>
      <c r="DZ166" s="743"/>
      <c r="EA166" s="743"/>
      <c r="EB166" s="743"/>
      <c r="EC166" s="743"/>
      <c r="ED166" s="743"/>
      <c r="EE166" s="743"/>
      <c r="EF166" s="743"/>
      <c r="EG166" s="743"/>
      <c r="EH166" s="743"/>
      <c r="EI166" s="743"/>
      <c r="EJ166" s="743"/>
      <c r="EK166" s="743"/>
      <c r="EL166" s="743"/>
      <c r="EM166" s="743"/>
      <c r="EN166" s="743"/>
      <c r="EO166" s="743"/>
      <c r="EP166" s="743"/>
      <c r="EQ166" s="743"/>
      <c r="ER166" s="743"/>
      <c r="ES166" s="743"/>
      <c r="ET166" s="743"/>
      <c r="EU166" s="743"/>
      <c r="EV166" s="743"/>
      <c r="EW166" s="743"/>
      <c r="EX166" s="743"/>
      <c r="EY166" s="743"/>
      <c r="EZ166" s="743"/>
      <c r="FA166" s="743"/>
      <c r="FB166" s="743"/>
      <c r="FC166" s="743"/>
      <c r="FD166" s="743"/>
      <c r="FE166" s="743"/>
      <c r="FF166" s="743"/>
      <c r="FG166" s="743"/>
      <c r="FH166" s="743"/>
      <c r="FI166" s="743"/>
      <c r="FJ166" s="743"/>
      <c r="FK166" s="743"/>
      <c r="FL166" s="743"/>
      <c r="FM166" s="743"/>
      <c r="FN166" s="743"/>
      <c r="FO166" s="743"/>
      <c r="FP166" s="743"/>
      <c r="FQ166" s="743"/>
      <c r="FR166" s="743"/>
      <c r="FS166" s="743"/>
      <c r="FT166" s="743"/>
      <c r="FU166" s="743"/>
      <c r="FV166" s="743"/>
      <c r="FW166" s="743"/>
      <c r="FX166" s="743"/>
      <c r="FY166" s="743"/>
      <c r="FZ166" s="743"/>
      <c r="GA166" s="743"/>
      <c r="GB166" s="743"/>
      <c r="GC166" s="743"/>
      <c r="GD166" s="743"/>
      <c r="GE166" s="743"/>
      <c r="GF166" s="743"/>
      <c r="GG166" s="743"/>
      <c r="GH166" s="743"/>
      <c r="GI166" s="743"/>
      <c r="GJ166" s="743"/>
      <c r="GK166" s="743"/>
      <c r="GL166" s="743"/>
      <c r="GM166" s="743"/>
      <c r="GN166" s="743"/>
      <c r="GO166" s="743"/>
      <c r="GP166" s="743"/>
      <c r="GQ166" s="743"/>
      <c r="GR166" s="743"/>
      <c r="GS166" s="743"/>
      <c r="GT166" s="743"/>
      <c r="GU166" s="743"/>
      <c r="GV166" s="743"/>
      <c r="GW166" s="743"/>
      <c r="GX166" s="743"/>
      <c r="GY166" s="743"/>
      <c r="GZ166" s="743"/>
      <c r="HA166" s="743"/>
      <c r="HB166" s="743"/>
      <c r="HC166" s="743"/>
      <c r="HD166" s="743"/>
      <c r="HE166" s="743"/>
      <c r="HF166" s="743"/>
      <c r="HG166" s="743"/>
      <c r="HH166" s="743"/>
      <c r="HI166" s="743"/>
      <c r="HJ166" s="743"/>
      <c r="HK166" s="743"/>
      <c r="HL166" s="743"/>
      <c r="HM166" s="743"/>
      <c r="HN166" s="743"/>
      <c r="HO166" s="743"/>
      <c r="HP166" s="743"/>
      <c r="HQ166" s="743"/>
      <c r="HR166" s="743"/>
      <c r="HS166" s="743"/>
    </row>
    <row r="167" spans="1:246" s="643" customFormat="1" ht="36" customHeight="1" x14ac:dyDescent="0.25">
      <c r="A167" s="826" t="s">
        <v>637</v>
      </c>
      <c r="B167" s="615" t="s">
        <v>482</v>
      </c>
      <c r="C167" s="617" t="s">
        <v>483</v>
      </c>
      <c r="D167" s="598" t="s">
        <v>269</v>
      </c>
      <c r="E167" s="577" t="s">
        <v>237</v>
      </c>
      <c r="F167" s="577"/>
      <c r="G167" s="599"/>
      <c r="H167" s="745"/>
      <c r="I167" s="577"/>
      <c r="J167" s="601"/>
      <c r="K167" s="601"/>
      <c r="L167" s="601"/>
      <c r="M167" s="841"/>
      <c r="N167" s="1243"/>
      <c r="O167" s="1243"/>
      <c r="P167" s="1243"/>
      <c r="Q167" s="1243"/>
      <c r="R167" s="1243"/>
      <c r="S167" s="1243"/>
      <c r="T167" s="1119"/>
      <c r="U167" s="885"/>
      <c r="V167" s="861"/>
      <c r="W167" s="453"/>
      <c r="X167" s="573"/>
      <c r="Y167" s="454"/>
      <c r="Z167" s="621"/>
      <c r="AA167" s="621"/>
      <c r="AB167" s="621"/>
      <c r="AC167" s="897"/>
      <c r="AD167" s="919"/>
      <c r="AE167" s="917"/>
      <c r="AF167" s="901"/>
      <c r="AG167" s="621"/>
      <c r="AH167" s="621"/>
      <c r="AI167" s="455"/>
      <c r="AJ167" s="621"/>
      <c r="AK167" s="621"/>
      <c r="AL167" s="621"/>
      <c r="AM167" s="455"/>
      <c r="AN167" s="662"/>
      <c r="AO167" s="642"/>
      <c r="AP167" s="642"/>
      <c r="AQ167" s="642"/>
      <c r="AR167" s="642"/>
      <c r="AS167" s="642"/>
      <c r="AT167" s="642"/>
      <c r="AU167" s="642"/>
      <c r="AV167" s="642"/>
      <c r="AW167" s="642"/>
      <c r="AX167" s="642"/>
      <c r="AY167" s="642"/>
      <c r="AZ167" s="642"/>
      <c r="BA167" s="642"/>
      <c r="BB167" s="642"/>
      <c r="BC167" s="642"/>
      <c r="BD167" s="642"/>
      <c r="BE167" s="642"/>
      <c r="BF167" s="642"/>
      <c r="BG167" s="642"/>
      <c r="BH167" s="642"/>
      <c r="BI167" s="642"/>
      <c r="BJ167" s="642"/>
      <c r="BK167" s="642"/>
      <c r="BL167" s="642"/>
      <c r="BM167" s="642"/>
      <c r="BN167" s="642"/>
      <c r="BO167" s="642"/>
      <c r="BP167" s="642"/>
      <c r="BQ167" s="642"/>
      <c r="BR167" s="642"/>
      <c r="BS167" s="642"/>
      <c r="BT167" s="642"/>
      <c r="BU167" s="642"/>
      <c r="BV167" s="642"/>
      <c r="BW167" s="642"/>
      <c r="BX167" s="642"/>
      <c r="BY167" s="642"/>
      <c r="BZ167" s="642"/>
      <c r="CA167" s="642"/>
      <c r="CB167" s="642"/>
      <c r="CC167" s="642"/>
      <c r="CD167" s="642"/>
      <c r="CE167" s="642"/>
      <c r="CF167" s="642"/>
      <c r="CG167" s="642"/>
      <c r="CH167" s="642"/>
      <c r="CI167" s="642"/>
      <c r="CJ167" s="642"/>
      <c r="CK167" s="642"/>
      <c r="CL167" s="642"/>
      <c r="CM167" s="642"/>
      <c r="CN167" s="642"/>
      <c r="CO167" s="642"/>
      <c r="CP167" s="642"/>
      <c r="CQ167" s="642"/>
      <c r="CR167" s="642"/>
      <c r="CS167" s="642"/>
      <c r="CT167" s="642"/>
      <c r="CU167" s="642"/>
      <c r="CV167" s="642"/>
      <c r="CW167" s="642"/>
      <c r="CX167" s="642"/>
      <c r="CY167" s="642"/>
      <c r="CZ167" s="642"/>
      <c r="DA167" s="642"/>
      <c r="DB167" s="642"/>
      <c r="DC167" s="642"/>
      <c r="DD167" s="642"/>
      <c r="DE167" s="642"/>
      <c r="DF167" s="642"/>
      <c r="DG167" s="642"/>
      <c r="DH167" s="642"/>
      <c r="DI167" s="642"/>
      <c r="DJ167" s="642"/>
      <c r="DK167" s="642"/>
      <c r="DL167" s="642"/>
      <c r="DM167" s="642"/>
      <c r="DN167" s="642"/>
      <c r="DO167" s="642"/>
      <c r="DP167" s="642"/>
      <c r="DQ167" s="642"/>
      <c r="DR167" s="642"/>
      <c r="DS167" s="642"/>
      <c r="DT167" s="642"/>
      <c r="DU167" s="642"/>
      <c r="DV167" s="642"/>
      <c r="DW167" s="642"/>
      <c r="DX167" s="642"/>
      <c r="DY167" s="642"/>
      <c r="DZ167" s="642"/>
      <c r="EA167" s="642"/>
      <c r="EB167" s="642"/>
      <c r="EC167" s="642"/>
      <c r="ED167" s="642"/>
      <c r="EE167" s="642"/>
      <c r="EF167" s="642"/>
      <c r="EG167" s="642"/>
      <c r="EH167" s="642"/>
      <c r="EI167" s="642"/>
      <c r="EJ167" s="642"/>
      <c r="EK167" s="642"/>
      <c r="EL167" s="642"/>
      <c r="EM167" s="642"/>
      <c r="EN167" s="642"/>
      <c r="EO167" s="642"/>
      <c r="EP167" s="642"/>
      <c r="EQ167" s="642"/>
      <c r="ER167" s="642"/>
      <c r="ES167" s="642"/>
      <c r="ET167" s="642"/>
      <c r="EU167" s="642"/>
      <c r="EV167" s="642"/>
      <c r="EW167" s="642"/>
      <c r="EX167" s="642"/>
      <c r="EY167" s="642"/>
      <c r="EZ167" s="642"/>
      <c r="FA167" s="642"/>
      <c r="FB167" s="642"/>
      <c r="FC167" s="642"/>
      <c r="FD167" s="642"/>
      <c r="FE167" s="642"/>
      <c r="FF167" s="642"/>
      <c r="FG167" s="642"/>
      <c r="FH167" s="642"/>
      <c r="FI167" s="642"/>
      <c r="FJ167" s="642"/>
      <c r="FK167" s="642"/>
      <c r="FL167" s="642"/>
      <c r="FM167" s="642"/>
      <c r="FN167" s="642"/>
      <c r="FO167" s="642"/>
      <c r="FP167" s="642"/>
      <c r="FQ167" s="642"/>
      <c r="FR167" s="642"/>
      <c r="FS167" s="642"/>
      <c r="FT167" s="642"/>
      <c r="FU167" s="642"/>
      <c r="FV167" s="642"/>
      <c r="FW167" s="642"/>
      <c r="FX167" s="642"/>
      <c r="FY167" s="642"/>
      <c r="FZ167" s="642"/>
      <c r="GA167" s="642"/>
      <c r="GB167" s="642"/>
      <c r="GC167" s="642"/>
      <c r="GD167" s="642"/>
      <c r="GE167" s="642"/>
      <c r="GF167" s="642"/>
      <c r="GG167" s="642"/>
      <c r="GH167" s="642"/>
      <c r="GI167" s="642"/>
      <c r="GJ167" s="642"/>
      <c r="GK167" s="642"/>
      <c r="GL167" s="642"/>
      <c r="GM167" s="642"/>
      <c r="GN167" s="642"/>
      <c r="GO167" s="642"/>
      <c r="GP167" s="642"/>
      <c r="GQ167" s="642"/>
      <c r="GR167" s="642"/>
      <c r="GS167" s="642"/>
      <c r="GT167" s="642"/>
      <c r="GU167" s="642"/>
      <c r="GV167" s="642"/>
      <c r="GW167" s="642"/>
      <c r="GX167" s="642"/>
      <c r="GY167" s="642"/>
      <c r="GZ167" s="642"/>
      <c r="HA167" s="642"/>
      <c r="HB167" s="642"/>
      <c r="HC167" s="642"/>
      <c r="HD167" s="642"/>
      <c r="HE167" s="642"/>
      <c r="HF167" s="642"/>
      <c r="HG167" s="642"/>
      <c r="HH167" s="642"/>
      <c r="HI167" s="642"/>
      <c r="HJ167" s="642"/>
      <c r="HK167" s="642"/>
      <c r="HL167" s="642"/>
      <c r="HM167" s="642"/>
      <c r="HN167" s="642"/>
      <c r="HO167" s="642"/>
      <c r="HP167" s="642"/>
      <c r="HQ167" s="642"/>
      <c r="HR167" s="642"/>
      <c r="HS167" s="642"/>
      <c r="HT167" s="642"/>
      <c r="HU167" s="642"/>
      <c r="HV167" s="642"/>
      <c r="HW167" s="642"/>
      <c r="HX167" s="642"/>
      <c r="HY167" s="642"/>
      <c r="HZ167" s="642"/>
      <c r="IA167" s="642"/>
      <c r="IB167" s="642"/>
      <c r="IC167" s="642"/>
      <c r="ID167" s="642"/>
      <c r="IE167" s="642"/>
      <c r="IF167" s="642"/>
      <c r="IG167" s="642"/>
      <c r="IH167" s="642"/>
      <c r="II167" s="642"/>
      <c r="IJ167" s="642"/>
      <c r="IK167" s="642"/>
      <c r="IL167" s="642"/>
    </row>
    <row r="168" spans="1:246" s="823" customFormat="1" ht="67.5" customHeight="1" x14ac:dyDescent="0.2">
      <c r="A168" s="810"/>
      <c r="B168" s="811" t="s">
        <v>485</v>
      </c>
      <c r="C168" s="812" t="s">
        <v>614</v>
      </c>
      <c r="D168" s="813" t="s">
        <v>595</v>
      </c>
      <c r="E168" s="814" t="s">
        <v>590</v>
      </c>
      <c r="F168" s="756" t="s">
        <v>551</v>
      </c>
      <c r="G168" s="814" t="s">
        <v>582</v>
      </c>
      <c r="H168" s="815"/>
      <c r="I168" s="814">
        <v>3</v>
      </c>
      <c r="J168" s="816" t="s">
        <v>51</v>
      </c>
      <c r="K168" s="754" t="s">
        <v>552</v>
      </c>
      <c r="L168" s="816" t="s">
        <v>596</v>
      </c>
      <c r="M168" s="853"/>
      <c r="N168" s="1255">
        <v>18</v>
      </c>
      <c r="O168" s="1255"/>
      <c r="P168" s="1256">
        <v>12</v>
      </c>
      <c r="Q168" s="1256"/>
      <c r="R168" s="1232"/>
      <c r="S168" s="1232"/>
      <c r="T168" s="1124" t="s">
        <v>741</v>
      </c>
      <c r="U168" s="883" t="s">
        <v>742</v>
      </c>
      <c r="V168" s="870" t="s">
        <v>597</v>
      </c>
      <c r="W168" s="818" t="s">
        <v>126</v>
      </c>
      <c r="X168" s="818" t="s">
        <v>130</v>
      </c>
      <c r="Y168" s="818" t="s">
        <v>162</v>
      </c>
      <c r="Z168" s="819">
        <v>1</v>
      </c>
      <c r="AA168" s="820" t="s">
        <v>124</v>
      </c>
      <c r="AB168" s="820" t="s">
        <v>122</v>
      </c>
      <c r="AC168" s="905" t="s">
        <v>162</v>
      </c>
      <c r="AD168" s="918" t="s">
        <v>742</v>
      </c>
      <c r="AE168" s="1270" t="str">
        <f>+AD168</f>
        <v>100 % CT, devoir temps limité 2h</v>
      </c>
      <c r="AF168" s="909">
        <v>1</v>
      </c>
      <c r="AG168" s="818" t="s">
        <v>124</v>
      </c>
      <c r="AH168" s="818" t="s">
        <v>122</v>
      </c>
      <c r="AI168" s="818" t="s">
        <v>162</v>
      </c>
      <c r="AJ168" s="819">
        <v>1</v>
      </c>
      <c r="AK168" s="820" t="s">
        <v>124</v>
      </c>
      <c r="AL168" s="820" t="s">
        <v>122</v>
      </c>
      <c r="AM168" s="821" t="s">
        <v>162</v>
      </c>
      <c r="AN168" s="822" t="s">
        <v>598</v>
      </c>
    </row>
    <row r="169" spans="1:246" ht="30.75" customHeight="1" x14ac:dyDescent="0.25">
      <c r="A169" s="560" t="s">
        <v>436</v>
      </c>
      <c r="B169" s="560" t="s">
        <v>270</v>
      </c>
      <c r="C169" s="456" t="s">
        <v>615</v>
      </c>
      <c r="D169" s="555"/>
      <c r="E169" s="584" t="s">
        <v>421</v>
      </c>
      <c r="F169" s="584"/>
      <c r="G169" s="559"/>
      <c r="H169" s="584"/>
      <c r="I169" s="605"/>
      <c r="J169" s="605"/>
      <c r="K169" s="565"/>
      <c r="L169" s="565"/>
      <c r="M169" s="844"/>
      <c r="N169" s="1245"/>
      <c r="O169" s="1245"/>
      <c r="P169" s="1245"/>
      <c r="Q169" s="1245"/>
      <c r="R169" s="1245"/>
      <c r="S169" s="1245"/>
      <c r="T169" s="1118"/>
      <c r="U169" s="887"/>
      <c r="V169" s="863"/>
      <c r="W169" s="566"/>
      <c r="X169" s="567"/>
      <c r="Y169" s="568"/>
      <c r="Z169" s="567"/>
      <c r="AA169" s="567"/>
      <c r="AB169" s="567"/>
      <c r="AC169" s="898"/>
      <c r="AD169" s="920"/>
      <c r="AE169" s="921"/>
      <c r="AF169" s="902"/>
      <c r="AG169" s="567"/>
      <c r="AH169" s="567"/>
      <c r="AI169" s="567"/>
      <c r="AJ169" s="567"/>
      <c r="AK169" s="567"/>
      <c r="AL169" s="567"/>
      <c r="AM169" s="567"/>
      <c r="AN169" s="664"/>
      <c r="HT169" s="746"/>
      <c r="HU169" s="746"/>
      <c r="HV169" s="746"/>
      <c r="HW169" s="746"/>
      <c r="HX169" s="746"/>
      <c r="HY169" s="746"/>
      <c r="HZ169" s="746"/>
      <c r="IA169" s="746"/>
      <c r="IB169" s="746"/>
      <c r="IC169" s="746"/>
      <c r="ID169" s="746"/>
      <c r="IE169" s="746"/>
      <c r="IF169" s="746"/>
      <c r="IG169" s="746"/>
      <c r="IH169" s="746"/>
      <c r="II169" s="746"/>
      <c r="IJ169" s="746"/>
      <c r="IK169" s="746"/>
      <c r="IL169" s="746"/>
    </row>
    <row r="170" spans="1:246" s="643" customFormat="1" ht="36" customHeight="1" x14ac:dyDescent="0.25">
      <c r="A170" s="640" t="s">
        <v>489</v>
      </c>
      <c r="B170" s="640" t="s">
        <v>486</v>
      </c>
      <c r="C170" s="641" t="s">
        <v>487</v>
      </c>
      <c r="D170" s="624"/>
      <c r="E170" s="577" t="s">
        <v>409</v>
      </c>
      <c r="F170" s="641"/>
      <c r="G170" s="625"/>
      <c r="H170" s="640"/>
      <c r="I170" s="544">
        <f>+I171+I172</f>
        <v>6</v>
      </c>
      <c r="J170" s="544">
        <f>+J171+J172</f>
        <v>6</v>
      </c>
      <c r="K170" s="626"/>
      <c r="L170" s="618"/>
      <c r="M170" s="850"/>
      <c r="N170" s="1251"/>
      <c r="O170" s="1251"/>
      <c r="P170" s="1253"/>
      <c r="Q170" s="1253"/>
      <c r="R170" s="1243"/>
      <c r="S170" s="1243"/>
      <c r="T170" s="1119"/>
      <c r="U170" s="885"/>
      <c r="V170" s="869"/>
      <c r="W170" s="622"/>
      <c r="X170" s="619"/>
      <c r="Y170" s="620"/>
      <c r="Z170" s="619"/>
      <c r="AA170" s="619"/>
      <c r="AB170" s="619"/>
      <c r="AC170" s="907"/>
      <c r="AD170" s="919"/>
      <c r="AE170" s="928"/>
      <c r="AF170" s="912"/>
      <c r="AG170" s="619"/>
      <c r="AH170" s="619"/>
      <c r="AI170" s="620"/>
      <c r="AJ170" s="619"/>
      <c r="AK170" s="619"/>
      <c r="AL170" s="619"/>
      <c r="AM170" s="623"/>
      <c r="AN170" s="668"/>
      <c r="AO170" s="642"/>
      <c r="AP170" s="642"/>
      <c r="AQ170" s="642"/>
      <c r="AR170" s="642"/>
      <c r="AS170" s="642"/>
      <c r="AT170" s="642"/>
      <c r="AU170" s="642"/>
      <c r="AV170" s="642"/>
      <c r="AW170" s="642"/>
      <c r="AX170" s="642"/>
      <c r="AY170" s="642"/>
      <c r="AZ170" s="642"/>
      <c r="BA170" s="642"/>
      <c r="BB170" s="642"/>
      <c r="BC170" s="642"/>
      <c r="BD170" s="642"/>
      <c r="BE170" s="642"/>
      <c r="BF170" s="642"/>
      <c r="BG170" s="642"/>
      <c r="BH170" s="642"/>
      <c r="BI170" s="642"/>
      <c r="BJ170" s="642"/>
      <c r="BK170" s="642"/>
      <c r="BL170" s="642"/>
      <c r="BM170" s="642"/>
      <c r="BN170" s="642"/>
      <c r="BO170" s="642"/>
      <c r="BP170" s="642"/>
      <c r="BQ170" s="642"/>
      <c r="BR170" s="642"/>
      <c r="BS170" s="642"/>
      <c r="BT170" s="642"/>
      <c r="BU170" s="642"/>
      <c r="BV170" s="642"/>
      <c r="BW170" s="642"/>
      <c r="BX170" s="642"/>
      <c r="BY170" s="642"/>
      <c r="BZ170" s="642"/>
      <c r="CA170" s="642"/>
      <c r="CB170" s="642"/>
      <c r="CC170" s="642"/>
      <c r="CD170" s="642"/>
      <c r="CE170" s="642"/>
      <c r="CF170" s="642"/>
      <c r="CG170" s="642"/>
      <c r="CH170" s="642"/>
      <c r="CI170" s="642"/>
      <c r="CJ170" s="642"/>
      <c r="CK170" s="642"/>
      <c r="CL170" s="642"/>
      <c r="CM170" s="642"/>
      <c r="CN170" s="642"/>
      <c r="CO170" s="642"/>
      <c r="CP170" s="642"/>
      <c r="CQ170" s="642"/>
      <c r="CR170" s="642"/>
      <c r="CS170" s="642"/>
      <c r="CT170" s="642"/>
      <c r="CU170" s="642"/>
      <c r="CV170" s="642"/>
      <c r="CW170" s="642"/>
      <c r="CX170" s="642"/>
      <c r="CY170" s="642"/>
      <c r="CZ170" s="642"/>
      <c r="DA170" s="642"/>
      <c r="DB170" s="642"/>
      <c r="DC170" s="642"/>
      <c r="DD170" s="642"/>
      <c r="DE170" s="642"/>
      <c r="DF170" s="642"/>
      <c r="DG170" s="642"/>
      <c r="DH170" s="642"/>
      <c r="DI170" s="642"/>
      <c r="DJ170" s="642"/>
      <c r="DK170" s="642"/>
      <c r="DL170" s="642"/>
      <c r="DM170" s="642"/>
      <c r="DN170" s="642"/>
      <c r="DO170" s="642"/>
      <c r="DP170" s="642"/>
      <c r="DQ170" s="642"/>
      <c r="DR170" s="642"/>
      <c r="DS170" s="642"/>
      <c r="DT170" s="642"/>
      <c r="DU170" s="642"/>
      <c r="DV170" s="642"/>
      <c r="DW170" s="642"/>
      <c r="DX170" s="642"/>
      <c r="DY170" s="642"/>
      <c r="DZ170" s="642"/>
      <c r="EA170" s="642"/>
      <c r="EB170" s="642"/>
      <c r="EC170" s="642"/>
      <c r="ED170" s="642"/>
      <c r="EE170" s="642"/>
      <c r="EF170" s="642"/>
      <c r="EG170" s="642"/>
      <c r="EH170" s="642"/>
      <c r="EI170" s="642"/>
      <c r="EJ170" s="642"/>
      <c r="EK170" s="642"/>
      <c r="EL170" s="642"/>
      <c r="EM170" s="642"/>
      <c r="EN170" s="642"/>
      <c r="EO170" s="642"/>
      <c r="EP170" s="642"/>
      <c r="EQ170" s="642"/>
      <c r="ER170" s="642"/>
      <c r="ES170" s="642"/>
      <c r="ET170" s="642"/>
      <c r="EU170" s="642"/>
      <c r="EV170" s="642"/>
      <c r="EW170" s="642"/>
      <c r="EX170" s="642"/>
      <c r="EY170" s="642"/>
      <c r="EZ170" s="642"/>
      <c r="FA170" s="642"/>
      <c r="FB170" s="642"/>
      <c r="FC170" s="642"/>
      <c r="FD170" s="642"/>
      <c r="FE170" s="642"/>
      <c r="FF170" s="642"/>
      <c r="FG170" s="642"/>
      <c r="FH170" s="642"/>
      <c r="FI170" s="642"/>
      <c r="FJ170" s="642"/>
      <c r="FK170" s="642"/>
      <c r="FL170" s="642"/>
      <c r="FM170" s="642"/>
      <c r="FN170" s="642"/>
      <c r="FO170" s="642"/>
      <c r="FP170" s="642"/>
      <c r="FQ170" s="642"/>
      <c r="FR170" s="642"/>
      <c r="FS170" s="642"/>
      <c r="FT170" s="642"/>
      <c r="FU170" s="642"/>
      <c r="FV170" s="642"/>
      <c r="FW170" s="642"/>
      <c r="FX170" s="642"/>
      <c r="FY170" s="642"/>
      <c r="FZ170" s="642"/>
      <c r="GA170" s="642"/>
      <c r="GB170" s="642"/>
      <c r="GC170" s="642"/>
      <c r="GD170" s="642"/>
      <c r="GE170" s="642"/>
      <c r="GF170" s="642"/>
      <c r="GG170" s="642"/>
      <c r="GH170" s="642"/>
      <c r="GI170" s="642"/>
      <c r="GJ170" s="642"/>
      <c r="GK170" s="642"/>
      <c r="GL170" s="642"/>
      <c r="GM170" s="642"/>
      <c r="GN170" s="642"/>
      <c r="GO170" s="642"/>
      <c r="GP170" s="642"/>
      <c r="GQ170" s="642"/>
      <c r="GR170" s="642"/>
      <c r="GS170" s="642"/>
      <c r="GT170" s="642"/>
      <c r="GU170" s="642"/>
      <c r="GV170" s="642"/>
      <c r="GW170" s="642"/>
      <c r="GX170" s="642"/>
      <c r="GY170" s="642"/>
      <c r="GZ170" s="642"/>
      <c r="HA170" s="642"/>
      <c r="HB170" s="642"/>
      <c r="HC170" s="642"/>
      <c r="HD170" s="642"/>
      <c r="HE170" s="642"/>
      <c r="HF170" s="642"/>
      <c r="HG170" s="642"/>
      <c r="HH170" s="642"/>
      <c r="HI170" s="642"/>
      <c r="HJ170" s="642"/>
      <c r="HK170" s="642"/>
      <c r="HL170" s="642"/>
      <c r="HM170" s="642"/>
      <c r="HN170" s="642"/>
      <c r="HO170" s="642"/>
      <c r="HP170" s="642"/>
      <c r="HQ170" s="642"/>
      <c r="HR170" s="642"/>
      <c r="HS170" s="642"/>
      <c r="HT170" s="642"/>
      <c r="HU170" s="642"/>
      <c r="HV170" s="642"/>
      <c r="HW170" s="642"/>
      <c r="HX170" s="642"/>
      <c r="HY170" s="642"/>
      <c r="HZ170" s="642"/>
      <c r="IA170" s="642"/>
      <c r="IB170" s="642"/>
      <c r="IC170" s="642"/>
      <c r="ID170" s="642"/>
      <c r="IE170" s="642"/>
      <c r="IF170" s="642"/>
      <c r="IG170" s="642"/>
      <c r="IH170" s="642"/>
      <c r="II170" s="642"/>
      <c r="IJ170" s="642"/>
      <c r="IK170" s="642"/>
      <c r="IL170" s="642"/>
    </row>
    <row r="171" spans="1:246" ht="38.25" x14ac:dyDescent="0.25">
      <c r="A171" s="684"/>
      <c r="B171" s="677" t="s">
        <v>488</v>
      </c>
      <c r="C171" s="392" t="s">
        <v>490</v>
      </c>
      <c r="D171" s="375" t="s">
        <v>261</v>
      </c>
      <c r="E171" s="375" t="s">
        <v>203</v>
      </c>
      <c r="F171" s="377"/>
      <c r="G171" s="375" t="s">
        <v>66</v>
      </c>
      <c r="H171" s="586"/>
      <c r="I171" s="376" t="s">
        <v>51</v>
      </c>
      <c r="J171" s="376" t="s">
        <v>51</v>
      </c>
      <c r="K171" s="588" t="s">
        <v>567</v>
      </c>
      <c r="L171" s="588" t="str">
        <f>"07"</f>
        <v>07</v>
      </c>
      <c r="M171" s="832">
        <v>9</v>
      </c>
      <c r="N171" s="1232"/>
      <c r="O171" s="1232"/>
      <c r="P171" s="1232">
        <v>30</v>
      </c>
      <c r="Q171" s="1232"/>
      <c r="R171" s="1232"/>
      <c r="S171" s="1232"/>
      <c r="T171" s="1124" t="s">
        <v>698</v>
      </c>
      <c r="U171" s="1005" t="s">
        <v>175</v>
      </c>
      <c r="V171" s="859">
        <v>1</v>
      </c>
      <c r="W171" s="697" t="s">
        <v>121</v>
      </c>
      <c r="X171" s="697"/>
      <c r="Y171" s="697"/>
      <c r="Z171" s="1167" t="s">
        <v>175</v>
      </c>
      <c r="AA171" s="1168"/>
      <c r="AB171" s="1168"/>
      <c r="AC171" s="1177"/>
      <c r="AD171" s="918" t="s">
        <v>648</v>
      </c>
      <c r="AE171" s="1006" t="s">
        <v>175</v>
      </c>
      <c r="AF171" s="913">
        <v>1</v>
      </c>
      <c r="AG171" s="697" t="s">
        <v>124</v>
      </c>
      <c r="AH171" s="697" t="s">
        <v>125</v>
      </c>
      <c r="AI171" s="715" t="s">
        <v>176</v>
      </c>
      <c r="AJ171" s="1167" t="s">
        <v>175</v>
      </c>
      <c r="AK171" s="1168"/>
      <c r="AL171" s="1168"/>
      <c r="AM171" s="1169"/>
      <c r="AN171" s="655" t="s">
        <v>536</v>
      </c>
    </row>
    <row r="172" spans="1:246" s="748" customFormat="1" ht="166.5" customHeight="1" x14ac:dyDescent="0.25">
      <c r="A172" s="414" t="str">
        <f t="shared" ref="A172:G172" si="63">IF(A154="","",A154)</f>
        <v/>
      </c>
      <c r="B172" s="675" t="str">
        <f t="shared" si="63"/>
        <v>LLA6H61</v>
      </c>
      <c r="C172" s="676" t="str">
        <f t="shared" si="63"/>
        <v>Didactique du FLM et période d'observation (salle informatique)</v>
      </c>
      <c r="D172" s="415" t="str">
        <f t="shared" si="63"/>
        <v>LOL6H6A</v>
      </c>
      <c r="E172" s="416" t="str">
        <f t="shared" si="63"/>
        <v>UE de spécialisation</v>
      </c>
      <c r="F172" s="383" t="str">
        <f t="shared" si="63"/>
        <v/>
      </c>
      <c r="G172" s="375" t="str">
        <f t="shared" si="63"/>
        <v>SDL</v>
      </c>
      <c r="H172" s="457"/>
      <c r="I172" s="418">
        <v>3</v>
      </c>
      <c r="J172" s="418">
        <v>3</v>
      </c>
      <c r="K172" s="688" t="str">
        <f t="shared" ref="K172:AN172" si="64">IF(K154="","",K154)</f>
        <v>GODIVEAU Philippe</v>
      </c>
      <c r="L172" s="602" t="str">
        <f t="shared" si="64"/>
        <v>07</v>
      </c>
      <c r="M172" s="836">
        <f t="shared" si="64"/>
        <v>18</v>
      </c>
      <c r="N172" s="1248">
        <f t="shared" si="64"/>
        <v>0</v>
      </c>
      <c r="O172" s="1248">
        <f t="shared" si="64"/>
        <v>16</v>
      </c>
      <c r="P172" s="1248">
        <f t="shared" si="64"/>
        <v>0</v>
      </c>
      <c r="Q172" s="1248">
        <f t="shared" si="64"/>
        <v>18</v>
      </c>
      <c r="R172" s="1237" t="str">
        <f t="shared" si="64"/>
        <v/>
      </c>
      <c r="S172" s="1237" t="str">
        <f t="shared" si="64"/>
        <v/>
      </c>
      <c r="T172" s="1257" t="str">
        <f t="shared" si="64"/>
        <v>100% CC, Oral + 2 Ecrits, Célène</v>
      </c>
      <c r="U172" s="1258" t="str">
        <f t="shared" si="64"/>
        <v>100 % CT Dossier</v>
      </c>
      <c r="V172" s="859">
        <f t="shared" si="64"/>
        <v>1</v>
      </c>
      <c r="W172" s="727" t="str">
        <f t="shared" si="64"/>
        <v>CC</v>
      </c>
      <c r="X172" s="727" t="str">
        <f t="shared" si="64"/>
        <v/>
      </c>
      <c r="Y172" s="727" t="str">
        <f t="shared" si="64"/>
        <v/>
      </c>
      <c r="Z172" s="398">
        <f t="shared" si="64"/>
        <v>1</v>
      </c>
      <c r="AA172" s="397" t="str">
        <f t="shared" si="64"/>
        <v>CT</v>
      </c>
      <c r="AB172" s="397" t="str">
        <f t="shared" si="64"/>
        <v>Dossier</v>
      </c>
      <c r="AC172" s="896" t="str">
        <f t="shared" si="64"/>
        <v/>
      </c>
      <c r="AD172" s="1271" t="str">
        <f t="shared" si="64"/>
        <v>Dossier</v>
      </c>
      <c r="AE172" s="1270" t="str">
        <f t="shared" si="64"/>
        <v>Dossier</v>
      </c>
      <c r="AF172" s="913">
        <f t="shared" si="64"/>
        <v>1</v>
      </c>
      <c r="AG172" s="727" t="str">
        <f t="shared" si="64"/>
        <v>CT</v>
      </c>
      <c r="AH172" s="727" t="str">
        <f t="shared" si="64"/>
        <v>Dossier</v>
      </c>
      <c r="AI172" s="727" t="str">
        <f t="shared" si="64"/>
        <v/>
      </c>
      <c r="AJ172" s="398">
        <f t="shared" si="64"/>
        <v>1</v>
      </c>
      <c r="AK172" s="397" t="str">
        <f t="shared" si="64"/>
        <v>CT</v>
      </c>
      <c r="AL172" s="397" t="str">
        <f t="shared" si="64"/>
        <v>Dossier</v>
      </c>
      <c r="AM172" s="397" t="str">
        <f t="shared" si="64"/>
        <v/>
      </c>
      <c r="AN172" s="657" t="str">
        <f t="shared" si="64"/>
        <v>Il s'agit de permettre aux étudiants de construire une réflexion personnelle sur les enjeux de l'enseignement/apprentissage du français langue maternelle selon 3 axes : lire, écrire, dire. Les étudiants s'appuiront sur les notions présentées en cours (apports des recherchers, situations didactiques) et sur les TD (retour sur les représentations personnels, analyses des vidéos didactiques, observations de vidéos tournées en classe ou de documentaires...).
Un cours introductif sur les notions de "didactique", de "pédagogie" et de "médiation" est destiné à cerner le champ de l'UE.
Le cours fera le point sur les différentes facettes et les méthodes de l'enseignement de la lecture. L'accent sera mis sur l'importance donnée à l'heure actuelle au décodage (importance des relations grapho-phonologiques, conscience phologique...) et à la construction du sens (compréhension littérale, inférentielle) ainsi que sur les aspects culturels de l'apprentissage. Des vidéos seront observées, des pistes pédaogiques seront tracées (défis lecture, étude d'une oeuvre complète...).
L'écriture sera abordée sous l'angle de l'opposition entre rédaction et expression écrite afin de mieux définir ses fonctions et les diverses dimensions de la compétence scripturale (linguistique, graphique, psychologique...). La réécriture sera étudiée notamment à la lumière des pratiques informatiques. On abordera les singularités et constantes de la production d'écrit (Sylvie Plane).
Des apports complémentaies seront proposés concernant le contenu : didactique de la grammaie, types de textes, genres littéraires.
La didactique le l'oral : "Devenir l'auteur de sa parole" (Dominique Bucheton). Les enjeux de l'oral seront présentés à travers certaines notions ("compétences communicatives", "interactions verbales").
Stage d'observation de pratiques de classes d'une durée maximum de 5 jours. L'enseignant fournira une liste de critères d'observations (préparation de cours, organisation géographique de la salle, circulation de la parole....</v>
      </c>
      <c r="AO172" s="742"/>
      <c r="AP172" s="742"/>
      <c r="AQ172" s="742"/>
      <c r="AR172" s="742"/>
      <c r="AS172" s="742"/>
      <c r="AT172" s="742"/>
      <c r="AU172" s="742"/>
      <c r="AV172" s="742"/>
      <c r="AW172" s="742"/>
      <c r="AX172" s="742"/>
      <c r="AY172" s="742"/>
      <c r="AZ172" s="742"/>
      <c r="BA172" s="742"/>
      <c r="BB172" s="742"/>
      <c r="BC172" s="742"/>
      <c r="BD172" s="742"/>
      <c r="BE172" s="742"/>
      <c r="BF172" s="742"/>
      <c r="BG172" s="742"/>
      <c r="BH172" s="742"/>
      <c r="BI172" s="742"/>
      <c r="BJ172" s="742"/>
      <c r="BK172" s="742"/>
      <c r="BL172" s="742"/>
      <c r="BM172" s="742"/>
      <c r="BN172" s="742"/>
      <c r="BO172" s="742"/>
      <c r="BP172" s="742"/>
      <c r="BQ172" s="742"/>
      <c r="BR172" s="742"/>
      <c r="BS172" s="742"/>
      <c r="BT172" s="742"/>
      <c r="BU172" s="742"/>
      <c r="BV172" s="742"/>
      <c r="BW172" s="742"/>
      <c r="BX172" s="742"/>
      <c r="BY172" s="742"/>
      <c r="BZ172" s="742"/>
      <c r="CA172" s="742"/>
      <c r="CB172" s="742"/>
      <c r="CC172" s="742"/>
      <c r="CD172" s="742"/>
      <c r="CE172" s="742"/>
      <c r="CF172" s="742"/>
      <c r="CG172" s="742"/>
      <c r="CH172" s="742"/>
      <c r="CI172" s="742"/>
      <c r="CJ172" s="742"/>
      <c r="CK172" s="742"/>
      <c r="CL172" s="742"/>
      <c r="CM172" s="742"/>
      <c r="CN172" s="742"/>
      <c r="CO172" s="742"/>
      <c r="CP172" s="742"/>
      <c r="CQ172" s="742"/>
      <c r="CR172" s="742"/>
      <c r="CS172" s="742"/>
      <c r="CT172" s="742"/>
      <c r="CU172" s="742"/>
      <c r="CV172" s="742"/>
      <c r="CW172" s="742"/>
      <c r="CX172" s="742"/>
      <c r="CY172" s="742"/>
      <c r="CZ172" s="742"/>
      <c r="DA172" s="742"/>
      <c r="DB172" s="742"/>
      <c r="DC172" s="742"/>
      <c r="DD172" s="742"/>
      <c r="DE172" s="742"/>
      <c r="DF172" s="742"/>
      <c r="DG172" s="742"/>
      <c r="DH172" s="742"/>
      <c r="DI172" s="742"/>
      <c r="DJ172" s="742"/>
      <c r="DK172" s="742"/>
      <c r="DL172" s="742"/>
      <c r="DM172" s="742"/>
      <c r="DN172" s="742"/>
      <c r="DO172" s="742"/>
      <c r="DP172" s="742"/>
      <c r="DQ172" s="742"/>
      <c r="DR172" s="742"/>
      <c r="DS172" s="742"/>
      <c r="DT172" s="742"/>
      <c r="DU172" s="742"/>
      <c r="DV172" s="742"/>
      <c r="DW172" s="742"/>
      <c r="DX172" s="742"/>
      <c r="DY172" s="742"/>
      <c r="DZ172" s="742"/>
      <c r="EA172" s="742"/>
      <c r="EB172" s="742"/>
      <c r="EC172" s="742"/>
      <c r="ED172" s="742"/>
      <c r="EE172" s="742"/>
      <c r="EF172" s="742"/>
      <c r="EG172" s="742"/>
      <c r="EH172" s="742"/>
      <c r="EI172" s="742"/>
      <c r="EJ172" s="742"/>
      <c r="EK172" s="742"/>
      <c r="EL172" s="742"/>
      <c r="EM172" s="742"/>
      <c r="EN172" s="742"/>
      <c r="EO172" s="742"/>
      <c r="EP172" s="742"/>
      <c r="EQ172" s="742"/>
      <c r="ER172" s="742"/>
      <c r="ES172" s="742"/>
      <c r="ET172" s="742"/>
      <c r="EU172" s="742"/>
      <c r="EV172" s="742"/>
      <c r="EW172" s="742"/>
      <c r="EX172" s="742"/>
      <c r="EY172" s="742"/>
      <c r="EZ172" s="742"/>
      <c r="FA172" s="742"/>
      <c r="FB172" s="742"/>
      <c r="FC172" s="742"/>
      <c r="FD172" s="742"/>
      <c r="FE172" s="742"/>
      <c r="FF172" s="742"/>
      <c r="FG172" s="742"/>
      <c r="FH172" s="742"/>
      <c r="FI172" s="742"/>
      <c r="FJ172" s="742"/>
      <c r="FK172" s="742"/>
      <c r="FL172" s="742"/>
      <c r="FM172" s="742"/>
      <c r="FN172" s="742"/>
      <c r="FO172" s="742"/>
      <c r="FP172" s="742"/>
      <c r="FQ172" s="742"/>
      <c r="FR172" s="742"/>
      <c r="FS172" s="742"/>
      <c r="FT172" s="742"/>
      <c r="FU172" s="742"/>
      <c r="FV172" s="742"/>
      <c r="FW172" s="742"/>
      <c r="FX172" s="742"/>
      <c r="FY172" s="742"/>
      <c r="FZ172" s="742"/>
      <c r="GA172" s="742"/>
      <c r="GB172" s="742"/>
      <c r="GC172" s="742"/>
      <c r="GD172" s="742"/>
      <c r="GE172" s="742"/>
      <c r="GF172" s="742"/>
      <c r="GG172" s="742"/>
      <c r="GH172" s="742"/>
      <c r="GI172" s="742"/>
      <c r="GJ172" s="742"/>
      <c r="GK172" s="742"/>
      <c r="GL172" s="742"/>
      <c r="GM172" s="742"/>
      <c r="GN172" s="742"/>
      <c r="GO172" s="742"/>
      <c r="GP172" s="742"/>
      <c r="GQ172" s="742"/>
      <c r="GR172" s="742"/>
      <c r="GS172" s="742"/>
      <c r="GT172" s="742"/>
      <c r="GU172" s="742"/>
      <c r="GV172" s="742"/>
      <c r="GW172" s="742"/>
      <c r="GX172" s="742"/>
      <c r="GY172" s="742"/>
      <c r="GZ172" s="742"/>
      <c r="HA172" s="742"/>
      <c r="HB172" s="742"/>
      <c r="HC172" s="742"/>
      <c r="HD172" s="742"/>
      <c r="HE172" s="742"/>
      <c r="HF172" s="742"/>
      <c r="HG172" s="742"/>
      <c r="HH172" s="742"/>
      <c r="HI172" s="742"/>
      <c r="HJ172" s="742"/>
      <c r="HK172" s="742"/>
      <c r="HL172" s="742"/>
      <c r="HM172" s="742"/>
      <c r="HN172" s="742"/>
      <c r="HO172" s="742"/>
      <c r="HP172" s="742"/>
      <c r="HQ172" s="742"/>
      <c r="HR172" s="742"/>
      <c r="HS172" s="742"/>
    </row>
    <row r="173" spans="1:246" ht="30.75" customHeight="1" x14ac:dyDescent="0.25">
      <c r="A173" s="560" t="s">
        <v>438</v>
      </c>
      <c r="B173" s="560" t="s">
        <v>437</v>
      </c>
      <c r="C173" s="456" t="s">
        <v>616</v>
      </c>
      <c r="D173" s="555"/>
      <c r="E173" s="584" t="s">
        <v>421</v>
      </c>
      <c r="F173" s="584"/>
      <c r="G173" s="559"/>
      <c r="H173" s="584"/>
      <c r="I173" s="564"/>
      <c r="J173" s="565"/>
      <c r="K173" s="565"/>
      <c r="L173" s="565"/>
      <c r="M173" s="844"/>
      <c r="N173" s="1245"/>
      <c r="O173" s="1245"/>
      <c r="P173" s="1245"/>
      <c r="Q173" s="1245"/>
      <c r="R173" s="1245"/>
      <c r="S173" s="1245"/>
      <c r="T173" s="1118"/>
      <c r="U173" s="887"/>
      <c r="V173" s="863"/>
      <c r="W173" s="566"/>
      <c r="X173" s="567"/>
      <c r="Y173" s="568"/>
      <c r="Z173" s="567"/>
      <c r="AA173" s="567"/>
      <c r="AB173" s="567"/>
      <c r="AC173" s="898"/>
      <c r="AD173" s="920"/>
      <c r="AE173" s="921"/>
      <c r="AF173" s="902"/>
      <c r="AG173" s="567"/>
      <c r="AH173" s="567"/>
      <c r="AI173" s="567"/>
      <c r="AJ173" s="567"/>
      <c r="AK173" s="567"/>
      <c r="AL173" s="567"/>
      <c r="AM173" s="567"/>
      <c r="AN173" s="664"/>
      <c r="HT173" s="746"/>
      <c r="HU173" s="746"/>
      <c r="HV173" s="746"/>
      <c r="HW173" s="746"/>
      <c r="HX173" s="746"/>
      <c r="HY173" s="746"/>
      <c r="HZ173" s="746"/>
      <c r="IA173" s="746"/>
      <c r="IB173" s="746"/>
      <c r="IC173" s="746"/>
      <c r="ID173" s="746"/>
      <c r="IE173" s="746"/>
      <c r="IF173" s="746"/>
      <c r="IG173" s="746"/>
      <c r="IH173" s="746"/>
      <c r="II173" s="746"/>
      <c r="IJ173" s="746"/>
      <c r="IK173" s="746"/>
      <c r="IL173" s="746"/>
    </row>
    <row r="174" spans="1:246" s="643" customFormat="1" ht="36" customHeight="1" x14ac:dyDescent="0.25">
      <c r="A174" s="615" t="s">
        <v>484</v>
      </c>
      <c r="B174" s="615" t="s">
        <v>226</v>
      </c>
      <c r="C174" s="617" t="s">
        <v>479</v>
      </c>
      <c r="D174" s="598"/>
      <c r="E174" s="577" t="s">
        <v>395</v>
      </c>
      <c r="F174" s="577"/>
      <c r="G174" s="599"/>
      <c r="H174" s="745" t="s">
        <v>456</v>
      </c>
      <c r="I174" s="577">
        <v>3</v>
      </c>
      <c r="J174" s="601">
        <v>3</v>
      </c>
      <c r="K174" s="601" t="s">
        <v>605</v>
      </c>
      <c r="L174" s="601"/>
      <c r="M174" s="841"/>
      <c r="N174" s="1243"/>
      <c r="O174" s="1243"/>
      <c r="P174" s="1243"/>
      <c r="Q174" s="1243"/>
      <c r="R174" s="1243"/>
      <c r="S174" s="1243"/>
      <c r="T174" s="1119"/>
      <c r="U174" s="885"/>
      <c r="V174" s="861"/>
      <c r="W174" s="453"/>
      <c r="X174" s="573"/>
      <c r="Y174" s="454"/>
      <c r="Z174" s="621"/>
      <c r="AA174" s="621"/>
      <c r="AB174" s="621"/>
      <c r="AC174" s="897"/>
      <c r="AD174" s="919"/>
      <c r="AE174" s="917"/>
      <c r="AF174" s="901"/>
      <c r="AG174" s="621"/>
      <c r="AH174" s="621"/>
      <c r="AI174" s="455"/>
      <c r="AJ174" s="621"/>
      <c r="AK174" s="621"/>
      <c r="AL174" s="621"/>
      <c r="AM174" s="455"/>
      <c r="AN174" s="662"/>
      <c r="AO174" s="642"/>
      <c r="AP174" s="642"/>
      <c r="AQ174" s="642"/>
      <c r="AR174" s="642"/>
      <c r="AS174" s="642"/>
      <c r="AT174" s="642"/>
      <c r="AU174" s="642"/>
      <c r="AV174" s="642"/>
      <c r="AW174" s="642"/>
      <c r="AX174" s="642"/>
      <c r="AY174" s="642"/>
      <c r="AZ174" s="642"/>
      <c r="BA174" s="642"/>
      <c r="BB174" s="642"/>
      <c r="BC174" s="642"/>
      <c r="BD174" s="642"/>
      <c r="BE174" s="642"/>
      <c r="BF174" s="642"/>
      <c r="BG174" s="642"/>
      <c r="BH174" s="642"/>
      <c r="BI174" s="642"/>
      <c r="BJ174" s="642"/>
      <c r="BK174" s="642"/>
      <c r="BL174" s="642"/>
      <c r="BM174" s="642"/>
      <c r="BN174" s="642"/>
      <c r="BO174" s="642"/>
      <c r="BP174" s="642"/>
      <c r="BQ174" s="642"/>
      <c r="BR174" s="642"/>
      <c r="BS174" s="642"/>
      <c r="BT174" s="642"/>
      <c r="BU174" s="642"/>
      <c r="BV174" s="642"/>
      <c r="BW174" s="642"/>
      <c r="BX174" s="642"/>
      <c r="BY174" s="642"/>
      <c r="BZ174" s="642"/>
      <c r="CA174" s="642"/>
      <c r="CB174" s="642"/>
      <c r="CC174" s="642"/>
      <c r="CD174" s="642"/>
      <c r="CE174" s="642"/>
      <c r="CF174" s="642"/>
      <c r="CG174" s="642"/>
      <c r="CH174" s="642"/>
      <c r="CI174" s="642"/>
      <c r="CJ174" s="642"/>
      <c r="CK174" s="642"/>
      <c r="CL174" s="642"/>
      <c r="CM174" s="642"/>
      <c r="CN174" s="642"/>
      <c r="CO174" s="642"/>
      <c r="CP174" s="642"/>
      <c r="CQ174" s="642"/>
      <c r="CR174" s="642"/>
      <c r="CS174" s="642"/>
      <c r="CT174" s="642"/>
      <c r="CU174" s="642"/>
      <c r="CV174" s="642"/>
      <c r="CW174" s="642"/>
      <c r="CX174" s="642"/>
      <c r="CY174" s="642"/>
      <c r="CZ174" s="642"/>
      <c r="DA174" s="642"/>
      <c r="DB174" s="642"/>
      <c r="DC174" s="642"/>
      <c r="DD174" s="642"/>
      <c r="DE174" s="642"/>
      <c r="DF174" s="642"/>
      <c r="DG174" s="642"/>
      <c r="DH174" s="642"/>
      <c r="DI174" s="642"/>
      <c r="DJ174" s="642"/>
      <c r="DK174" s="642"/>
      <c r="DL174" s="642"/>
      <c r="DM174" s="642"/>
      <c r="DN174" s="642"/>
      <c r="DO174" s="642"/>
      <c r="DP174" s="642"/>
      <c r="DQ174" s="642"/>
      <c r="DR174" s="642"/>
      <c r="DS174" s="642"/>
      <c r="DT174" s="642"/>
      <c r="DU174" s="642"/>
      <c r="DV174" s="642"/>
      <c r="DW174" s="642"/>
      <c r="DX174" s="642"/>
      <c r="DY174" s="642"/>
      <c r="DZ174" s="642"/>
      <c r="EA174" s="642"/>
      <c r="EB174" s="642"/>
      <c r="EC174" s="642"/>
      <c r="ED174" s="642"/>
      <c r="EE174" s="642"/>
      <c r="EF174" s="642"/>
      <c r="EG174" s="642"/>
      <c r="EH174" s="642"/>
      <c r="EI174" s="642"/>
      <c r="EJ174" s="642"/>
      <c r="EK174" s="642"/>
      <c r="EL174" s="642"/>
      <c r="EM174" s="642"/>
      <c r="EN174" s="642"/>
      <c r="EO174" s="642"/>
      <c r="EP174" s="642"/>
      <c r="EQ174" s="642"/>
      <c r="ER174" s="642"/>
      <c r="ES174" s="642"/>
      <c r="ET174" s="642"/>
      <c r="EU174" s="642"/>
      <c r="EV174" s="642"/>
      <c r="EW174" s="642"/>
      <c r="EX174" s="642"/>
      <c r="EY174" s="642"/>
      <c r="EZ174" s="642"/>
      <c r="FA174" s="642"/>
      <c r="FB174" s="642"/>
      <c r="FC174" s="642"/>
      <c r="FD174" s="642"/>
      <c r="FE174" s="642"/>
      <c r="FF174" s="642"/>
      <c r="FG174" s="642"/>
      <c r="FH174" s="642"/>
      <c r="FI174" s="642"/>
      <c r="FJ174" s="642"/>
      <c r="FK174" s="642"/>
      <c r="FL174" s="642"/>
      <c r="FM174" s="642"/>
      <c r="FN174" s="642"/>
      <c r="FO174" s="642"/>
      <c r="FP174" s="642"/>
      <c r="FQ174" s="642"/>
      <c r="FR174" s="642"/>
      <c r="FS174" s="642"/>
      <c r="FT174" s="642"/>
      <c r="FU174" s="642"/>
      <c r="FV174" s="642"/>
      <c r="FW174" s="642"/>
      <c r="FX174" s="642"/>
      <c r="FY174" s="642"/>
      <c r="FZ174" s="642"/>
      <c r="GA174" s="642"/>
      <c r="GB174" s="642"/>
      <c r="GC174" s="642"/>
      <c r="GD174" s="642"/>
      <c r="GE174" s="642"/>
      <c r="GF174" s="642"/>
      <c r="GG174" s="642"/>
      <c r="GH174" s="642"/>
      <c r="GI174" s="642"/>
      <c r="GJ174" s="642"/>
      <c r="GK174" s="642"/>
      <c r="GL174" s="642"/>
      <c r="GM174" s="642"/>
      <c r="GN174" s="642"/>
      <c r="GO174" s="642"/>
      <c r="GP174" s="642"/>
      <c r="GQ174" s="642"/>
      <c r="GR174" s="642"/>
      <c r="GS174" s="642"/>
      <c r="GT174" s="642"/>
      <c r="GU174" s="642"/>
      <c r="GV174" s="642"/>
      <c r="GW174" s="642"/>
      <c r="GX174" s="642"/>
      <c r="GY174" s="642"/>
      <c r="GZ174" s="642"/>
      <c r="HA174" s="642"/>
      <c r="HB174" s="642"/>
      <c r="HC174" s="642"/>
      <c r="HD174" s="642"/>
      <c r="HE174" s="642"/>
      <c r="HF174" s="642"/>
      <c r="HG174" s="642"/>
      <c r="HH174" s="642"/>
      <c r="HI174" s="642"/>
      <c r="HJ174" s="642"/>
      <c r="HK174" s="642"/>
      <c r="HL174" s="642"/>
      <c r="HM174" s="642"/>
      <c r="HN174" s="642"/>
      <c r="HO174" s="642"/>
      <c r="HP174" s="642"/>
      <c r="HQ174" s="642"/>
      <c r="HR174" s="642"/>
      <c r="HS174" s="642"/>
      <c r="HT174" s="642"/>
      <c r="HU174" s="642"/>
      <c r="HV174" s="642"/>
      <c r="HW174" s="642"/>
      <c r="HX174" s="642"/>
      <c r="HY174" s="642"/>
      <c r="HZ174" s="642"/>
      <c r="IA174" s="642"/>
      <c r="IB174" s="642"/>
      <c r="IC174" s="642"/>
      <c r="ID174" s="642"/>
      <c r="IE174" s="642"/>
      <c r="IF174" s="642"/>
      <c r="IG174" s="642"/>
      <c r="IH174" s="642"/>
      <c r="II174" s="642"/>
      <c r="IJ174" s="642"/>
      <c r="IK174" s="642"/>
      <c r="IL174" s="642"/>
    </row>
    <row r="175" spans="1:246" s="744" customFormat="1" ht="25.5" x14ac:dyDescent="0.25">
      <c r="A175" s="441" t="str">
        <f t="shared" ref="A175:G176" si="65">IF(A165="","",A165)</f>
        <v/>
      </c>
      <c r="B175" s="441" t="str">
        <f t="shared" si="65"/>
        <v>LLA6HST1</v>
      </c>
      <c r="C175" s="535" t="str">
        <f t="shared" si="65"/>
        <v>Période d'observation S6 SDL</v>
      </c>
      <c r="D175" s="424" t="str">
        <f t="shared" si="65"/>
        <v>LOL6H8D</v>
      </c>
      <c r="E175" s="632" t="str">
        <f t="shared" si="65"/>
        <v xml:space="preserve">UE de tronc commun </v>
      </c>
      <c r="F175" s="438" t="str">
        <f t="shared" si="65"/>
        <v/>
      </c>
      <c r="G175" s="439" t="str">
        <f t="shared" si="65"/>
        <v>SDL</v>
      </c>
      <c r="H175" s="458"/>
      <c r="I175" s="439">
        <f t="shared" ref="I175:N176" si="66">IF(I165="","",I165)</f>
        <v>3</v>
      </c>
      <c r="J175" s="439">
        <f t="shared" si="66"/>
        <v>3</v>
      </c>
      <c r="K175" s="595" t="str">
        <f t="shared" si="66"/>
        <v>CANCE Caroline
MINARD Anne-Lyse</v>
      </c>
      <c r="L175" s="595">
        <f t="shared" si="66"/>
        <v>80</v>
      </c>
      <c r="M175" s="852" t="str">
        <f t="shared" si="66"/>
        <v/>
      </c>
      <c r="N175" s="1246" t="str">
        <f t="shared" si="66"/>
        <v/>
      </c>
      <c r="O175" s="1246"/>
      <c r="P175" s="1246">
        <f>IF(P165="","",P165)</f>
        <v>9</v>
      </c>
      <c r="Q175" s="1246"/>
      <c r="R175" s="1246" t="str">
        <f t="shared" ref="R175:AD175" si="67">IF(R165="","",R165)</f>
        <v/>
      </c>
      <c r="S175" s="1246" t="str">
        <f t="shared" si="67"/>
        <v/>
      </c>
      <c r="T175" s="1257" t="str">
        <f t="shared" si="67"/>
        <v>100% CT rapport écrit</v>
      </c>
      <c r="U175" s="1258" t="str">
        <f t="shared" si="67"/>
        <v>100% CT rapport écrit</v>
      </c>
      <c r="V175" s="859">
        <f t="shared" si="67"/>
        <v>1</v>
      </c>
      <c r="W175" s="727" t="str">
        <f t="shared" si="67"/>
        <v>CT</v>
      </c>
      <c r="X175" s="727" t="str">
        <f t="shared" si="67"/>
        <v>rapport</v>
      </c>
      <c r="Y175" s="727" t="str">
        <f t="shared" si="67"/>
        <v/>
      </c>
      <c r="Z175" s="398">
        <f t="shared" si="67"/>
        <v>1</v>
      </c>
      <c r="AA175" s="397" t="str">
        <f t="shared" si="67"/>
        <v>CT</v>
      </c>
      <c r="AB175" s="397" t="str">
        <f t="shared" si="67"/>
        <v>rapport</v>
      </c>
      <c r="AC175" s="896" t="str">
        <f t="shared" si="67"/>
        <v/>
      </c>
      <c r="AD175" s="1271" t="str">
        <f t="shared" si="67"/>
        <v>100% CT rapport écrit</v>
      </c>
      <c r="AE175" s="1270" t="str">
        <f t="shared" ref="AE175:AE176" si="68">+AD175</f>
        <v>100% CT rapport écrit</v>
      </c>
      <c r="AF175" s="910">
        <f t="shared" ref="AF175:AN175" si="69">IF(AF165="","",AF165)</f>
        <v>1</v>
      </c>
      <c r="AG175" s="727" t="str">
        <f t="shared" si="69"/>
        <v>CT</v>
      </c>
      <c r="AH175" s="727" t="str">
        <f t="shared" si="69"/>
        <v>rapport</v>
      </c>
      <c r="AI175" s="727" t="str">
        <f t="shared" si="69"/>
        <v/>
      </c>
      <c r="AJ175" s="398">
        <f t="shared" si="69"/>
        <v>1</v>
      </c>
      <c r="AK175" s="397" t="str">
        <f t="shared" si="69"/>
        <v>CT</v>
      </c>
      <c r="AL175" s="397" t="str">
        <f t="shared" si="69"/>
        <v>rapport</v>
      </c>
      <c r="AM175" s="397" t="str">
        <f t="shared" si="69"/>
        <v/>
      </c>
      <c r="AN175" s="655" t="str">
        <f t="shared" si="69"/>
        <v>Stage de découverte d'une durée de 2 à 8 semaines maximum. Celui-ci, visant à découvrir les activités des secteurs de la communication et du traitement de l'information linguistique, donnera lieu à un rapport de stage.</v>
      </c>
      <c r="AO175" s="743"/>
      <c r="AP175" s="743"/>
      <c r="AQ175" s="743"/>
      <c r="AR175" s="743"/>
      <c r="AS175" s="743"/>
      <c r="AT175" s="743"/>
      <c r="AU175" s="743"/>
      <c r="AV175" s="743"/>
      <c r="AW175" s="743"/>
      <c r="AX175" s="743"/>
      <c r="AY175" s="743"/>
      <c r="AZ175" s="743"/>
      <c r="BA175" s="743"/>
      <c r="BB175" s="743"/>
      <c r="BC175" s="743"/>
      <c r="BD175" s="743"/>
      <c r="BE175" s="743"/>
      <c r="BF175" s="743"/>
      <c r="BG175" s="743"/>
      <c r="BH175" s="743"/>
      <c r="BI175" s="743"/>
      <c r="BJ175" s="743"/>
      <c r="BK175" s="743"/>
      <c r="BL175" s="743"/>
      <c r="BM175" s="743"/>
      <c r="BN175" s="743"/>
      <c r="BO175" s="743"/>
      <c r="BP175" s="743"/>
      <c r="BQ175" s="743"/>
      <c r="BR175" s="743"/>
      <c r="BS175" s="743"/>
      <c r="BT175" s="743"/>
      <c r="BU175" s="743"/>
      <c r="BV175" s="743"/>
      <c r="BW175" s="743"/>
      <c r="BX175" s="743"/>
      <c r="BY175" s="743"/>
      <c r="BZ175" s="743"/>
      <c r="CA175" s="743"/>
      <c r="CB175" s="743"/>
      <c r="CC175" s="743"/>
      <c r="CD175" s="743"/>
      <c r="CE175" s="743"/>
      <c r="CF175" s="743"/>
      <c r="CG175" s="743"/>
      <c r="CH175" s="743"/>
      <c r="CI175" s="743"/>
      <c r="CJ175" s="743"/>
      <c r="CK175" s="743"/>
      <c r="CL175" s="743"/>
      <c r="CM175" s="743"/>
      <c r="CN175" s="743"/>
      <c r="CO175" s="743"/>
      <c r="CP175" s="743"/>
      <c r="CQ175" s="743"/>
      <c r="CR175" s="743"/>
      <c r="CS175" s="743"/>
      <c r="CT175" s="743"/>
      <c r="CU175" s="743"/>
      <c r="CV175" s="743"/>
      <c r="CW175" s="743"/>
      <c r="CX175" s="743"/>
      <c r="CY175" s="743"/>
      <c r="CZ175" s="743"/>
      <c r="DA175" s="743"/>
      <c r="DB175" s="743"/>
      <c r="DC175" s="743"/>
      <c r="DD175" s="743"/>
      <c r="DE175" s="743"/>
      <c r="DF175" s="743"/>
      <c r="DG175" s="743"/>
      <c r="DH175" s="743"/>
      <c r="DI175" s="743"/>
      <c r="DJ175" s="743"/>
      <c r="DK175" s="743"/>
      <c r="DL175" s="743"/>
      <c r="DM175" s="743"/>
      <c r="DN175" s="743"/>
      <c r="DO175" s="743"/>
      <c r="DP175" s="743"/>
      <c r="DQ175" s="743"/>
      <c r="DR175" s="743"/>
      <c r="DS175" s="743"/>
      <c r="DT175" s="743"/>
      <c r="DU175" s="743"/>
      <c r="DV175" s="743"/>
      <c r="DW175" s="743"/>
      <c r="DX175" s="743"/>
      <c r="DY175" s="743"/>
      <c r="DZ175" s="743"/>
      <c r="EA175" s="743"/>
      <c r="EB175" s="743"/>
      <c r="EC175" s="743"/>
      <c r="ED175" s="743"/>
      <c r="EE175" s="743"/>
      <c r="EF175" s="743"/>
      <c r="EG175" s="743"/>
      <c r="EH175" s="743"/>
      <c r="EI175" s="743"/>
      <c r="EJ175" s="743"/>
      <c r="EK175" s="743"/>
      <c r="EL175" s="743"/>
      <c r="EM175" s="743"/>
      <c r="EN175" s="743"/>
      <c r="EO175" s="743"/>
      <c r="EP175" s="743"/>
      <c r="EQ175" s="743"/>
      <c r="ER175" s="743"/>
      <c r="ES175" s="743"/>
      <c r="ET175" s="743"/>
      <c r="EU175" s="743"/>
      <c r="EV175" s="743"/>
      <c r="EW175" s="743"/>
      <c r="EX175" s="743"/>
      <c r="EY175" s="743"/>
      <c r="EZ175" s="743"/>
      <c r="FA175" s="743"/>
      <c r="FB175" s="743"/>
      <c r="FC175" s="743"/>
      <c r="FD175" s="743"/>
      <c r="FE175" s="743"/>
      <c r="FF175" s="743"/>
      <c r="FG175" s="743"/>
      <c r="FH175" s="743"/>
      <c r="FI175" s="743"/>
      <c r="FJ175" s="743"/>
      <c r="FK175" s="743"/>
      <c r="FL175" s="743"/>
      <c r="FM175" s="743"/>
      <c r="FN175" s="743"/>
      <c r="FO175" s="743"/>
      <c r="FP175" s="743"/>
      <c r="FQ175" s="743"/>
      <c r="FR175" s="743"/>
      <c r="FS175" s="743"/>
      <c r="FT175" s="743"/>
      <c r="FU175" s="743"/>
      <c r="FV175" s="743"/>
      <c r="FW175" s="743"/>
      <c r="FX175" s="743"/>
      <c r="FY175" s="743"/>
      <c r="FZ175" s="743"/>
      <c r="GA175" s="743"/>
      <c r="GB175" s="743"/>
      <c r="GC175" s="743"/>
      <c r="GD175" s="743"/>
      <c r="GE175" s="743"/>
      <c r="GF175" s="743"/>
      <c r="GG175" s="743"/>
      <c r="GH175" s="743"/>
      <c r="GI175" s="743"/>
      <c r="GJ175" s="743"/>
      <c r="GK175" s="743"/>
      <c r="GL175" s="743"/>
      <c r="GM175" s="743"/>
      <c r="GN175" s="743"/>
      <c r="GO175" s="743"/>
      <c r="GP175" s="743"/>
      <c r="GQ175" s="743"/>
      <c r="GR175" s="743"/>
      <c r="GS175" s="743"/>
      <c r="GT175" s="743"/>
      <c r="GU175" s="743"/>
      <c r="GV175" s="743"/>
      <c r="GW175" s="743"/>
      <c r="GX175" s="743"/>
      <c r="GY175" s="743"/>
      <c r="GZ175" s="743"/>
      <c r="HA175" s="743"/>
      <c r="HB175" s="743"/>
      <c r="HC175" s="743"/>
      <c r="HD175" s="743"/>
      <c r="HE175" s="743"/>
      <c r="HF175" s="743"/>
      <c r="HG175" s="743"/>
      <c r="HH175" s="743"/>
      <c r="HI175" s="743"/>
      <c r="HJ175" s="743"/>
      <c r="HK175" s="743"/>
      <c r="HL175" s="743"/>
      <c r="HM175" s="743"/>
      <c r="HN175" s="743"/>
      <c r="HO175" s="743"/>
      <c r="HP175" s="743"/>
      <c r="HQ175" s="743"/>
      <c r="HR175" s="743"/>
      <c r="HS175" s="743"/>
    </row>
    <row r="176" spans="1:246" s="744" customFormat="1" ht="25.5" x14ac:dyDescent="0.25">
      <c r="A176" s="441" t="str">
        <f t="shared" si="65"/>
        <v/>
      </c>
      <c r="B176" s="441" t="str">
        <f t="shared" si="65"/>
        <v>LLA6HST2</v>
      </c>
      <c r="C176" s="535" t="str">
        <f t="shared" si="65"/>
        <v>Projet professionnel S6 SDL</v>
      </c>
      <c r="D176" s="424" t="str">
        <f t="shared" si="65"/>
        <v>LOL6H8E</v>
      </c>
      <c r="E176" s="632" t="str">
        <f t="shared" si="65"/>
        <v xml:space="preserve">UE de tronc commun </v>
      </c>
      <c r="F176" s="438" t="str">
        <f t="shared" si="65"/>
        <v/>
      </c>
      <c r="G176" s="439" t="str">
        <f t="shared" si="65"/>
        <v>SDL</v>
      </c>
      <c r="H176" s="458"/>
      <c r="I176" s="439">
        <f t="shared" si="66"/>
        <v>3</v>
      </c>
      <c r="J176" s="439">
        <f t="shared" si="66"/>
        <v>3</v>
      </c>
      <c r="K176" s="595" t="str">
        <f t="shared" si="66"/>
        <v>CANCE Caroline
MINARD Anne-Lyse</v>
      </c>
      <c r="L176" s="595">
        <f t="shared" si="66"/>
        <v>80</v>
      </c>
      <c r="M176" s="852" t="str">
        <f t="shared" si="66"/>
        <v/>
      </c>
      <c r="N176" s="1246" t="str">
        <f t="shared" si="66"/>
        <v/>
      </c>
      <c r="O176" s="1246"/>
      <c r="P176" s="1246">
        <f>IF(P166="","",P166)</f>
        <v>9</v>
      </c>
      <c r="Q176" s="1246"/>
      <c r="R176" s="1246" t="str">
        <f t="shared" ref="R176:AD176" si="70">IF(R166="","",R166)</f>
        <v/>
      </c>
      <c r="S176" s="1246" t="str">
        <f t="shared" si="70"/>
        <v/>
      </c>
      <c r="T176" s="1257" t="str">
        <f t="shared" si="70"/>
        <v>100% CT rapport écrit</v>
      </c>
      <c r="U176" s="1258" t="str">
        <f t="shared" si="70"/>
        <v>100% CT rapport écrit</v>
      </c>
      <c r="V176" s="859">
        <f t="shared" si="70"/>
        <v>1</v>
      </c>
      <c r="W176" s="727" t="str">
        <f t="shared" si="70"/>
        <v>CT</v>
      </c>
      <c r="X176" s="727" t="str">
        <f t="shared" si="70"/>
        <v>rapport</v>
      </c>
      <c r="Y176" s="727" t="str">
        <f t="shared" si="70"/>
        <v/>
      </c>
      <c r="Z176" s="398">
        <f t="shared" si="70"/>
        <v>1</v>
      </c>
      <c r="AA176" s="397" t="str">
        <f t="shared" si="70"/>
        <v>CT</v>
      </c>
      <c r="AB176" s="397" t="str">
        <f t="shared" si="70"/>
        <v>rapport</v>
      </c>
      <c r="AC176" s="896" t="str">
        <f t="shared" si="70"/>
        <v/>
      </c>
      <c r="AD176" s="1271" t="str">
        <f t="shared" si="70"/>
        <v>100% CT rapport écrit</v>
      </c>
      <c r="AE176" s="1270" t="str">
        <f t="shared" si="68"/>
        <v>100% CT rapport écrit</v>
      </c>
      <c r="AF176" s="910">
        <f t="shared" ref="AF176:AN176" si="71">IF(AF166="","",AF166)</f>
        <v>1</v>
      </c>
      <c r="AG176" s="727" t="str">
        <f t="shared" si="71"/>
        <v>CT</v>
      </c>
      <c r="AH176" s="727" t="str">
        <f t="shared" si="71"/>
        <v>rapport</v>
      </c>
      <c r="AI176" s="727" t="str">
        <f t="shared" si="71"/>
        <v/>
      </c>
      <c r="AJ176" s="398">
        <f t="shared" si="71"/>
        <v>1</v>
      </c>
      <c r="AK176" s="397" t="str">
        <f t="shared" si="71"/>
        <v>CT</v>
      </c>
      <c r="AL176" s="397" t="str">
        <f t="shared" si="71"/>
        <v>rapport</v>
      </c>
      <c r="AM176" s="397" t="str">
        <f t="shared" si="71"/>
        <v/>
      </c>
      <c r="AN176" s="655" t="str">
        <f t="shared" si="71"/>
        <v>Le projet tutoré pourra être réalisé individuellement ou collectivement, et aura pour objectif de développer l'esprit de synthèse, le travail en équipe, le travail par objectif et la conduite d'une étude ou d'une réalisation dans le respect des délais. Il sera évalué par le rendu d'un livrable et la présentation d'un rapport.</v>
      </c>
      <c r="AO176" s="743"/>
      <c r="AP176" s="743"/>
      <c r="AQ176" s="743"/>
      <c r="AR176" s="743"/>
      <c r="AS176" s="743"/>
      <c r="AT176" s="743"/>
      <c r="AU176" s="743"/>
      <c r="AV176" s="743"/>
      <c r="AW176" s="743"/>
      <c r="AX176" s="743"/>
      <c r="AY176" s="743"/>
      <c r="AZ176" s="743"/>
      <c r="BA176" s="743"/>
      <c r="BB176" s="743"/>
      <c r="BC176" s="743"/>
      <c r="BD176" s="743"/>
      <c r="BE176" s="743"/>
      <c r="BF176" s="743"/>
      <c r="BG176" s="743"/>
      <c r="BH176" s="743"/>
      <c r="BI176" s="743"/>
      <c r="BJ176" s="743"/>
      <c r="BK176" s="743"/>
      <c r="BL176" s="743"/>
      <c r="BM176" s="743"/>
      <c r="BN176" s="743"/>
      <c r="BO176" s="743"/>
      <c r="BP176" s="743"/>
      <c r="BQ176" s="743"/>
      <c r="BR176" s="743"/>
      <c r="BS176" s="743"/>
      <c r="BT176" s="743"/>
      <c r="BU176" s="743"/>
      <c r="BV176" s="743"/>
      <c r="BW176" s="743"/>
      <c r="BX176" s="743"/>
      <c r="BY176" s="743"/>
      <c r="BZ176" s="743"/>
      <c r="CA176" s="743"/>
      <c r="CB176" s="743"/>
      <c r="CC176" s="743"/>
      <c r="CD176" s="743"/>
      <c r="CE176" s="743"/>
      <c r="CF176" s="743"/>
      <c r="CG176" s="743"/>
      <c r="CH176" s="743"/>
      <c r="CI176" s="743"/>
      <c r="CJ176" s="743"/>
      <c r="CK176" s="743"/>
      <c r="CL176" s="743"/>
      <c r="CM176" s="743"/>
      <c r="CN176" s="743"/>
      <c r="CO176" s="743"/>
      <c r="CP176" s="743"/>
      <c r="CQ176" s="743"/>
      <c r="CR176" s="743"/>
      <c r="CS176" s="743"/>
      <c r="CT176" s="743"/>
      <c r="CU176" s="743"/>
      <c r="CV176" s="743"/>
      <c r="CW176" s="743"/>
      <c r="CX176" s="743"/>
      <c r="CY176" s="743"/>
      <c r="CZ176" s="743"/>
      <c r="DA176" s="743"/>
      <c r="DB176" s="743"/>
      <c r="DC176" s="743"/>
      <c r="DD176" s="743"/>
      <c r="DE176" s="743"/>
      <c r="DF176" s="743"/>
      <c r="DG176" s="743"/>
      <c r="DH176" s="743"/>
      <c r="DI176" s="743"/>
      <c r="DJ176" s="743"/>
      <c r="DK176" s="743"/>
      <c r="DL176" s="743"/>
      <c r="DM176" s="743"/>
      <c r="DN176" s="743"/>
      <c r="DO176" s="743"/>
      <c r="DP176" s="743"/>
      <c r="DQ176" s="743"/>
      <c r="DR176" s="743"/>
      <c r="DS176" s="743"/>
      <c r="DT176" s="743"/>
      <c r="DU176" s="743"/>
      <c r="DV176" s="743"/>
      <c r="DW176" s="743"/>
      <c r="DX176" s="743"/>
      <c r="DY176" s="743"/>
      <c r="DZ176" s="743"/>
      <c r="EA176" s="743"/>
      <c r="EB176" s="743"/>
      <c r="EC176" s="743"/>
      <c r="ED176" s="743"/>
      <c r="EE176" s="743"/>
      <c r="EF176" s="743"/>
      <c r="EG176" s="743"/>
      <c r="EH176" s="743"/>
      <c r="EI176" s="743"/>
      <c r="EJ176" s="743"/>
      <c r="EK176" s="743"/>
      <c r="EL176" s="743"/>
      <c r="EM176" s="743"/>
      <c r="EN176" s="743"/>
      <c r="EO176" s="743"/>
      <c r="EP176" s="743"/>
      <c r="EQ176" s="743"/>
      <c r="ER176" s="743"/>
      <c r="ES176" s="743"/>
      <c r="ET176" s="743"/>
      <c r="EU176" s="743"/>
      <c r="EV176" s="743"/>
      <c r="EW176" s="743"/>
      <c r="EX176" s="743"/>
      <c r="EY176" s="743"/>
      <c r="EZ176" s="743"/>
      <c r="FA176" s="743"/>
      <c r="FB176" s="743"/>
      <c r="FC176" s="743"/>
      <c r="FD176" s="743"/>
      <c r="FE176" s="743"/>
      <c r="FF176" s="743"/>
      <c r="FG176" s="743"/>
      <c r="FH176" s="743"/>
      <c r="FI176" s="743"/>
      <c r="FJ176" s="743"/>
      <c r="FK176" s="743"/>
      <c r="FL176" s="743"/>
      <c r="FM176" s="743"/>
      <c r="FN176" s="743"/>
      <c r="FO176" s="743"/>
      <c r="FP176" s="743"/>
      <c r="FQ176" s="743"/>
      <c r="FR176" s="743"/>
      <c r="FS176" s="743"/>
      <c r="FT176" s="743"/>
      <c r="FU176" s="743"/>
      <c r="FV176" s="743"/>
      <c r="FW176" s="743"/>
      <c r="FX176" s="743"/>
      <c r="FY176" s="743"/>
      <c r="FZ176" s="743"/>
      <c r="GA176" s="743"/>
      <c r="GB176" s="743"/>
      <c r="GC176" s="743"/>
      <c r="GD176" s="743"/>
      <c r="GE176" s="743"/>
      <c r="GF176" s="743"/>
      <c r="GG176" s="743"/>
      <c r="GH176" s="743"/>
      <c r="GI176" s="743"/>
      <c r="GJ176" s="743"/>
      <c r="GK176" s="743"/>
      <c r="GL176" s="743"/>
      <c r="GM176" s="743"/>
      <c r="GN176" s="743"/>
      <c r="GO176" s="743"/>
      <c r="GP176" s="743"/>
      <c r="GQ176" s="743"/>
      <c r="GR176" s="743"/>
      <c r="GS176" s="743"/>
      <c r="GT176" s="743"/>
      <c r="GU176" s="743"/>
      <c r="GV176" s="743"/>
      <c r="GW176" s="743"/>
      <c r="GX176" s="743"/>
      <c r="GY176" s="743"/>
      <c r="GZ176" s="743"/>
      <c r="HA176" s="743"/>
      <c r="HB176" s="743"/>
      <c r="HC176" s="743"/>
      <c r="HD176" s="743"/>
      <c r="HE176" s="743"/>
      <c r="HF176" s="743"/>
      <c r="HG176" s="743"/>
      <c r="HH176" s="743"/>
      <c r="HI176" s="743"/>
      <c r="HJ176" s="743"/>
      <c r="HK176" s="743"/>
      <c r="HL176" s="743"/>
      <c r="HM176" s="743"/>
      <c r="HN176" s="743"/>
      <c r="HO176" s="743"/>
      <c r="HP176" s="743"/>
      <c r="HQ176" s="743"/>
      <c r="HR176" s="743"/>
      <c r="HS176" s="743"/>
    </row>
    <row r="177" spans="1:246" s="643" customFormat="1" ht="36" customHeight="1" x14ac:dyDescent="0.25">
      <c r="A177" s="826" t="s">
        <v>638</v>
      </c>
      <c r="B177" s="615" t="s">
        <v>491</v>
      </c>
      <c r="C177" s="617" t="s">
        <v>492</v>
      </c>
      <c r="D177" s="598" t="s">
        <v>275</v>
      </c>
      <c r="E177" s="581" t="s">
        <v>238</v>
      </c>
      <c r="F177" s="577"/>
      <c r="G177" s="599"/>
      <c r="H177" s="745"/>
      <c r="I177" s="577"/>
      <c r="J177" s="601"/>
      <c r="K177" s="601"/>
      <c r="L177" s="601"/>
      <c r="M177" s="841"/>
      <c r="N177" s="1243"/>
      <c r="O177" s="1243"/>
      <c r="P177" s="1243"/>
      <c r="Q177" s="1243"/>
      <c r="R177" s="1243"/>
      <c r="S177" s="1243"/>
      <c r="T177" s="1119"/>
      <c r="U177" s="885"/>
      <c r="V177" s="861"/>
      <c r="W177" s="453"/>
      <c r="X177" s="573"/>
      <c r="Y177" s="454"/>
      <c r="Z177" s="621"/>
      <c r="AA177" s="621"/>
      <c r="AB177" s="621"/>
      <c r="AC177" s="897"/>
      <c r="AD177" s="919"/>
      <c r="AE177" s="917"/>
      <c r="AF177" s="901"/>
      <c r="AG177" s="621"/>
      <c r="AH177" s="621"/>
      <c r="AI177" s="455"/>
      <c r="AJ177" s="621"/>
      <c r="AK177" s="621"/>
      <c r="AL177" s="621"/>
      <c r="AM177" s="455"/>
      <c r="AN177" s="662"/>
      <c r="AO177" s="642"/>
      <c r="AP177" s="642"/>
      <c r="AQ177" s="642"/>
      <c r="AR177" s="642"/>
      <c r="AS177" s="642"/>
      <c r="AT177" s="642"/>
      <c r="AU177" s="642"/>
      <c r="AV177" s="642"/>
      <c r="AW177" s="642"/>
      <c r="AX177" s="642"/>
      <c r="AY177" s="642"/>
      <c r="AZ177" s="642"/>
      <c r="BA177" s="642"/>
      <c r="BB177" s="642"/>
      <c r="BC177" s="642"/>
      <c r="BD177" s="642"/>
      <c r="BE177" s="642"/>
      <c r="BF177" s="642"/>
      <c r="BG177" s="642"/>
      <c r="BH177" s="642"/>
      <c r="BI177" s="642"/>
      <c r="BJ177" s="642"/>
      <c r="BK177" s="642"/>
      <c r="BL177" s="642"/>
      <c r="BM177" s="642"/>
      <c r="BN177" s="642"/>
      <c r="BO177" s="642"/>
      <c r="BP177" s="642"/>
      <c r="BQ177" s="642"/>
      <c r="BR177" s="642"/>
      <c r="BS177" s="642"/>
      <c r="BT177" s="642"/>
      <c r="BU177" s="642"/>
      <c r="BV177" s="642"/>
      <c r="BW177" s="642"/>
      <c r="BX177" s="642"/>
      <c r="BY177" s="642"/>
      <c r="BZ177" s="642"/>
      <c r="CA177" s="642"/>
      <c r="CB177" s="642"/>
      <c r="CC177" s="642"/>
      <c r="CD177" s="642"/>
      <c r="CE177" s="642"/>
      <c r="CF177" s="642"/>
      <c r="CG177" s="642"/>
      <c r="CH177" s="642"/>
      <c r="CI177" s="642"/>
      <c r="CJ177" s="642"/>
      <c r="CK177" s="642"/>
      <c r="CL177" s="642"/>
      <c r="CM177" s="642"/>
      <c r="CN177" s="642"/>
      <c r="CO177" s="642"/>
      <c r="CP177" s="642"/>
      <c r="CQ177" s="642"/>
      <c r="CR177" s="642"/>
      <c r="CS177" s="642"/>
      <c r="CT177" s="642"/>
      <c r="CU177" s="642"/>
      <c r="CV177" s="642"/>
      <c r="CW177" s="642"/>
      <c r="CX177" s="642"/>
      <c r="CY177" s="642"/>
      <c r="CZ177" s="642"/>
      <c r="DA177" s="642"/>
      <c r="DB177" s="642"/>
      <c r="DC177" s="642"/>
      <c r="DD177" s="642"/>
      <c r="DE177" s="642"/>
      <c r="DF177" s="642"/>
      <c r="DG177" s="642"/>
      <c r="DH177" s="642"/>
      <c r="DI177" s="642"/>
      <c r="DJ177" s="642"/>
      <c r="DK177" s="642"/>
      <c r="DL177" s="642"/>
      <c r="DM177" s="642"/>
      <c r="DN177" s="642"/>
      <c r="DO177" s="642"/>
      <c r="DP177" s="642"/>
      <c r="DQ177" s="642"/>
      <c r="DR177" s="642"/>
      <c r="DS177" s="642"/>
      <c r="DT177" s="642"/>
      <c r="DU177" s="642"/>
      <c r="DV177" s="642"/>
      <c r="DW177" s="642"/>
      <c r="DX177" s="642"/>
      <c r="DY177" s="642"/>
      <c r="DZ177" s="642"/>
      <c r="EA177" s="642"/>
      <c r="EB177" s="642"/>
      <c r="EC177" s="642"/>
      <c r="ED177" s="642"/>
      <c r="EE177" s="642"/>
      <c r="EF177" s="642"/>
      <c r="EG177" s="642"/>
      <c r="EH177" s="642"/>
      <c r="EI177" s="642"/>
      <c r="EJ177" s="642"/>
      <c r="EK177" s="642"/>
      <c r="EL177" s="642"/>
      <c r="EM177" s="642"/>
      <c r="EN177" s="642"/>
      <c r="EO177" s="642"/>
      <c r="EP177" s="642"/>
      <c r="EQ177" s="642"/>
      <c r="ER177" s="642"/>
      <c r="ES177" s="642"/>
      <c r="ET177" s="642"/>
      <c r="EU177" s="642"/>
      <c r="EV177" s="642"/>
      <c r="EW177" s="642"/>
      <c r="EX177" s="642"/>
      <c r="EY177" s="642"/>
      <c r="EZ177" s="642"/>
      <c r="FA177" s="642"/>
      <c r="FB177" s="642"/>
      <c r="FC177" s="642"/>
      <c r="FD177" s="642"/>
      <c r="FE177" s="642"/>
      <c r="FF177" s="642"/>
      <c r="FG177" s="642"/>
      <c r="FH177" s="642"/>
      <c r="FI177" s="642"/>
      <c r="FJ177" s="642"/>
      <c r="FK177" s="642"/>
      <c r="FL177" s="642"/>
      <c r="FM177" s="642"/>
      <c r="FN177" s="642"/>
      <c r="FO177" s="642"/>
      <c r="FP177" s="642"/>
      <c r="FQ177" s="642"/>
      <c r="FR177" s="642"/>
      <c r="FS177" s="642"/>
      <c r="FT177" s="642"/>
      <c r="FU177" s="642"/>
      <c r="FV177" s="642"/>
      <c r="FW177" s="642"/>
      <c r="FX177" s="642"/>
      <c r="FY177" s="642"/>
      <c r="FZ177" s="642"/>
      <c r="GA177" s="642"/>
      <c r="GB177" s="642"/>
      <c r="GC177" s="642"/>
      <c r="GD177" s="642"/>
      <c r="GE177" s="642"/>
      <c r="GF177" s="642"/>
      <c r="GG177" s="642"/>
      <c r="GH177" s="642"/>
      <c r="GI177" s="642"/>
      <c r="GJ177" s="642"/>
      <c r="GK177" s="642"/>
      <c r="GL177" s="642"/>
      <c r="GM177" s="642"/>
      <c r="GN177" s="642"/>
      <c r="GO177" s="642"/>
      <c r="GP177" s="642"/>
      <c r="GQ177" s="642"/>
      <c r="GR177" s="642"/>
      <c r="GS177" s="642"/>
      <c r="GT177" s="642"/>
      <c r="GU177" s="642"/>
      <c r="GV177" s="642"/>
      <c r="GW177" s="642"/>
      <c r="GX177" s="642"/>
      <c r="GY177" s="642"/>
      <c r="GZ177" s="642"/>
      <c r="HA177" s="642"/>
      <c r="HB177" s="642"/>
      <c r="HC177" s="642"/>
      <c r="HD177" s="642"/>
      <c r="HE177" s="642"/>
      <c r="HF177" s="642"/>
      <c r="HG177" s="642"/>
      <c r="HH177" s="642"/>
      <c r="HI177" s="642"/>
      <c r="HJ177" s="642"/>
      <c r="HK177" s="642"/>
      <c r="HL177" s="642"/>
      <c r="HM177" s="642"/>
      <c r="HN177" s="642"/>
      <c r="HO177" s="642"/>
      <c r="HP177" s="642"/>
      <c r="HQ177" s="642"/>
      <c r="HR177" s="642"/>
      <c r="HS177" s="642"/>
      <c r="HT177" s="642"/>
      <c r="HU177" s="642"/>
      <c r="HV177" s="642"/>
      <c r="HW177" s="642"/>
      <c r="HX177" s="642"/>
      <c r="HY177" s="642"/>
      <c r="HZ177" s="642"/>
      <c r="IA177" s="642"/>
      <c r="IB177" s="642"/>
      <c r="IC177" s="642"/>
      <c r="ID177" s="642"/>
      <c r="IE177" s="642"/>
      <c r="IF177" s="642"/>
      <c r="IG177" s="642"/>
      <c r="IH177" s="642"/>
      <c r="II177" s="642"/>
      <c r="IJ177" s="642"/>
      <c r="IK177" s="642"/>
      <c r="IL177" s="642"/>
    </row>
    <row r="178" spans="1:246" s="643" customFormat="1" ht="36" customHeight="1" x14ac:dyDescent="0.25">
      <c r="A178" s="640" t="s">
        <v>489</v>
      </c>
      <c r="B178" s="640" t="s">
        <v>486</v>
      </c>
      <c r="C178" s="641" t="s">
        <v>487</v>
      </c>
      <c r="D178" s="624"/>
      <c r="E178" s="577" t="s">
        <v>409</v>
      </c>
      <c r="F178" s="641"/>
      <c r="G178" s="625"/>
      <c r="H178" s="640"/>
      <c r="I178" s="544"/>
      <c r="J178" s="544"/>
      <c r="K178" s="626"/>
      <c r="L178" s="618"/>
      <c r="M178" s="850"/>
      <c r="N178" s="1251"/>
      <c r="O178" s="1251"/>
      <c r="P178" s="1253"/>
      <c r="Q178" s="1253"/>
      <c r="R178" s="1243"/>
      <c r="S178" s="1243"/>
      <c r="T178" s="1119"/>
      <c r="U178" s="885"/>
      <c r="V178" s="869"/>
      <c r="W178" s="622"/>
      <c r="X178" s="619"/>
      <c r="Y178" s="620"/>
      <c r="Z178" s="619"/>
      <c r="AA178" s="619"/>
      <c r="AB178" s="619"/>
      <c r="AC178" s="897"/>
      <c r="AD178" s="919"/>
      <c r="AE178" s="917"/>
      <c r="AF178" s="901"/>
      <c r="AG178" s="619"/>
      <c r="AH178" s="619"/>
      <c r="AI178" s="620"/>
      <c r="AJ178" s="619"/>
      <c r="AK178" s="619"/>
      <c r="AL178" s="619"/>
      <c r="AM178" s="623"/>
      <c r="AN178" s="668"/>
      <c r="AO178" s="642"/>
      <c r="AP178" s="642"/>
      <c r="AQ178" s="642"/>
      <c r="AR178" s="642"/>
      <c r="AS178" s="642"/>
      <c r="AT178" s="642"/>
      <c r="AU178" s="642"/>
      <c r="AV178" s="642"/>
      <c r="AW178" s="642"/>
      <c r="AX178" s="642"/>
      <c r="AY178" s="642"/>
      <c r="AZ178" s="642"/>
      <c r="BA178" s="642"/>
      <c r="BB178" s="642"/>
      <c r="BC178" s="642"/>
      <c r="BD178" s="642"/>
      <c r="BE178" s="642"/>
      <c r="BF178" s="642"/>
      <c r="BG178" s="642"/>
      <c r="BH178" s="642"/>
      <c r="BI178" s="642"/>
      <c r="BJ178" s="642"/>
      <c r="BK178" s="642"/>
      <c r="BL178" s="642"/>
      <c r="BM178" s="642"/>
      <c r="BN178" s="642"/>
      <c r="BO178" s="642"/>
      <c r="BP178" s="642"/>
      <c r="BQ178" s="642"/>
      <c r="BR178" s="642"/>
      <c r="BS178" s="642"/>
      <c r="BT178" s="642"/>
      <c r="BU178" s="642"/>
      <c r="BV178" s="642"/>
      <c r="BW178" s="642"/>
      <c r="BX178" s="642"/>
      <c r="BY178" s="642"/>
      <c r="BZ178" s="642"/>
      <c r="CA178" s="642"/>
      <c r="CB178" s="642"/>
      <c r="CC178" s="642"/>
      <c r="CD178" s="642"/>
      <c r="CE178" s="642"/>
      <c r="CF178" s="642"/>
      <c r="CG178" s="642"/>
      <c r="CH178" s="642"/>
      <c r="CI178" s="642"/>
      <c r="CJ178" s="642"/>
      <c r="CK178" s="642"/>
      <c r="CL178" s="642"/>
      <c r="CM178" s="642"/>
      <c r="CN178" s="642"/>
      <c r="CO178" s="642"/>
      <c r="CP178" s="642"/>
      <c r="CQ178" s="642"/>
      <c r="CR178" s="642"/>
      <c r="CS178" s="642"/>
      <c r="CT178" s="642"/>
      <c r="CU178" s="642"/>
      <c r="CV178" s="642"/>
      <c r="CW178" s="642"/>
      <c r="CX178" s="642"/>
      <c r="CY178" s="642"/>
      <c r="CZ178" s="642"/>
      <c r="DA178" s="642"/>
      <c r="DB178" s="642"/>
      <c r="DC178" s="642"/>
      <c r="DD178" s="642"/>
      <c r="DE178" s="642"/>
      <c r="DF178" s="642"/>
      <c r="DG178" s="642"/>
      <c r="DH178" s="642"/>
      <c r="DI178" s="642"/>
      <c r="DJ178" s="642"/>
      <c r="DK178" s="642"/>
      <c r="DL178" s="642"/>
      <c r="DM178" s="642"/>
      <c r="DN178" s="642"/>
      <c r="DO178" s="642"/>
      <c r="DP178" s="642"/>
      <c r="DQ178" s="642"/>
      <c r="DR178" s="642"/>
      <c r="DS178" s="642"/>
      <c r="DT178" s="642"/>
      <c r="DU178" s="642"/>
      <c r="DV178" s="642"/>
      <c r="DW178" s="642"/>
      <c r="DX178" s="642"/>
      <c r="DY178" s="642"/>
      <c r="DZ178" s="642"/>
      <c r="EA178" s="642"/>
      <c r="EB178" s="642"/>
      <c r="EC178" s="642"/>
      <c r="ED178" s="642"/>
      <c r="EE178" s="642"/>
      <c r="EF178" s="642"/>
      <c r="EG178" s="642"/>
      <c r="EH178" s="642"/>
      <c r="EI178" s="642"/>
      <c r="EJ178" s="642"/>
      <c r="EK178" s="642"/>
      <c r="EL178" s="642"/>
      <c r="EM178" s="642"/>
      <c r="EN178" s="642"/>
      <c r="EO178" s="642"/>
      <c r="EP178" s="642"/>
      <c r="EQ178" s="642"/>
      <c r="ER178" s="642"/>
      <c r="ES178" s="642"/>
      <c r="ET178" s="642"/>
      <c r="EU178" s="642"/>
      <c r="EV178" s="642"/>
      <c r="EW178" s="642"/>
      <c r="EX178" s="642"/>
      <c r="EY178" s="642"/>
      <c r="EZ178" s="642"/>
      <c r="FA178" s="642"/>
      <c r="FB178" s="642"/>
      <c r="FC178" s="642"/>
      <c r="FD178" s="642"/>
      <c r="FE178" s="642"/>
      <c r="FF178" s="642"/>
      <c r="FG178" s="642"/>
      <c r="FH178" s="642"/>
      <c r="FI178" s="642"/>
      <c r="FJ178" s="642"/>
      <c r="FK178" s="642"/>
      <c r="FL178" s="642"/>
      <c r="FM178" s="642"/>
      <c r="FN178" s="642"/>
      <c r="FO178" s="642"/>
      <c r="FP178" s="642"/>
      <c r="FQ178" s="642"/>
      <c r="FR178" s="642"/>
      <c r="FS178" s="642"/>
      <c r="FT178" s="642"/>
      <c r="FU178" s="642"/>
      <c r="FV178" s="642"/>
      <c r="FW178" s="642"/>
      <c r="FX178" s="642"/>
      <c r="FY178" s="642"/>
      <c r="FZ178" s="642"/>
      <c r="GA178" s="642"/>
      <c r="GB178" s="642"/>
      <c r="GC178" s="642"/>
      <c r="GD178" s="642"/>
      <c r="GE178" s="642"/>
      <c r="GF178" s="642"/>
      <c r="GG178" s="642"/>
      <c r="GH178" s="642"/>
      <c r="GI178" s="642"/>
      <c r="GJ178" s="642"/>
      <c r="GK178" s="642"/>
      <c r="GL178" s="642"/>
      <c r="GM178" s="642"/>
      <c r="GN178" s="642"/>
      <c r="GO178" s="642"/>
      <c r="GP178" s="642"/>
      <c r="GQ178" s="642"/>
      <c r="GR178" s="642"/>
      <c r="GS178" s="642"/>
      <c r="GT178" s="642"/>
      <c r="GU178" s="642"/>
      <c r="GV178" s="642"/>
      <c r="GW178" s="642"/>
      <c r="GX178" s="642"/>
      <c r="GY178" s="642"/>
      <c r="GZ178" s="642"/>
      <c r="HA178" s="642"/>
      <c r="HB178" s="642"/>
      <c r="HC178" s="642"/>
      <c r="HD178" s="642"/>
      <c r="HE178" s="642"/>
      <c r="HF178" s="642"/>
      <c r="HG178" s="642"/>
      <c r="HH178" s="642"/>
      <c r="HI178" s="642"/>
      <c r="HJ178" s="642"/>
      <c r="HK178" s="642"/>
      <c r="HL178" s="642"/>
      <c r="HM178" s="642"/>
      <c r="HN178" s="642"/>
      <c r="HO178" s="642"/>
      <c r="HP178" s="642"/>
      <c r="HQ178" s="642"/>
      <c r="HR178" s="642"/>
      <c r="HS178" s="642"/>
      <c r="HT178" s="642"/>
      <c r="HU178" s="642"/>
      <c r="HV178" s="642"/>
      <c r="HW178" s="642"/>
      <c r="HX178" s="642"/>
      <c r="HY178" s="642"/>
      <c r="HZ178" s="642"/>
      <c r="IA178" s="642"/>
      <c r="IB178" s="642"/>
      <c r="IC178" s="642"/>
      <c r="ID178" s="642"/>
      <c r="IE178" s="642"/>
      <c r="IF178" s="642"/>
      <c r="IG178" s="642"/>
      <c r="IH178" s="642"/>
      <c r="II178" s="642"/>
      <c r="IJ178" s="642"/>
      <c r="IK178" s="642"/>
      <c r="IL178" s="642"/>
    </row>
    <row r="179" spans="1:246" ht="39" thickBot="1" x14ac:dyDescent="0.3">
      <c r="A179" s="684" t="str">
        <f t="shared" ref="A179:N179" si="72">IF(A171="","",A171)</f>
        <v/>
      </c>
      <c r="B179" s="677" t="str">
        <f t="shared" si="72"/>
        <v>LLA6H9A</v>
      </c>
      <c r="C179" s="392" t="str">
        <f t="shared" si="72"/>
        <v>Langue des signes française 5 - S6</v>
      </c>
      <c r="D179" s="375" t="str">
        <f t="shared" si="72"/>
        <v>LOL5H7C ?</v>
      </c>
      <c r="E179" s="375" t="str">
        <f t="shared" si="72"/>
        <v>UE de spécialisation</v>
      </c>
      <c r="F179" s="377" t="str">
        <f t="shared" si="72"/>
        <v/>
      </c>
      <c r="G179" s="375" t="str">
        <f t="shared" si="72"/>
        <v>SDL</v>
      </c>
      <c r="H179" s="586" t="str">
        <f t="shared" si="72"/>
        <v/>
      </c>
      <c r="I179" s="376" t="str">
        <f t="shared" si="72"/>
        <v>3</v>
      </c>
      <c r="J179" s="376" t="str">
        <f t="shared" si="72"/>
        <v>3</v>
      </c>
      <c r="K179" s="588" t="str">
        <f t="shared" si="72"/>
        <v>VISUEL LSF Centre - Rémy PIAT</v>
      </c>
      <c r="L179" s="588" t="str">
        <f t="shared" si="72"/>
        <v>07</v>
      </c>
      <c r="M179" s="832">
        <f t="shared" si="72"/>
        <v>9</v>
      </c>
      <c r="N179" s="1232" t="str">
        <f t="shared" si="72"/>
        <v/>
      </c>
      <c r="O179" s="1232"/>
      <c r="P179" s="1232">
        <f>IF(P171="","",P171)</f>
        <v>30</v>
      </c>
      <c r="Q179" s="1232"/>
      <c r="R179" s="1232" t="str">
        <f t="shared" ref="R179:AC179" si="73">IF(R171="","",R171)</f>
        <v/>
      </c>
      <c r="S179" s="1232" t="str">
        <f t="shared" si="73"/>
        <v/>
      </c>
      <c r="T179" s="1267" t="str">
        <f t="shared" si="73"/>
        <v>100% CC Oral</v>
      </c>
      <c r="U179" s="1268" t="str">
        <f t="shared" si="73"/>
        <v>statut RSE impossible</v>
      </c>
      <c r="V179" s="859">
        <f t="shared" si="73"/>
        <v>1</v>
      </c>
      <c r="W179" s="697" t="str">
        <f t="shared" si="73"/>
        <v>CC</v>
      </c>
      <c r="X179" s="697" t="str">
        <f t="shared" si="73"/>
        <v/>
      </c>
      <c r="Y179" s="697" t="str">
        <f t="shared" si="73"/>
        <v/>
      </c>
      <c r="Z179" s="1167" t="str">
        <f t="shared" si="73"/>
        <v>statut RSE impossible</v>
      </c>
      <c r="AA179" s="1168" t="str">
        <f t="shared" si="73"/>
        <v/>
      </c>
      <c r="AB179" s="1168" t="str">
        <f t="shared" si="73"/>
        <v/>
      </c>
      <c r="AC179" s="1177" t="str">
        <f t="shared" si="73"/>
        <v/>
      </c>
      <c r="AD179" s="1269" t="str">
        <f t="shared" ref="AD179" si="74">IF(AD171="","",AD171)</f>
        <v>Oral, 30 min</v>
      </c>
      <c r="AE179" s="1270" t="str">
        <f>+AD179</f>
        <v>Oral, 30 min</v>
      </c>
      <c r="AF179" s="910">
        <f t="shared" ref="AF179:AN179" si="75">IF(AF171="","",AF171)</f>
        <v>1</v>
      </c>
      <c r="AG179" s="697" t="str">
        <f t="shared" si="75"/>
        <v>CT</v>
      </c>
      <c r="AH179" s="697" t="str">
        <f t="shared" si="75"/>
        <v>oral</v>
      </c>
      <c r="AI179" s="715" t="str">
        <f t="shared" si="75"/>
        <v>épreuve pratique</v>
      </c>
      <c r="AJ179" s="1167" t="str">
        <f t="shared" si="75"/>
        <v>statut RSE impossible</v>
      </c>
      <c r="AK179" s="1168" t="str">
        <f t="shared" si="75"/>
        <v/>
      </c>
      <c r="AL179" s="1168" t="str">
        <f t="shared" si="75"/>
        <v/>
      </c>
      <c r="AM179" s="1169" t="str">
        <f t="shared" si="75"/>
        <v/>
      </c>
      <c r="AN179" s="655" t="str">
        <f t="shared" si="75"/>
        <v>Niveau A2.1 (prérequis: niveau A1.4) 
Apprentissage de la LSF au niveau intermédiaire selon Cadre Européen de Référence 
pour les Langues.</v>
      </c>
    </row>
  </sheetData>
  <sheetProtection selectLockedCells="1" selectUnlockedCells="1"/>
  <mergeCells count="40">
    <mergeCell ref="F1:F3"/>
    <mergeCell ref="A1:A3"/>
    <mergeCell ref="B1:B3"/>
    <mergeCell ref="C1:C3"/>
    <mergeCell ref="D1:D3"/>
    <mergeCell ref="E1:E3"/>
    <mergeCell ref="AN1:AN3"/>
    <mergeCell ref="V2:Y2"/>
    <mergeCell ref="Z2:AC2"/>
    <mergeCell ref="G1:G3"/>
    <mergeCell ref="H1:H3"/>
    <mergeCell ref="I1:I3"/>
    <mergeCell ref="J1:J3"/>
    <mergeCell ref="K1:K3"/>
    <mergeCell ref="L1:L3"/>
    <mergeCell ref="I14:J14"/>
    <mergeCell ref="I35:J35"/>
    <mergeCell ref="Z56:AC56"/>
    <mergeCell ref="AJ56:AM56"/>
    <mergeCell ref="P2:Q2"/>
    <mergeCell ref="N2:O2"/>
    <mergeCell ref="M1:M3"/>
    <mergeCell ref="N1:S1"/>
    <mergeCell ref="V1:AC1"/>
    <mergeCell ref="AF1:AM1"/>
    <mergeCell ref="Z171:AC171"/>
    <mergeCell ref="AJ171:AM171"/>
    <mergeCell ref="Z179:AC179"/>
    <mergeCell ref="AJ179:AM179"/>
    <mergeCell ref="R2:S2"/>
    <mergeCell ref="T1:U2"/>
    <mergeCell ref="AD1:AE2"/>
    <mergeCell ref="Z85:AC85"/>
    <mergeCell ref="AJ85:AM85"/>
    <mergeCell ref="Z117:AM117"/>
    <mergeCell ref="Z120:AC120"/>
    <mergeCell ref="AJ120:AM120"/>
    <mergeCell ref="Z125:AM125"/>
    <mergeCell ref="AF2:AI2"/>
    <mergeCell ref="AJ2:AM2"/>
  </mergeCells>
  <dataValidations count="7">
    <dataValidation type="list" allowBlank="1" showInputMessage="1" showErrorMessage="1" sqref="X168 AH168">
      <formula1>natu</formula1>
    </dataValidation>
    <dataValidation type="list" allowBlank="1" showInputMessage="1" showErrorMessage="1" sqref="AG46:AG49 AK74:AK78 AA74:AA78 W74:W78 AG74:AG78 AK46:AK49 AA46:AA49 W46:W49 AK168 AA168">
      <formula1>mod</formula1>
    </dataValidation>
    <dataValidation type="list" allowBlank="1" showInputMessage="1" showErrorMessage="1" sqref="AH46:AH48 X46:X48">
      <formula1>Nature2</formula1>
    </dataValidation>
    <dataValidation type="list" allowBlank="1" showInputMessage="1" showErrorMessage="1" sqref="E6:E13">
      <formula1>type_UE</formula1>
    </dataValidation>
    <dataValidation type="list" allowBlank="1" showInputMessage="1" showErrorMessage="1" sqref="E156 E45:E49 E68:E73 E77:E78">
      <formula1>Type_UE_licence_2_3</formula1>
    </dataValidation>
    <dataValidation type="list" allowBlank="1" showInputMessage="1" showErrorMessage="1" sqref="W173 AG173 AK173 AA177:AA178 AK156:AK158 W156:W158 AG156:AG158 AA156:AA158 W154 AK154 AA154 AG154 W161:W162 AG161:AG162 AK161:AK162 W120:W123 AK120:AK123 AA120:AA123 AK84:AK88 AA84:AA88 AK68:AK72 W68:W72 AA68:AA72 W55:W58 AK55:AK58 AA55:AA58 AA39:AA45 W39:W45 AK39:AK45 AG39:AG45 AG51:AG53 AA51:AA53 AK51:AK53 W51:W53 AG62:AG63 AA62:AA63 AK62:AK63 AG55:AG58 AK116 AG68:AG72 W80:W82 AK80:AK82 AG80:AG82 AA80:AA82 AK94 W94 AG94 W84:W88 AA142:AA152 AG84:AG88 AK128:AK131 AA128:AA131 AG128:AG131 AG116 W116 AG120:AG123 AK169:AK171 AA161:AA162 W128:W131 AA94 AG136:AG137 AA136:AA137 AK136:AK137 AA116 W136:W137 W92 AK92 AA92 AG92 W62:W63 AK177:AK178 W177:W178 AA173 W168:W171 AG101:AG113 AA169:AA171 AG177:AG178 AA133 AG133 W133 AK133 AK142:AK152 W142:W152 AG142:AG152 AK101:AK113 AA101:AA113 W101:W113 AG168:AG171">
      <formula1>moda</formula1>
    </dataValidation>
    <dataValidation type="list" allowBlank="1" showInputMessage="1" showErrorMessage="1" sqref="AL173 X173 AL156:AL158 X156:X158 AH156:AH158 AH154 AB154 X154 AH120:AH123 X129:X131 AH162 X120:X123 AB120:AB123 AL120:AL123 AL84:AL88 AH84:AH88 AB92 AL74:AL78 X62:X63 X68:X72 X74:X78 X55:X58 AL55:AL58 AH116 AH49 X49 AH42:AH45 AB39:AB49 X39:X45 AL39:AL49 AH62 AH55:AH58 AB51:AB53 AL51:AL53 X51:X53 AB177:AB178 AB62:AB63 AL62:AL63 AB55:AB58 AH51 AH74:AH78 AB74:AB78 AH71 AB84:AB87 AB80 AH80:AH82 AL101:AL113 AB168:AB171 AB94 X94 AH94 AL71:AL72 X142:X152 AB109:AB113 AB105 AL80:AL82 AH128:AH131 X116 AL154 AL168:AL171 AB173 X80:X81 AB129 AL94 AB148:AB152 AB136:AB137 AL136:AL137 X136:X137 AL116 AH136:AH137 AH101:AH113 AB157 X92 AL92 AH92 X84:X87 AH177:AH178 AL177:AL178 X177:X178 AH173 X169:X171 AL162 AH169:AH171 X101:X113 AL133 AB133 AH133 X133 AH142:AH152 AL142:AL152 AL128:AL131">
      <formula1>nat</formula1>
    </dataValidation>
  </dataValidations>
  <pageMargins left="0.11811023622047245" right="0.11811023622047245" top="0.55118110236220474" bottom="0.55118110236220474" header="0.31496062992125984" footer="0.31496062992125984"/>
  <pageSetup paperSize="8" scale="55" fitToWidth="3" fitToHeight="9" orientation="landscape" r:id="rId1"/>
  <headerFooter>
    <oddFooter>&amp;R&amp;A</oddFooter>
  </headerFooter>
  <rowBreaks count="5" manualBreakCount="5">
    <brk id="53" max="38" man="1"/>
    <brk id="72" max="38" man="1"/>
    <brk id="97" max="38" man="1"/>
    <brk id="117" max="38" man="1"/>
    <brk id="162" max="38" man="1"/>
  </rowBreaks>
  <colBreaks count="2" manualBreakCount="2">
    <brk id="19" max="178" man="1"/>
    <brk id="29" max="17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L135"/>
  <sheetViews>
    <sheetView topLeftCell="A123" workbookViewId="0">
      <selection activeCell="O130" sqref="O130"/>
    </sheetView>
  </sheetViews>
  <sheetFormatPr baseColWidth="10" defaultColWidth="11.5703125" defaultRowHeight="15" x14ac:dyDescent="0.25"/>
  <cols>
    <col min="1" max="1" width="11.5703125" style="1" customWidth="1"/>
    <col min="2" max="2" width="51.85546875" style="1" customWidth="1"/>
    <col min="3" max="3" width="11.5703125" style="1" customWidth="1"/>
    <col min="4" max="4" width="27.7109375" style="1" customWidth="1"/>
    <col min="5" max="5" width="20.140625" style="1" customWidth="1"/>
    <col min="6" max="6" width="8.5703125" style="1" customWidth="1"/>
    <col min="7" max="7" width="16.5703125" style="1" customWidth="1"/>
    <col min="8" max="8" width="8.5703125" style="1" customWidth="1"/>
    <col min="9" max="9" width="8.140625" style="1" customWidth="1"/>
    <col min="10" max="10" width="15" style="1" customWidth="1"/>
    <col min="11" max="11" width="13.5703125" style="1" customWidth="1"/>
    <col min="12" max="15" width="11.5703125" style="1" customWidth="1"/>
    <col min="16" max="18" width="12.85546875" style="1" customWidth="1"/>
    <col min="19" max="19" width="11.5703125" style="113" customWidth="1"/>
    <col min="20" max="20" width="11.5703125" style="114" customWidth="1"/>
    <col min="21" max="22" width="11.5703125" style="115" customWidth="1"/>
    <col min="23" max="23" width="12.85546875" style="115" customWidth="1"/>
    <col min="24" max="38" width="11.5703125" style="115" customWidth="1"/>
    <col min="39" max="246" width="11.5703125" style="1" customWidth="1"/>
    <col min="247" max="16384" width="11.5703125" style="2"/>
  </cols>
  <sheetData>
    <row r="1" spans="1:38" ht="51" customHeight="1" x14ac:dyDescent="0.25">
      <c r="A1" s="1200" t="s">
        <v>0</v>
      </c>
      <c r="B1" s="1200" t="s">
        <v>1</v>
      </c>
      <c r="C1" s="1200" t="s">
        <v>140</v>
      </c>
      <c r="D1" s="1200" t="s">
        <v>2</v>
      </c>
      <c r="E1" s="1200" t="s">
        <v>3</v>
      </c>
      <c r="F1" s="1214" t="s">
        <v>4</v>
      </c>
      <c r="G1" s="1200" t="s">
        <v>5</v>
      </c>
      <c r="H1" s="1200" t="s">
        <v>6</v>
      </c>
      <c r="I1" s="1200" t="s">
        <v>7</v>
      </c>
      <c r="J1" s="1200" t="s">
        <v>8</v>
      </c>
      <c r="K1" s="1200" t="s">
        <v>9</v>
      </c>
      <c r="L1" s="311"/>
      <c r="M1" s="311"/>
      <c r="N1" s="1208" t="s">
        <v>10</v>
      </c>
      <c r="O1" s="1209"/>
      <c r="P1" s="1209"/>
      <c r="Q1" s="1209"/>
      <c r="R1" s="1210"/>
      <c r="S1" s="1196" t="s">
        <v>11</v>
      </c>
      <c r="T1" s="1197"/>
      <c r="U1" s="1197"/>
      <c r="V1" s="1197"/>
      <c r="W1" s="1197"/>
      <c r="X1" s="1196" t="s">
        <v>12</v>
      </c>
      <c r="Y1" s="1197"/>
      <c r="Z1" s="1197"/>
      <c r="AA1" s="1197"/>
      <c r="AB1" s="1198"/>
      <c r="AC1" s="1199" t="s">
        <v>39</v>
      </c>
      <c r="AD1" s="1197"/>
      <c r="AE1" s="1197"/>
      <c r="AF1" s="1197"/>
      <c r="AG1" s="1198"/>
      <c r="AH1" s="1199" t="s">
        <v>40</v>
      </c>
      <c r="AI1" s="1197"/>
      <c r="AJ1" s="1197"/>
      <c r="AK1" s="1197"/>
      <c r="AL1" s="1198"/>
    </row>
    <row r="2" spans="1:38" ht="51" customHeight="1" x14ac:dyDescent="0.25">
      <c r="A2" s="1213"/>
      <c r="B2" s="1213"/>
      <c r="C2" s="1213"/>
      <c r="D2" s="1213"/>
      <c r="E2" s="1213"/>
      <c r="F2" s="1215"/>
      <c r="G2" s="1211"/>
      <c r="H2" s="1213"/>
      <c r="I2" s="1213"/>
      <c r="J2" s="1213"/>
      <c r="K2" s="1213"/>
      <c r="L2" s="309" t="s">
        <v>13</v>
      </c>
      <c r="M2" s="309" t="s">
        <v>14</v>
      </c>
      <c r="N2" s="1200" t="s">
        <v>15</v>
      </c>
      <c r="O2" s="1200" t="s">
        <v>16</v>
      </c>
      <c r="P2" s="1200" t="s">
        <v>17</v>
      </c>
      <c r="Q2" s="1202" t="s">
        <v>18</v>
      </c>
      <c r="R2" s="1204" t="s">
        <v>19</v>
      </c>
      <c r="S2" s="1206" t="s">
        <v>20</v>
      </c>
      <c r="T2" s="1206" t="s">
        <v>21</v>
      </c>
      <c r="U2" s="1193" t="s">
        <v>22</v>
      </c>
      <c r="V2" s="1193" t="s">
        <v>23</v>
      </c>
      <c r="W2" s="1194" t="s">
        <v>24</v>
      </c>
      <c r="X2" s="1193" t="s">
        <v>20</v>
      </c>
      <c r="Y2" s="1193" t="s">
        <v>21</v>
      </c>
      <c r="Z2" s="1193" t="s">
        <v>22</v>
      </c>
      <c r="AA2" s="1193" t="s">
        <v>23</v>
      </c>
      <c r="AB2" s="1194" t="s">
        <v>24</v>
      </c>
      <c r="AC2" s="1193" t="s">
        <v>20</v>
      </c>
      <c r="AD2" s="1193" t="s">
        <v>21</v>
      </c>
      <c r="AE2" s="1193" t="s">
        <v>22</v>
      </c>
      <c r="AF2" s="1193" t="s">
        <v>23</v>
      </c>
      <c r="AG2" s="1194" t="s">
        <v>24</v>
      </c>
      <c r="AH2" s="1193" t="s">
        <v>20</v>
      </c>
      <c r="AI2" s="1193" t="s">
        <v>21</v>
      </c>
      <c r="AJ2" s="1193" t="s">
        <v>22</v>
      </c>
      <c r="AK2" s="1193" t="s">
        <v>23</v>
      </c>
      <c r="AL2" s="1194" t="s">
        <v>24</v>
      </c>
    </row>
    <row r="3" spans="1:38" ht="34.5" customHeight="1" x14ac:dyDescent="0.25">
      <c r="A3" s="1201"/>
      <c r="B3" s="1201"/>
      <c r="C3" s="1201"/>
      <c r="D3" s="1201"/>
      <c r="E3" s="1201"/>
      <c r="F3" s="1216"/>
      <c r="G3" s="1212"/>
      <c r="H3" s="1201"/>
      <c r="I3" s="1201"/>
      <c r="J3" s="1201"/>
      <c r="K3" s="1201"/>
      <c r="L3" s="310"/>
      <c r="M3" s="310"/>
      <c r="N3" s="1201"/>
      <c r="O3" s="1201"/>
      <c r="P3" s="1201"/>
      <c r="Q3" s="1203"/>
      <c r="R3" s="1205"/>
      <c r="S3" s="1207"/>
      <c r="T3" s="1207"/>
      <c r="U3" s="1193"/>
      <c r="V3" s="1193"/>
      <c r="W3" s="1194"/>
      <c r="X3" s="1195"/>
      <c r="Y3" s="1195"/>
      <c r="Z3" s="1193"/>
      <c r="AA3" s="1193"/>
      <c r="AB3" s="1194"/>
      <c r="AC3" s="1195"/>
      <c r="AD3" s="1195"/>
      <c r="AE3" s="1193"/>
      <c r="AF3" s="1193"/>
      <c r="AG3" s="1194"/>
      <c r="AH3" s="1195"/>
      <c r="AI3" s="1195"/>
      <c r="AJ3" s="1193"/>
      <c r="AK3" s="1193"/>
      <c r="AL3" s="1194"/>
    </row>
    <row r="4" spans="1:38" ht="17.100000000000001" hidden="1" customHeight="1" x14ac:dyDescent="0.2">
      <c r="A4" s="3"/>
      <c r="B4" s="4" t="s">
        <v>25</v>
      </c>
      <c r="C4" s="4" t="s">
        <v>26</v>
      </c>
      <c r="D4" s="3"/>
      <c r="E4" s="3"/>
      <c r="F4" s="3"/>
      <c r="G4" s="3"/>
      <c r="H4" s="5"/>
      <c r="I4" s="5"/>
      <c r="J4" s="6" t="s">
        <v>26</v>
      </c>
      <c r="K4" s="7"/>
      <c r="L4" s="7"/>
      <c r="M4" s="7"/>
      <c r="N4" s="5"/>
      <c r="O4" s="5"/>
      <c r="P4" s="5"/>
      <c r="Q4" s="8"/>
      <c r="R4" s="9"/>
      <c r="S4" s="10"/>
      <c r="T4" s="11"/>
      <c r="U4" s="12"/>
      <c r="V4" s="12"/>
      <c r="W4" s="13"/>
      <c r="X4" s="12"/>
      <c r="Y4" s="12"/>
      <c r="Z4" s="12"/>
      <c r="AA4" s="12"/>
      <c r="AB4" s="12"/>
      <c r="AC4" s="12"/>
      <c r="AD4" s="139"/>
      <c r="AE4" s="12"/>
      <c r="AF4" s="12"/>
      <c r="AG4" s="12"/>
      <c r="AH4" s="12"/>
      <c r="AI4" s="12"/>
      <c r="AJ4" s="12"/>
      <c r="AK4" s="12"/>
      <c r="AL4" s="12"/>
    </row>
    <row r="5" spans="1:38" ht="16.5" hidden="1" customHeight="1" x14ac:dyDescent="0.2">
      <c r="A5" s="3"/>
      <c r="B5" s="179" t="s">
        <v>89</v>
      </c>
      <c r="C5" s="3"/>
      <c r="D5" s="3"/>
      <c r="E5" s="3"/>
      <c r="F5" s="3"/>
      <c r="G5" s="180"/>
      <c r="H5" s="5"/>
      <c r="I5" s="5"/>
      <c r="J5" s="5"/>
      <c r="K5" s="181"/>
      <c r="L5" s="181"/>
      <c r="M5" s="181"/>
      <c r="N5" s="5"/>
      <c r="O5" s="5"/>
      <c r="P5" s="5"/>
      <c r="Q5" s="8"/>
      <c r="R5" s="9"/>
      <c r="S5" s="182"/>
      <c r="T5" s="11"/>
      <c r="U5" s="183"/>
      <c r="V5" s="183"/>
      <c r="W5" s="184"/>
      <c r="X5" s="183"/>
      <c r="Y5" s="183"/>
      <c r="Z5" s="183"/>
      <c r="AA5" s="183"/>
      <c r="AB5" s="183"/>
      <c r="AC5" s="183"/>
      <c r="AD5" s="185"/>
      <c r="AE5" s="183"/>
      <c r="AF5" s="183"/>
      <c r="AG5" s="183"/>
      <c r="AH5" s="183"/>
      <c r="AI5" s="183"/>
      <c r="AJ5" s="183"/>
      <c r="AK5" s="183"/>
      <c r="AL5" s="183"/>
    </row>
    <row r="6" spans="1:38" ht="23.25" hidden="1" customHeight="1" x14ac:dyDescent="0.25">
      <c r="A6" s="14"/>
      <c r="B6" s="186" t="s">
        <v>41</v>
      </c>
      <c r="C6" s="15"/>
      <c r="D6" s="187" t="s">
        <v>90</v>
      </c>
      <c r="E6" s="188" t="s">
        <v>91</v>
      </c>
      <c r="F6" s="91"/>
      <c r="G6" s="93"/>
      <c r="H6" s="189" t="s">
        <v>48</v>
      </c>
      <c r="I6" s="189" t="s">
        <v>48</v>
      </c>
      <c r="J6" s="94"/>
      <c r="K6" s="116">
        <v>63</v>
      </c>
      <c r="L6" s="116">
        <v>80</v>
      </c>
      <c r="M6" s="116">
        <f>(K6/L6)*100</f>
        <v>78.75</v>
      </c>
      <c r="N6" s="190">
        <v>15</v>
      </c>
      <c r="O6" s="191">
        <v>15</v>
      </c>
      <c r="P6" s="90"/>
      <c r="Q6" s="95"/>
      <c r="R6" s="278">
        <f>W6+AB6+AG6+AL6</f>
        <v>41.34375</v>
      </c>
      <c r="S6" s="16">
        <v>1.5</v>
      </c>
      <c r="T6" s="192">
        <v>1</v>
      </c>
      <c r="U6" s="193">
        <f>SUM(N6)</f>
        <v>15</v>
      </c>
      <c r="V6" s="194">
        <f>U6*S6</f>
        <v>22.5</v>
      </c>
      <c r="W6" s="195">
        <f>V6*M6%</f>
        <v>17.71875</v>
      </c>
      <c r="X6" s="192">
        <v>1</v>
      </c>
      <c r="Y6" s="193">
        <v>2</v>
      </c>
      <c r="Z6" s="193">
        <f>SUM(O6)</f>
        <v>15</v>
      </c>
      <c r="AA6" s="194">
        <f>Y6*Z6</f>
        <v>30</v>
      </c>
      <c r="AB6" s="194">
        <f>AA6*M6%</f>
        <v>23.625</v>
      </c>
      <c r="AC6" s="192"/>
      <c r="AD6" s="193"/>
      <c r="AE6" s="196"/>
      <c r="AF6" s="197"/>
      <c r="AG6" s="197"/>
      <c r="AH6" s="198"/>
      <c r="AI6" s="196"/>
      <c r="AJ6" s="196"/>
      <c r="AK6" s="199"/>
      <c r="AL6" s="199"/>
    </row>
    <row r="7" spans="1:38" ht="23.25" hidden="1" customHeight="1" x14ac:dyDescent="0.25">
      <c r="A7" s="14"/>
      <c r="B7" s="200" t="s">
        <v>42</v>
      </c>
      <c r="C7" s="15"/>
      <c r="D7" s="201" t="s">
        <v>90</v>
      </c>
      <c r="E7" s="202" t="s">
        <v>91</v>
      </c>
      <c r="F7" s="91"/>
      <c r="G7" s="93"/>
      <c r="H7" s="203" t="s">
        <v>49</v>
      </c>
      <c r="I7" s="203" t="s">
        <v>49</v>
      </c>
      <c r="J7" s="94"/>
      <c r="K7" s="116">
        <v>63</v>
      </c>
      <c r="L7" s="116">
        <v>80</v>
      </c>
      <c r="M7" s="116">
        <f t="shared" ref="M7:M13" si="0">(K7/L7)*100</f>
        <v>78.75</v>
      </c>
      <c r="N7" s="204">
        <v>24</v>
      </c>
      <c r="O7" s="205">
        <v>24</v>
      </c>
      <c r="P7" s="90"/>
      <c r="Q7" s="95"/>
      <c r="R7" s="278">
        <f>W7+AB7+AG7+AL7</f>
        <v>66.149999999999991</v>
      </c>
      <c r="S7" s="16">
        <v>1.5</v>
      </c>
      <c r="T7" s="192">
        <v>1</v>
      </c>
      <c r="U7" s="192">
        <f t="shared" ref="U7:U12" si="1">SUM(N7)</f>
        <v>24</v>
      </c>
      <c r="V7" s="194">
        <f t="shared" ref="V7:V12" si="2">U7*S7</f>
        <v>36</v>
      </c>
      <c r="W7" s="195">
        <f t="shared" ref="W7:W12" si="3">V7*M7%</f>
        <v>28.349999999999998</v>
      </c>
      <c r="X7" s="192">
        <v>1</v>
      </c>
      <c r="Y7" s="193">
        <v>2</v>
      </c>
      <c r="Z7" s="192">
        <f t="shared" ref="Z7:Z13" si="4">SUM(O7)</f>
        <v>24</v>
      </c>
      <c r="AA7" s="194">
        <f t="shared" ref="AA7:AA13" si="5">Y7*Z7</f>
        <v>48</v>
      </c>
      <c r="AB7" s="194">
        <f t="shared" ref="AB7:AB13" si="6">AA7*M7%</f>
        <v>37.799999999999997</v>
      </c>
      <c r="AC7" s="192"/>
      <c r="AD7" s="193"/>
      <c r="AE7" s="206"/>
      <c r="AF7" s="197"/>
      <c r="AG7" s="197"/>
      <c r="AH7" s="198"/>
      <c r="AI7" s="196"/>
      <c r="AJ7" s="206"/>
      <c r="AK7" s="199"/>
      <c r="AL7" s="199"/>
    </row>
    <row r="8" spans="1:38" ht="23.25" hidden="1" customHeight="1" x14ac:dyDescent="0.25">
      <c r="A8" s="14"/>
      <c r="B8" s="207" t="s">
        <v>43</v>
      </c>
      <c r="C8" s="15"/>
      <c r="D8" s="208" t="s">
        <v>90</v>
      </c>
      <c r="E8" s="202" t="s">
        <v>91</v>
      </c>
      <c r="F8" s="91"/>
      <c r="G8" s="93"/>
      <c r="H8" s="203" t="s">
        <v>48</v>
      </c>
      <c r="I8" s="203" t="s">
        <v>48</v>
      </c>
      <c r="J8" s="94"/>
      <c r="K8" s="116">
        <v>63</v>
      </c>
      <c r="L8" s="116">
        <v>80</v>
      </c>
      <c r="M8" s="116">
        <f t="shared" si="0"/>
        <v>78.75</v>
      </c>
      <c r="N8" s="204">
        <v>15</v>
      </c>
      <c r="O8" s="205">
        <v>15</v>
      </c>
      <c r="P8" s="90"/>
      <c r="Q8" s="95"/>
      <c r="R8" s="278">
        <f t="shared" ref="R8:R13" si="7">W8+AB8+AG8+AL8</f>
        <v>41.34375</v>
      </c>
      <c r="S8" s="16">
        <v>1.5</v>
      </c>
      <c r="T8" s="192">
        <v>1</v>
      </c>
      <c r="U8" s="192">
        <f t="shared" si="1"/>
        <v>15</v>
      </c>
      <c r="V8" s="194">
        <f t="shared" si="2"/>
        <v>22.5</v>
      </c>
      <c r="W8" s="195">
        <f t="shared" si="3"/>
        <v>17.71875</v>
      </c>
      <c r="X8" s="192">
        <v>1</v>
      </c>
      <c r="Y8" s="193">
        <v>2</v>
      </c>
      <c r="Z8" s="192">
        <f t="shared" si="4"/>
        <v>15</v>
      </c>
      <c r="AA8" s="194">
        <f t="shared" si="5"/>
        <v>30</v>
      </c>
      <c r="AB8" s="194">
        <f t="shared" si="6"/>
        <v>23.625</v>
      </c>
      <c r="AC8" s="192"/>
      <c r="AD8" s="193"/>
      <c r="AE8" s="206"/>
      <c r="AF8" s="197"/>
      <c r="AG8" s="197"/>
      <c r="AH8" s="198"/>
      <c r="AI8" s="196"/>
      <c r="AJ8" s="206"/>
      <c r="AK8" s="199"/>
      <c r="AL8" s="199"/>
    </row>
    <row r="9" spans="1:38" ht="23.25" hidden="1" customHeight="1" x14ac:dyDescent="0.25">
      <c r="A9" s="14"/>
      <c r="B9" s="209" t="s">
        <v>92</v>
      </c>
      <c r="C9" s="15"/>
      <c r="D9" s="210" t="s">
        <v>90</v>
      </c>
      <c r="E9" s="211" t="s">
        <v>93</v>
      </c>
      <c r="F9" s="91"/>
      <c r="G9" s="93"/>
      <c r="H9" s="212" t="s">
        <v>48</v>
      </c>
      <c r="I9" s="212" t="s">
        <v>48</v>
      </c>
      <c r="J9" s="94"/>
      <c r="K9" s="116">
        <v>63</v>
      </c>
      <c r="L9" s="116">
        <v>80</v>
      </c>
      <c r="M9" s="116">
        <f t="shared" si="0"/>
        <v>78.75</v>
      </c>
      <c r="N9" s="213"/>
      <c r="O9" s="214">
        <v>24</v>
      </c>
      <c r="P9" s="90"/>
      <c r="Q9" s="95"/>
      <c r="R9" s="278">
        <f t="shared" si="7"/>
        <v>37.799999999999997</v>
      </c>
      <c r="S9" s="16"/>
      <c r="T9" s="192"/>
      <c r="U9" s="192"/>
      <c r="V9" s="194"/>
      <c r="W9" s="195"/>
      <c r="X9" s="192">
        <v>1</v>
      </c>
      <c r="Y9" s="193">
        <v>2</v>
      </c>
      <c r="Z9" s="192">
        <f t="shared" si="4"/>
        <v>24</v>
      </c>
      <c r="AA9" s="194">
        <f t="shared" si="5"/>
        <v>48</v>
      </c>
      <c r="AB9" s="194">
        <f t="shared" si="6"/>
        <v>37.799999999999997</v>
      </c>
      <c r="AC9" s="192"/>
      <c r="AD9" s="193"/>
      <c r="AE9" s="206"/>
      <c r="AF9" s="197"/>
      <c r="AG9" s="197"/>
      <c r="AH9" s="198"/>
      <c r="AI9" s="196"/>
      <c r="AJ9" s="206"/>
      <c r="AK9" s="199"/>
      <c r="AL9" s="199"/>
    </row>
    <row r="10" spans="1:38" ht="23.25" hidden="1" customHeight="1" x14ac:dyDescent="0.25">
      <c r="A10" s="14"/>
      <c r="B10" s="215" t="s">
        <v>44</v>
      </c>
      <c r="C10" s="15"/>
      <c r="D10" s="210" t="s">
        <v>90</v>
      </c>
      <c r="E10" s="211" t="s">
        <v>93</v>
      </c>
      <c r="F10" s="91"/>
      <c r="G10" s="93"/>
      <c r="H10" s="216" t="s">
        <v>54</v>
      </c>
      <c r="I10" s="216" t="s">
        <v>54</v>
      </c>
      <c r="J10" s="94"/>
      <c r="K10" s="116">
        <v>63</v>
      </c>
      <c r="L10" s="116">
        <v>80</v>
      </c>
      <c r="M10" s="116">
        <f t="shared" si="0"/>
        <v>78.75</v>
      </c>
      <c r="N10" s="217">
        <v>18</v>
      </c>
      <c r="O10" s="218">
        <v>18</v>
      </c>
      <c r="P10" s="90"/>
      <c r="Q10" s="95"/>
      <c r="R10" s="278">
        <f t="shared" si="7"/>
        <v>49.612499999999997</v>
      </c>
      <c r="S10" s="16">
        <v>1.5</v>
      </c>
      <c r="T10" s="192">
        <v>1</v>
      </c>
      <c r="U10" s="192">
        <f t="shared" si="1"/>
        <v>18</v>
      </c>
      <c r="V10" s="194">
        <f t="shared" si="2"/>
        <v>27</v>
      </c>
      <c r="W10" s="195">
        <f t="shared" si="3"/>
        <v>21.262499999999999</v>
      </c>
      <c r="X10" s="192">
        <v>1</v>
      </c>
      <c r="Y10" s="193">
        <v>2</v>
      </c>
      <c r="Z10" s="192">
        <f t="shared" si="4"/>
        <v>18</v>
      </c>
      <c r="AA10" s="194">
        <f t="shared" si="5"/>
        <v>36</v>
      </c>
      <c r="AB10" s="194">
        <f t="shared" si="6"/>
        <v>28.349999999999998</v>
      </c>
      <c r="AC10" s="192"/>
      <c r="AD10" s="193"/>
      <c r="AE10" s="206"/>
      <c r="AF10" s="197"/>
      <c r="AG10" s="197"/>
      <c r="AH10" s="198"/>
      <c r="AI10" s="196"/>
      <c r="AJ10" s="206"/>
      <c r="AK10" s="199"/>
      <c r="AL10" s="199"/>
    </row>
    <row r="11" spans="1:38" ht="23.25" hidden="1" customHeight="1" x14ac:dyDescent="0.25">
      <c r="A11" s="14"/>
      <c r="B11" s="219" t="s">
        <v>45</v>
      </c>
      <c r="C11" s="15"/>
      <c r="D11" s="210" t="s">
        <v>90</v>
      </c>
      <c r="E11" s="211" t="s">
        <v>93</v>
      </c>
      <c r="F11" s="91"/>
      <c r="G11" s="93"/>
      <c r="H11" s="220" t="s">
        <v>52</v>
      </c>
      <c r="I11" s="220" t="s">
        <v>52</v>
      </c>
      <c r="J11" s="94"/>
      <c r="K11" s="116">
        <v>63</v>
      </c>
      <c r="L11" s="116">
        <v>80</v>
      </c>
      <c r="M11" s="116">
        <f t="shared" si="0"/>
        <v>78.75</v>
      </c>
      <c r="N11" s="217"/>
      <c r="O11" s="218">
        <v>18</v>
      </c>
      <c r="P11" s="90"/>
      <c r="Q11" s="95"/>
      <c r="R11" s="278">
        <f t="shared" si="7"/>
        <v>28.349999999999998</v>
      </c>
      <c r="S11" s="16"/>
      <c r="T11" s="192"/>
      <c r="U11" s="192"/>
      <c r="V11" s="194"/>
      <c r="W11" s="195"/>
      <c r="X11" s="192">
        <v>1</v>
      </c>
      <c r="Y11" s="193">
        <v>2</v>
      </c>
      <c r="Z11" s="192">
        <f t="shared" si="4"/>
        <v>18</v>
      </c>
      <c r="AA11" s="194">
        <f t="shared" si="5"/>
        <v>36</v>
      </c>
      <c r="AB11" s="194">
        <f t="shared" si="6"/>
        <v>28.349999999999998</v>
      </c>
      <c r="AC11" s="192"/>
      <c r="AD11" s="193"/>
      <c r="AE11" s="206"/>
      <c r="AF11" s="197"/>
      <c r="AG11" s="197"/>
      <c r="AH11" s="198"/>
      <c r="AI11" s="196"/>
      <c r="AJ11" s="206"/>
      <c r="AK11" s="199"/>
      <c r="AL11" s="199"/>
    </row>
    <row r="12" spans="1:38" ht="23.25" hidden="1" customHeight="1" x14ac:dyDescent="0.25">
      <c r="A12" s="14"/>
      <c r="B12" s="215" t="s">
        <v>46</v>
      </c>
      <c r="C12" s="15"/>
      <c r="D12" s="210" t="s">
        <v>90</v>
      </c>
      <c r="E12" s="221" t="s">
        <v>93</v>
      </c>
      <c r="F12" s="91"/>
      <c r="G12" s="93"/>
      <c r="H12" s="216" t="s">
        <v>52</v>
      </c>
      <c r="I12" s="216" t="s">
        <v>52</v>
      </c>
      <c r="J12" s="94"/>
      <c r="K12" s="116">
        <v>63</v>
      </c>
      <c r="L12" s="116">
        <v>80</v>
      </c>
      <c r="M12" s="116">
        <f t="shared" si="0"/>
        <v>78.75</v>
      </c>
      <c r="N12" s="218">
        <v>18</v>
      </c>
      <c r="O12" s="218"/>
      <c r="P12" s="90"/>
      <c r="Q12" s="95"/>
      <c r="R12" s="278">
        <f t="shared" si="7"/>
        <v>21.262499999999999</v>
      </c>
      <c r="S12" s="16">
        <v>1.5</v>
      </c>
      <c r="T12" s="192">
        <v>1</v>
      </c>
      <c r="U12" s="192">
        <f t="shared" si="1"/>
        <v>18</v>
      </c>
      <c r="V12" s="194">
        <f t="shared" si="2"/>
        <v>27</v>
      </c>
      <c r="W12" s="195">
        <f t="shared" si="3"/>
        <v>21.262499999999999</v>
      </c>
      <c r="X12" s="192"/>
      <c r="Y12" s="193"/>
      <c r="Z12" s="192"/>
      <c r="AA12" s="194"/>
      <c r="AB12" s="194"/>
      <c r="AC12" s="192"/>
      <c r="AD12" s="193"/>
      <c r="AE12" s="206"/>
      <c r="AF12" s="197"/>
      <c r="AG12" s="197"/>
      <c r="AH12" s="198"/>
      <c r="AI12" s="196"/>
      <c r="AJ12" s="206"/>
      <c r="AK12" s="199"/>
      <c r="AL12" s="199"/>
    </row>
    <row r="13" spans="1:38" ht="23.25" hidden="1" customHeight="1" x14ac:dyDescent="0.25">
      <c r="A13" s="14"/>
      <c r="B13" s="222" t="s">
        <v>94</v>
      </c>
      <c r="C13" s="15"/>
      <c r="D13" s="223" t="s">
        <v>95</v>
      </c>
      <c r="E13" s="91"/>
      <c r="F13" s="91"/>
      <c r="G13" s="93"/>
      <c r="H13" s="224" t="s">
        <v>52</v>
      </c>
      <c r="I13" s="224" t="s">
        <v>52</v>
      </c>
      <c r="J13" s="94"/>
      <c r="K13" s="116">
        <v>63</v>
      </c>
      <c r="L13" s="116">
        <v>80</v>
      </c>
      <c r="M13" s="292">
        <f t="shared" si="0"/>
        <v>78.75</v>
      </c>
      <c r="N13" s="303"/>
      <c r="O13" s="304">
        <v>18</v>
      </c>
      <c r="P13" s="293"/>
      <c r="Q13" s="294"/>
      <c r="R13" s="278">
        <f t="shared" si="7"/>
        <v>28.349999999999998</v>
      </c>
      <c r="S13" s="225"/>
      <c r="T13" s="226"/>
      <c r="U13" s="226"/>
      <c r="V13" s="227"/>
      <c r="W13" s="228"/>
      <c r="X13" s="226">
        <v>1</v>
      </c>
      <c r="Y13" s="229">
        <v>2</v>
      </c>
      <c r="Z13" s="226">
        <f t="shared" si="4"/>
        <v>18</v>
      </c>
      <c r="AA13" s="227">
        <f t="shared" si="5"/>
        <v>36</v>
      </c>
      <c r="AB13" s="227">
        <f t="shared" si="6"/>
        <v>28.349999999999998</v>
      </c>
      <c r="AC13" s="226"/>
      <c r="AD13" s="229"/>
      <c r="AE13" s="230"/>
      <c r="AF13" s="231"/>
      <c r="AG13" s="231"/>
      <c r="AH13" s="232"/>
      <c r="AI13" s="233"/>
      <c r="AJ13" s="230"/>
      <c r="AK13" s="234"/>
      <c r="AL13" s="234"/>
    </row>
    <row r="14" spans="1:38" ht="23.25" hidden="1" customHeight="1" x14ac:dyDescent="0.25">
      <c r="A14" s="43"/>
      <c r="B14" s="44"/>
      <c r="C14" s="45"/>
      <c r="D14" s="45"/>
      <c r="E14" s="45"/>
      <c r="F14" s="45"/>
      <c r="G14" s="1183" t="s">
        <v>37</v>
      </c>
      <c r="H14" s="1184"/>
      <c r="I14" s="1184"/>
      <c r="J14" s="1184"/>
      <c r="K14" s="45"/>
      <c r="L14" s="45"/>
      <c r="M14" s="299">
        <f>SUM(N14:O14)</f>
        <v>222</v>
      </c>
      <c r="N14" s="299">
        <f>SUM(N6:N13)</f>
        <v>90</v>
      </c>
      <c r="O14" s="299">
        <f>SUM(O6:O13)</f>
        <v>132</v>
      </c>
      <c r="P14" s="299">
        <f>SUM(P6:P13)</f>
        <v>0</v>
      </c>
      <c r="Q14" s="299">
        <f>SUM(Q1:Q4)</f>
        <v>0</v>
      </c>
      <c r="R14" s="302">
        <f>SUM(R6:R13)</f>
        <v>314.21250000000003</v>
      </c>
      <c r="S14" s="47"/>
      <c r="T14" s="48"/>
      <c r="U14" s="48"/>
      <c r="V14" s="155"/>
      <c r="W14" s="155"/>
      <c r="X14" s="48"/>
      <c r="Y14" s="132"/>
      <c r="Z14" s="48"/>
      <c r="AA14" s="155"/>
      <c r="AB14" s="155"/>
      <c r="AC14" s="48"/>
      <c r="AD14" s="132"/>
      <c r="AE14" s="49"/>
      <c r="AF14" s="49"/>
      <c r="AG14" s="49"/>
      <c r="AH14" s="49"/>
      <c r="AI14" s="140"/>
      <c r="AJ14" s="49"/>
      <c r="AK14" s="163"/>
      <c r="AL14" s="163"/>
    </row>
    <row r="15" spans="1:38" ht="23.25" hidden="1" customHeight="1" x14ac:dyDescent="0.25">
      <c r="A15" s="23"/>
      <c r="B15" s="24"/>
      <c r="C15" s="25"/>
      <c r="D15" s="26"/>
      <c r="E15" s="27"/>
      <c r="F15" s="28"/>
      <c r="G15" s="29"/>
      <c r="H15" s="30"/>
      <c r="I15" s="24"/>
      <c r="J15" s="24"/>
      <c r="K15" s="31"/>
      <c r="L15" s="32"/>
      <c r="M15" s="305"/>
      <c r="N15" s="306"/>
      <c r="O15" s="33"/>
      <c r="P15" s="33"/>
      <c r="Q15" s="307"/>
      <c r="R15" s="34"/>
      <c r="S15" s="35"/>
      <c r="T15" s="36"/>
      <c r="U15" s="37"/>
      <c r="V15" s="156"/>
      <c r="W15" s="157"/>
      <c r="X15" s="38"/>
      <c r="Y15" s="133"/>
      <c r="Z15" s="37"/>
      <c r="AA15" s="156"/>
      <c r="AB15" s="157"/>
      <c r="AC15" s="36"/>
      <c r="AD15" s="133"/>
      <c r="AE15" s="39"/>
      <c r="AF15" s="40"/>
      <c r="AG15" s="41"/>
      <c r="AH15" s="39"/>
      <c r="AI15" s="141"/>
      <c r="AJ15" s="39"/>
      <c r="AK15" s="164"/>
      <c r="AL15" s="164"/>
    </row>
    <row r="16" spans="1:38" ht="17.100000000000001" hidden="1" customHeight="1" x14ac:dyDescent="0.2">
      <c r="A16" s="3"/>
      <c r="B16" s="4" t="s">
        <v>27</v>
      </c>
      <c r="C16" s="4" t="s">
        <v>26</v>
      </c>
      <c r="D16" s="3"/>
      <c r="E16" s="3"/>
      <c r="F16" s="3"/>
      <c r="G16" s="3"/>
      <c r="H16" s="5"/>
      <c r="I16" s="5"/>
      <c r="J16" s="6" t="s">
        <v>26</v>
      </c>
      <c r="K16" s="7"/>
      <c r="L16" s="7"/>
      <c r="M16" s="7"/>
      <c r="N16" s="5"/>
      <c r="O16" s="5"/>
      <c r="P16" s="5"/>
      <c r="Q16" s="8"/>
      <c r="R16" s="9"/>
      <c r="S16" s="10"/>
      <c r="T16" s="11"/>
      <c r="U16" s="12"/>
      <c r="V16" s="12"/>
      <c r="W16" s="13"/>
      <c r="X16" s="12"/>
      <c r="Y16" s="12"/>
      <c r="Z16" s="12"/>
      <c r="AA16" s="12"/>
      <c r="AB16" s="12"/>
      <c r="AC16" s="12"/>
      <c r="AD16" s="139"/>
      <c r="AE16" s="12"/>
      <c r="AF16" s="12"/>
      <c r="AG16" s="12"/>
      <c r="AH16" s="12"/>
      <c r="AI16" s="12"/>
      <c r="AJ16" s="12"/>
      <c r="AK16" s="12"/>
      <c r="AL16" s="12"/>
    </row>
    <row r="17" spans="1:246" ht="42.75" hidden="1" customHeight="1" x14ac:dyDescent="0.25">
      <c r="A17" s="14"/>
      <c r="B17" s="173" t="s">
        <v>56</v>
      </c>
      <c r="C17" s="94"/>
      <c r="D17" s="89"/>
      <c r="E17" s="91" t="s">
        <v>47</v>
      </c>
      <c r="F17" s="91"/>
      <c r="G17" s="93"/>
      <c r="H17" s="94" t="s">
        <v>54</v>
      </c>
      <c r="I17" s="94" t="s">
        <v>54</v>
      </c>
      <c r="J17" s="94"/>
      <c r="K17" s="88"/>
      <c r="L17" s="88"/>
      <c r="M17" s="116" t="e">
        <f t="shared" ref="M17:M22" si="8">(K17/L17)*100</f>
        <v>#DIV/0!</v>
      </c>
      <c r="N17" s="90">
        <v>18</v>
      </c>
      <c r="O17" s="90">
        <v>24</v>
      </c>
      <c r="P17" s="90"/>
      <c r="Q17" s="95"/>
      <c r="R17" s="96" t="e">
        <f t="shared" ref="R17:R22" si="9">W17+AB17+AG17+AL17</f>
        <v>#DIV/0!</v>
      </c>
      <c r="S17" s="16">
        <v>1.5</v>
      </c>
      <c r="T17" s="17">
        <v>1</v>
      </c>
      <c r="U17" s="17">
        <f t="shared" ref="U17:U22" si="10">SUM(N17)</f>
        <v>18</v>
      </c>
      <c r="V17" s="152">
        <f t="shared" ref="V17:V22" si="11">U17*S17</f>
        <v>27</v>
      </c>
      <c r="W17" s="153" t="e">
        <f t="shared" ref="W17:W22" si="12">V17*M17%</f>
        <v>#DIV/0!</v>
      </c>
      <c r="X17" s="17">
        <v>1</v>
      </c>
      <c r="Y17" s="128">
        <f t="shared" ref="Y17:Y34" si="13">SUM(L17/35)</f>
        <v>0</v>
      </c>
      <c r="Z17" s="17">
        <f t="shared" ref="Z17:Z64" si="14">SUM(O17)</f>
        <v>24</v>
      </c>
      <c r="AA17" s="152">
        <f t="shared" ref="AA17:AA22" si="15">Y17*Z17</f>
        <v>0</v>
      </c>
      <c r="AB17" s="152" t="e">
        <f t="shared" ref="AB17:AB22" si="16">AA17*M17%</f>
        <v>#DIV/0!</v>
      </c>
      <c r="AC17" s="98">
        <v>1.25</v>
      </c>
      <c r="AD17" s="128">
        <f t="shared" ref="AD17:AD22" si="17">SUM(L17/50)</f>
        <v>0</v>
      </c>
      <c r="AE17" s="18">
        <f t="shared" ref="AE17:AE22" si="18">SUM(P17)</f>
        <v>0</v>
      </c>
      <c r="AF17" s="117">
        <f t="shared" ref="AF17:AF22" si="19">(AD17*AE17)*AC17</f>
        <v>0</v>
      </c>
      <c r="AG17" s="117" t="e">
        <f t="shared" ref="AG17:AG22" si="20">AF17*M17%</f>
        <v>#DIV/0!</v>
      </c>
      <c r="AH17" s="118">
        <v>0.66666666666666663</v>
      </c>
      <c r="AI17" s="129">
        <f t="shared" ref="AI17:AI29" si="21">SUM(L17/17)</f>
        <v>0</v>
      </c>
      <c r="AJ17" s="18">
        <f t="shared" ref="AJ17:AJ34" si="22">SUM(Q17)</f>
        <v>0</v>
      </c>
      <c r="AK17" s="119">
        <f t="shared" ref="AK17:AK22" si="23">(AI17*AJ17)*AH17</f>
        <v>0</v>
      </c>
      <c r="AL17" s="119" t="e">
        <f t="shared" ref="AL17:AL22" si="24">AK17*M17%</f>
        <v>#DIV/0!</v>
      </c>
    </row>
    <row r="18" spans="1:246" ht="23.25" hidden="1" customHeight="1" x14ac:dyDescent="0.25">
      <c r="A18" s="14"/>
      <c r="B18" s="173" t="s">
        <v>57</v>
      </c>
      <c r="C18" s="94"/>
      <c r="D18" s="89"/>
      <c r="E18" s="91" t="s">
        <v>66</v>
      </c>
      <c r="F18" s="91"/>
      <c r="G18" s="93"/>
      <c r="H18" s="94" t="s">
        <v>54</v>
      </c>
      <c r="I18" s="94" t="s">
        <v>54</v>
      </c>
      <c r="J18" s="94"/>
      <c r="K18" s="88"/>
      <c r="L18" s="88"/>
      <c r="M18" s="116" t="e">
        <f t="shared" si="8"/>
        <v>#DIV/0!</v>
      </c>
      <c r="N18" s="90">
        <v>18</v>
      </c>
      <c r="O18" s="90">
        <v>18</v>
      </c>
      <c r="P18" s="90"/>
      <c r="Q18" s="95"/>
      <c r="R18" s="96" t="e">
        <f t="shared" si="9"/>
        <v>#DIV/0!</v>
      </c>
      <c r="S18" s="16">
        <v>1.5</v>
      </c>
      <c r="T18" s="17">
        <v>1</v>
      </c>
      <c r="U18" s="17">
        <f t="shared" si="10"/>
        <v>18</v>
      </c>
      <c r="V18" s="152">
        <f t="shared" si="11"/>
        <v>27</v>
      </c>
      <c r="W18" s="153" t="e">
        <f t="shared" si="12"/>
        <v>#DIV/0!</v>
      </c>
      <c r="X18" s="17">
        <v>1</v>
      </c>
      <c r="Y18" s="128">
        <f t="shared" si="13"/>
        <v>0</v>
      </c>
      <c r="Z18" s="17">
        <f t="shared" si="14"/>
        <v>18</v>
      </c>
      <c r="AA18" s="152">
        <f t="shared" si="15"/>
        <v>0</v>
      </c>
      <c r="AB18" s="152" t="e">
        <f t="shared" si="16"/>
        <v>#DIV/0!</v>
      </c>
      <c r="AC18" s="98">
        <v>1.25</v>
      </c>
      <c r="AD18" s="128">
        <f t="shared" si="17"/>
        <v>0</v>
      </c>
      <c r="AE18" s="18">
        <f t="shared" si="18"/>
        <v>0</v>
      </c>
      <c r="AF18" s="117">
        <f t="shared" si="19"/>
        <v>0</v>
      </c>
      <c r="AG18" s="117" t="e">
        <f t="shared" si="20"/>
        <v>#DIV/0!</v>
      </c>
      <c r="AH18" s="118">
        <v>0.66666666666666663</v>
      </c>
      <c r="AI18" s="129">
        <f t="shared" si="21"/>
        <v>0</v>
      </c>
      <c r="AJ18" s="18">
        <f t="shared" si="22"/>
        <v>0</v>
      </c>
      <c r="AK18" s="119">
        <f t="shared" si="23"/>
        <v>0</v>
      </c>
      <c r="AL18" s="119" t="e">
        <f t="shared" si="24"/>
        <v>#DIV/0!</v>
      </c>
    </row>
    <row r="19" spans="1:246" ht="23.25" hidden="1" customHeight="1" x14ac:dyDescent="0.25">
      <c r="A19" s="14"/>
      <c r="B19" s="173" t="s">
        <v>58</v>
      </c>
      <c r="C19" s="94"/>
      <c r="D19" s="89"/>
      <c r="E19" s="92" t="s">
        <v>66</v>
      </c>
      <c r="F19" s="91"/>
      <c r="G19" s="93"/>
      <c r="H19" s="94" t="s">
        <v>48</v>
      </c>
      <c r="I19" s="94" t="s">
        <v>48</v>
      </c>
      <c r="J19" s="94"/>
      <c r="K19" s="88"/>
      <c r="L19" s="88"/>
      <c r="M19" s="116" t="e">
        <f t="shared" si="8"/>
        <v>#DIV/0!</v>
      </c>
      <c r="N19" s="90">
        <v>15</v>
      </c>
      <c r="O19" s="90">
        <v>15</v>
      </c>
      <c r="P19" s="90"/>
      <c r="Q19" s="95"/>
      <c r="R19" s="96" t="e">
        <f t="shared" si="9"/>
        <v>#DIV/0!</v>
      </c>
      <c r="S19" s="16">
        <v>1.5</v>
      </c>
      <c r="T19" s="17">
        <v>1</v>
      </c>
      <c r="U19" s="17">
        <f t="shared" si="10"/>
        <v>15</v>
      </c>
      <c r="V19" s="152">
        <f t="shared" si="11"/>
        <v>22.5</v>
      </c>
      <c r="W19" s="153" t="e">
        <f t="shared" si="12"/>
        <v>#DIV/0!</v>
      </c>
      <c r="X19" s="17">
        <v>1</v>
      </c>
      <c r="Y19" s="128">
        <f t="shared" si="13"/>
        <v>0</v>
      </c>
      <c r="Z19" s="17">
        <f t="shared" si="14"/>
        <v>15</v>
      </c>
      <c r="AA19" s="152">
        <f t="shared" si="15"/>
        <v>0</v>
      </c>
      <c r="AB19" s="152" t="e">
        <f t="shared" si="16"/>
        <v>#DIV/0!</v>
      </c>
      <c r="AC19" s="98">
        <v>1.25</v>
      </c>
      <c r="AD19" s="128">
        <f t="shared" si="17"/>
        <v>0</v>
      </c>
      <c r="AE19" s="18">
        <f t="shared" si="18"/>
        <v>0</v>
      </c>
      <c r="AF19" s="117">
        <f t="shared" si="19"/>
        <v>0</v>
      </c>
      <c r="AG19" s="117" t="e">
        <f t="shared" si="20"/>
        <v>#DIV/0!</v>
      </c>
      <c r="AH19" s="118">
        <v>0.66666666666666663</v>
      </c>
      <c r="AI19" s="129">
        <f t="shared" si="21"/>
        <v>0</v>
      </c>
      <c r="AJ19" s="18">
        <f t="shared" si="22"/>
        <v>0</v>
      </c>
      <c r="AK19" s="119">
        <f t="shared" si="23"/>
        <v>0</v>
      </c>
      <c r="AL19" s="119" t="e">
        <f t="shared" si="24"/>
        <v>#DIV/0!</v>
      </c>
    </row>
    <row r="20" spans="1:246" ht="23.25" hidden="1" customHeight="1" x14ac:dyDescent="0.25">
      <c r="A20" s="14"/>
      <c r="B20" s="173" t="s">
        <v>59</v>
      </c>
      <c r="C20" s="94"/>
      <c r="D20" s="89"/>
      <c r="E20" s="92" t="s">
        <v>66</v>
      </c>
      <c r="F20" s="91"/>
      <c r="G20" s="93"/>
      <c r="H20" s="94" t="s">
        <v>51</v>
      </c>
      <c r="I20" s="94" t="s">
        <v>51</v>
      </c>
      <c r="J20" s="94"/>
      <c r="K20" s="88"/>
      <c r="L20" s="88"/>
      <c r="M20" s="116" t="e">
        <f t="shared" si="8"/>
        <v>#DIV/0!</v>
      </c>
      <c r="N20" s="90">
        <v>9</v>
      </c>
      <c r="O20" s="90">
        <v>9</v>
      </c>
      <c r="P20" s="90"/>
      <c r="Q20" s="95"/>
      <c r="R20" s="96" t="e">
        <f t="shared" si="9"/>
        <v>#DIV/0!</v>
      </c>
      <c r="S20" s="16">
        <v>1.5</v>
      </c>
      <c r="T20" s="17">
        <v>1</v>
      </c>
      <c r="U20" s="17">
        <f t="shared" si="10"/>
        <v>9</v>
      </c>
      <c r="V20" s="152">
        <f t="shared" si="11"/>
        <v>13.5</v>
      </c>
      <c r="W20" s="153" t="e">
        <f t="shared" si="12"/>
        <v>#DIV/0!</v>
      </c>
      <c r="X20" s="17">
        <v>1</v>
      </c>
      <c r="Y20" s="128">
        <f t="shared" si="13"/>
        <v>0</v>
      </c>
      <c r="Z20" s="17">
        <f t="shared" si="14"/>
        <v>9</v>
      </c>
      <c r="AA20" s="152">
        <f t="shared" si="15"/>
        <v>0</v>
      </c>
      <c r="AB20" s="152" t="e">
        <f t="shared" si="16"/>
        <v>#DIV/0!</v>
      </c>
      <c r="AC20" s="98">
        <v>1.25</v>
      </c>
      <c r="AD20" s="128">
        <f t="shared" si="17"/>
        <v>0</v>
      </c>
      <c r="AE20" s="18">
        <f t="shared" si="18"/>
        <v>0</v>
      </c>
      <c r="AF20" s="117">
        <f t="shared" si="19"/>
        <v>0</v>
      </c>
      <c r="AG20" s="117" t="e">
        <f t="shared" si="20"/>
        <v>#DIV/0!</v>
      </c>
      <c r="AH20" s="118">
        <v>0.66666666666666663</v>
      </c>
      <c r="AI20" s="129">
        <f t="shared" si="21"/>
        <v>0</v>
      </c>
      <c r="AJ20" s="18">
        <f t="shared" si="22"/>
        <v>0</v>
      </c>
      <c r="AK20" s="119">
        <f t="shared" si="23"/>
        <v>0</v>
      </c>
      <c r="AL20" s="119" t="e">
        <f t="shared" si="24"/>
        <v>#DIV/0!</v>
      </c>
    </row>
    <row r="21" spans="1:246" ht="23.25" hidden="1" customHeight="1" x14ac:dyDescent="0.25">
      <c r="A21" s="14"/>
      <c r="B21" s="173" t="s">
        <v>60</v>
      </c>
      <c r="C21" s="94"/>
      <c r="D21" s="89"/>
      <c r="E21" s="92" t="s">
        <v>66</v>
      </c>
      <c r="F21" s="91"/>
      <c r="G21" s="93"/>
      <c r="H21" s="90" t="s">
        <v>51</v>
      </c>
      <c r="I21" s="90" t="s">
        <v>51</v>
      </c>
      <c r="J21" s="90"/>
      <c r="K21" s="88"/>
      <c r="L21" s="88"/>
      <c r="M21" s="116" t="e">
        <f t="shared" si="8"/>
        <v>#DIV/0!</v>
      </c>
      <c r="N21" s="90">
        <v>24</v>
      </c>
      <c r="O21" s="90"/>
      <c r="P21" s="90"/>
      <c r="Q21" s="95"/>
      <c r="R21" s="96" t="e">
        <f t="shared" si="9"/>
        <v>#DIV/0!</v>
      </c>
      <c r="S21" s="16">
        <v>1.5</v>
      </c>
      <c r="T21" s="17">
        <v>1</v>
      </c>
      <c r="U21" s="17">
        <f t="shared" si="10"/>
        <v>24</v>
      </c>
      <c r="V21" s="152">
        <f t="shared" si="11"/>
        <v>36</v>
      </c>
      <c r="W21" s="153" t="e">
        <f t="shared" si="12"/>
        <v>#DIV/0!</v>
      </c>
      <c r="X21" s="17">
        <v>1</v>
      </c>
      <c r="Y21" s="128">
        <f t="shared" si="13"/>
        <v>0</v>
      </c>
      <c r="Z21" s="17">
        <f t="shared" si="14"/>
        <v>0</v>
      </c>
      <c r="AA21" s="152">
        <f t="shared" si="15"/>
        <v>0</v>
      </c>
      <c r="AB21" s="152" t="e">
        <f t="shared" si="16"/>
        <v>#DIV/0!</v>
      </c>
      <c r="AC21" s="98">
        <v>1.25</v>
      </c>
      <c r="AD21" s="128">
        <f t="shared" si="17"/>
        <v>0</v>
      </c>
      <c r="AE21" s="18">
        <f t="shared" si="18"/>
        <v>0</v>
      </c>
      <c r="AF21" s="117">
        <f t="shared" si="19"/>
        <v>0</v>
      </c>
      <c r="AG21" s="117" t="e">
        <f t="shared" si="20"/>
        <v>#DIV/0!</v>
      </c>
      <c r="AH21" s="118">
        <v>0.66666666666666663</v>
      </c>
      <c r="AI21" s="129">
        <f t="shared" si="21"/>
        <v>0</v>
      </c>
      <c r="AJ21" s="18">
        <f t="shared" si="22"/>
        <v>0</v>
      </c>
      <c r="AK21" s="119">
        <f t="shared" si="23"/>
        <v>0</v>
      </c>
      <c r="AL21" s="119" t="e">
        <f t="shared" si="24"/>
        <v>#DIV/0!</v>
      </c>
    </row>
    <row r="22" spans="1:246" ht="23.25" hidden="1" customHeight="1" x14ac:dyDescent="0.25">
      <c r="A22" s="14"/>
      <c r="B22" s="173" t="s">
        <v>61</v>
      </c>
      <c r="C22" s="94"/>
      <c r="D22" s="121"/>
      <c r="E22" s="91" t="s">
        <v>66</v>
      </c>
      <c r="F22" s="91"/>
      <c r="G22" s="93"/>
      <c r="H22" s="94" t="s">
        <v>51</v>
      </c>
      <c r="I22" s="94" t="s">
        <v>51</v>
      </c>
      <c r="J22" s="90"/>
      <c r="K22" s="88"/>
      <c r="L22" s="88"/>
      <c r="M22" s="116" t="e">
        <f t="shared" si="8"/>
        <v>#DIV/0!</v>
      </c>
      <c r="N22" s="90" t="s">
        <v>67</v>
      </c>
      <c r="O22" s="90"/>
      <c r="P22" s="90"/>
      <c r="Q22" s="95"/>
      <c r="R22" s="96" t="e">
        <f t="shared" si="9"/>
        <v>#DIV/0!</v>
      </c>
      <c r="S22" s="16">
        <v>1.5</v>
      </c>
      <c r="T22" s="17">
        <v>1</v>
      </c>
      <c r="U22" s="17">
        <f t="shared" si="10"/>
        <v>0</v>
      </c>
      <c r="V22" s="152">
        <f t="shared" si="11"/>
        <v>0</v>
      </c>
      <c r="W22" s="153" t="e">
        <f t="shared" si="12"/>
        <v>#DIV/0!</v>
      </c>
      <c r="X22" s="17">
        <v>1</v>
      </c>
      <c r="Y22" s="128">
        <f t="shared" si="13"/>
        <v>0</v>
      </c>
      <c r="Z22" s="90">
        <f t="shared" si="14"/>
        <v>0</v>
      </c>
      <c r="AA22" s="152">
        <f t="shared" si="15"/>
        <v>0</v>
      </c>
      <c r="AB22" s="152" t="e">
        <f t="shared" si="16"/>
        <v>#DIV/0!</v>
      </c>
      <c r="AC22" s="98">
        <v>1.25</v>
      </c>
      <c r="AD22" s="128">
        <f t="shared" si="17"/>
        <v>0</v>
      </c>
      <c r="AE22" s="18">
        <f t="shared" si="18"/>
        <v>0</v>
      </c>
      <c r="AF22" s="117">
        <f t="shared" si="19"/>
        <v>0</v>
      </c>
      <c r="AG22" s="117" t="e">
        <f t="shared" si="20"/>
        <v>#DIV/0!</v>
      </c>
      <c r="AH22" s="118">
        <v>0.66666666666666663</v>
      </c>
      <c r="AI22" s="129">
        <f t="shared" si="21"/>
        <v>0</v>
      </c>
      <c r="AJ22" s="18">
        <f t="shared" si="22"/>
        <v>0</v>
      </c>
      <c r="AK22" s="119">
        <f t="shared" si="23"/>
        <v>0</v>
      </c>
      <c r="AL22" s="119" t="e">
        <f t="shared" si="24"/>
        <v>#DIV/0!</v>
      </c>
    </row>
    <row r="23" spans="1:246" ht="23.25" hidden="1" customHeight="1" x14ac:dyDescent="0.25">
      <c r="A23" s="235"/>
      <c r="B23" s="275" t="s">
        <v>70</v>
      </c>
      <c r="C23" s="236"/>
      <c r="D23" s="237"/>
      <c r="E23" s="237"/>
      <c r="F23" s="237"/>
      <c r="G23" s="239"/>
      <c r="H23" s="236">
        <v>2</v>
      </c>
      <c r="I23" s="236">
        <v>2</v>
      </c>
      <c r="J23" s="242"/>
      <c r="K23" s="240"/>
      <c r="L23" s="240"/>
      <c r="M23" s="241"/>
      <c r="N23" s="242"/>
      <c r="O23" s="242"/>
      <c r="P23" s="242"/>
      <c r="Q23" s="243"/>
      <c r="R23" s="279"/>
      <c r="S23" s="245"/>
      <c r="T23" s="246"/>
      <c r="U23" s="246"/>
      <c r="V23" s="247"/>
      <c r="W23" s="248"/>
      <c r="X23" s="246"/>
      <c r="Y23" s="249"/>
      <c r="Z23" s="242"/>
      <c r="AA23" s="247"/>
      <c r="AB23" s="247"/>
      <c r="AC23" s="246"/>
      <c r="AD23" s="249"/>
      <c r="AE23" s="246"/>
      <c r="AF23" s="250"/>
      <c r="AG23" s="250"/>
      <c r="AH23" s="251"/>
      <c r="AI23" s="252"/>
      <c r="AJ23" s="253"/>
      <c r="AK23" s="254"/>
      <c r="AL23" s="254"/>
    </row>
    <row r="24" spans="1:246" s="274" customFormat="1" ht="23.25" hidden="1" customHeight="1" x14ac:dyDescent="0.25">
      <c r="A24" s="255"/>
      <c r="B24" s="256" t="s">
        <v>96</v>
      </c>
      <c r="C24" s="257"/>
      <c r="D24" s="258"/>
      <c r="E24" s="258"/>
      <c r="F24" s="258"/>
      <c r="G24" s="259"/>
      <c r="H24" s="257"/>
      <c r="I24" s="257"/>
      <c r="J24" s="260"/>
      <c r="K24" s="261">
        <v>80</v>
      </c>
      <c r="L24" s="261">
        <v>80</v>
      </c>
      <c r="M24" s="116">
        <f t="shared" ref="M24:M34" si="25">(K24/L24)*100</f>
        <v>100</v>
      </c>
      <c r="N24" s="260"/>
      <c r="O24" s="260">
        <v>18</v>
      </c>
      <c r="P24" s="260"/>
      <c r="Q24" s="262"/>
      <c r="R24" s="278">
        <f t="shared" ref="R24:R34" si="26">W24+AB24+AG24+AL24</f>
        <v>36</v>
      </c>
      <c r="S24" s="263"/>
      <c r="T24" s="264"/>
      <c r="U24" s="264"/>
      <c r="V24" s="265"/>
      <c r="W24" s="266"/>
      <c r="X24" s="17">
        <v>1</v>
      </c>
      <c r="Y24" s="128">
        <v>2</v>
      </c>
      <c r="Z24" s="98">
        <f t="shared" ref="Z24:Z26" si="27">SUM(O24)</f>
        <v>18</v>
      </c>
      <c r="AA24" s="152">
        <f t="shared" ref="AA24:AA34" si="28">Y24*Z24</f>
        <v>36</v>
      </c>
      <c r="AB24" s="152">
        <f t="shared" ref="AB24:AB34" si="29">AA24*M24%</f>
        <v>36</v>
      </c>
      <c r="AC24" s="264"/>
      <c r="AD24" s="267"/>
      <c r="AE24" s="264"/>
      <c r="AF24" s="268"/>
      <c r="AG24" s="268"/>
      <c r="AH24" s="269"/>
      <c r="AI24" s="270"/>
      <c r="AJ24" s="271"/>
      <c r="AK24" s="272"/>
      <c r="AL24" s="272"/>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3"/>
      <c r="CV24" s="273"/>
      <c r="CW24" s="273"/>
      <c r="CX24" s="273"/>
      <c r="CY24" s="273"/>
      <c r="CZ24" s="273"/>
      <c r="DA24" s="273"/>
      <c r="DB24" s="273"/>
      <c r="DC24" s="273"/>
      <c r="DD24" s="273"/>
      <c r="DE24" s="273"/>
      <c r="DF24" s="273"/>
      <c r="DG24" s="273"/>
      <c r="DH24" s="273"/>
      <c r="DI24" s="273"/>
      <c r="DJ24" s="273"/>
      <c r="DK24" s="273"/>
      <c r="DL24" s="273"/>
      <c r="DM24" s="273"/>
      <c r="DN24" s="273"/>
      <c r="DO24" s="273"/>
      <c r="DP24" s="273"/>
      <c r="DQ24" s="273"/>
      <c r="DR24" s="273"/>
      <c r="DS24" s="273"/>
      <c r="DT24" s="273"/>
      <c r="DU24" s="273"/>
      <c r="DV24" s="273"/>
      <c r="DW24" s="273"/>
      <c r="DX24" s="273"/>
      <c r="DY24" s="273"/>
      <c r="DZ24" s="273"/>
      <c r="EA24" s="273"/>
      <c r="EB24" s="273"/>
      <c r="EC24" s="273"/>
      <c r="ED24" s="273"/>
      <c r="EE24" s="273"/>
      <c r="EF24" s="273"/>
      <c r="EG24" s="273"/>
      <c r="EH24" s="273"/>
      <c r="EI24" s="273"/>
      <c r="EJ24" s="273"/>
      <c r="EK24" s="273"/>
      <c r="EL24" s="273"/>
      <c r="EM24" s="273"/>
      <c r="EN24" s="273"/>
      <c r="EO24" s="273"/>
      <c r="EP24" s="273"/>
      <c r="EQ24" s="273"/>
      <c r="ER24" s="273"/>
      <c r="ES24" s="273"/>
      <c r="ET24" s="273"/>
      <c r="EU24" s="273"/>
      <c r="EV24" s="273"/>
      <c r="EW24" s="273"/>
      <c r="EX24" s="273"/>
      <c r="EY24" s="273"/>
      <c r="EZ24" s="273"/>
      <c r="FA24" s="273"/>
      <c r="FB24" s="273"/>
      <c r="FC24" s="273"/>
      <c r="FD24" s="273"/>
      <c r="FE24" s="273"/>
      <c r="FF24" s="273"/>
      <c r="FG24" s="273"/>
      <c r="FH24" s="273"/>
      <c r="FI24" s="273"/>
      <c r="FJ24" s="273"/>
      <c r="FK24" s="273"/>
      <c r="FL24" s="273"/>
      <c r="FM24" s="273"/>
      <c r="FN24" s="273"/>
      <c r="FO24" s="273"/>
      <c r="FP24" s="273"/>
      <c r="FQ24" s="273"/>
      <c r="FR24" s="273"/>
      <c r="FS24" s="273"/>
      <c r="FT24" s="273"/>
      <c r="FU24" s="273"/>
      <c r="FV24" s="273"/>
      <c r="FW24" s="273"/>
      <c r="FX24" s="273"/>
      <c r="FY24" s="273"/>
      <c r="FZ24" s="273"/>
      <c r="GA24" s="273"/>
      <c r="GB24" s="273"/>
      <c r="GC24" s="273"/>
      <c r="GD24" s="273"/>
      <c r="GE24" s="273"/>
      <c r="GF24" s="273"/>
      <c r="GG24" s="273"/>
      <c r="GH24" s="273"/>
      <c r="GI24" s="273"/>
      <c r="GJ24" s="273"/>
      <c r="GK24" s="273"/>
      <c r="GL24" s="273"/>
      <c r="GM24" s="273"/>
      <c r="GN24" s="273"/>
      <c r="GO24" s="273"/>
      <c r="GP24" s="273"/>
      <c r="GQ24" s="273"/>
      <c r="GR24" s="273"/>
      <c r="GS24" s="273"/>
      <c r="GT24" s="273"/>
      <c r="GU24" s="273"/>
      <c r="GV24" s="273"/>
      <c r="GW24" s="273"/>
      <c r="GX24" s="273"/>
      <c r="GY24" s="273"/>
      <c r="GZ24" s="273"/>
      <c r="HA24" s="273"/>
      <c r="HB24" s="273"/>
      <c r="HC24" s="273"/>
      <c r="HD24" s="273"/>
      <c r="HE24" s="273"/>
      <c r="HF24" s="273"/>
      <c r="HG24" s="273"/>
      <c r="HH24" s="273"/>
      <c r="HI24" s="273"/>
      <c r="HJ24" s="273"/>
      <c r="HK24" s="273"/>
      <c r="HL24" s="273"/>
      <c r="HM24" s="273"/>
      <c r="HN24" s="273"/>
      <c r="HO24" s="273"/>
      <c r="HP24" s="273"/>
      <c r="HQ24" s="273"/>
      <c r="HR24" s="273"/>
      <c r="HS24" s="273"/>
      <c r="HT24" s="273"/>
      <c r="HU24" s="273"/>
      <c r="HV24" s="273"/>
      <c r="HW24" s="273"/>
      <c r="HX24" s="273"/>
      <c r="HY24" s="273"/>
      <c r="HZ24" s="273"/>
      <c r="IA24" s="273"/>
      <c r="IB24" s="273"/>
      <c r="IC24" s="273"/>
      <c r="ID24" s="273"/>
      <c r="IE24" s="273"/>
      <c r="IF24" s="273"/>
      <c r="IG24" s="273"/>
      <c r="IH24" s="273"/>
      <c r="II24" s="273"/>
      <c r="IJ24" s="273"/>
      <c r="IK24" s="273"/>
      <c r="IL24" s="273"/>
    </row>
    <row r="25" spans="1:246" s="274" customFormat="1" ht="23.25" hidden="1" customHeight="1" x14ac:dyDescent="0.25">
      <c r="A25" s="255"/>
      <c r="B25" s="256" t="s">
        <v>97</v>
      </c>
      <c r="C25" s="257"/>
      <c r="D25" s="258"/>
      <c r="E25" s="258"/>
      <c r="F25" s="258"/>
      <c r="G25" s="259"/>
      <c r="H25" s="257"/>
      <c r="I25" s="257"/>
      <c r="J25" s="260"/>
      <c r="K25" s="261">
        <v>29</v>
      </c>
      <c r="L25" s="261">
        <v>29</v>
      </c>
      <c r="M25" s="116">
        <f t="shared" si="25"/>
        <v>100</v>
      </c>
      <c r="N25" s="260"/>
      <c r="O25" s="260">
        <v>18</v>
      </c>
      <c r="P25" s="260"/>
      <c r="Q25" s="262"/>
      <c r="R25" s="278">
        <f t="shared" si="26"/>
        <v>18</v>
      </c>
      <c r="S25" s="263"/>
      <c r="T25" s="264"/>
      <c r="U25" s="264"/>
      <c r="V25" s="265"/>
      <c r="W25" s="266"/>
      <c r="X25" s="17">
        <v>1</v>
      </c>
      <c r="Y25" s="128">
        <v>1</v>
      </c>
      <c r="Z25" s="98">
        <f t="shared" si="27"/>
        <v>18</v>
      </c>
      <c r="AA25" s="152">
        <f t="shared" si="28"/>
        <v>18</v>
      </c>
      <c r="AB25" s="152">
        <f t="shared" si="29"/>
        <v>18</v>
      </c>
      <c r="AC25" s="264"/>
      <c r="AD25" s="267"/>
      <c r="AE25" s="264"/>
      <c r="AF25" s="268"/>
      <c r="AG25" s="268"/>
      <c r="AH25" s="269"/>
      <c r="AI25" s="270"/>
      <c r="AJ25" s="271"/>
      <c r="AK25" s="272"/>
      <c r="AL25" s="272"/>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73"/>
      <c r="DF25" s="273"/>
      <c r="DG25" s="273"/>
      <c r="DH25" s="273"/>
      <c r="DI25" s="273"/>
      <c r="DJ25" s="273"/>
      <c r="DK25" s="273"/>
      <c r="DL25" s="273"/>
      <c r="DM25" s="273"/>
      <c r="DN25" s="273"/>
      <c r="DO25" s="273"/>
      <c r="DP25" s="273"/>
      <c r="DQ25" s="273"/>
      <c r="DR25" s="273"/>
      <c r="DS25" s="273"/>
      <c r="DT25" s="273"/>
      <c r="DU25" s="273"/>
      <c r="DV25" s="273"/>
      <c r="DW25" s="273"/>
      <c r="DX25" s="273"/>
      <c r="DY25" s="273"/>
      <c r="DZ25" s="273"/>
      <c r="EA25" s="273"/>
      <c r="EB25" s="273"/>
      <c r="EC25" s="273"/>
      <c r="ED25" s="273"/>
      <c r="EE25" s="273"/>
      <c r="EF25" s="273"/>
      <c r="EG25" s="273"/>
      <c r="EH25" s="273"/>
      <c r="EI25" s="273"/>
      <c r="EJ25" s="273"/>
      <c r="EK25" s="273"/>
      <c r="EL25" s="273"/>
      <c r="EM25" s="273"/>
      <c r="EN25" s="273"/>
      <c r="EO25" s="273"/>
      <c r="EP25" s="273"/>
      <c r="EQ25" s="273"/>
      <c r="ER25" s="273"/>
      <c r="ES25" s="273"/>
      <c r="ET25" s="273"/>
      <c r="EU25" s="273"/>
      <c r="EV25" s="273"/>
      <c r="EW25" s="273"/>
      <c r="EX25" s="273"/>
      <c r="EY25" s="273"/>
      <c r="EZ25" s="273"/>
      <c r="FA25" s="273"/>
      <c r="FB25" s="273"/>
      <c r="FC25" s="273"/>
      <c r="FD25" s="273"/>
      <c r="FE25" s="273"/>
      <c r="FF25" s="273"/>
      <c r="FG25" s="273"/>
      <c r="FH25" s="273"/>
      <c r="FI25" s="273"/>
      <c r="FJ25" s="273"/>
      <c r="FK25" s="273"/>
      <c r="FL25" s="273"/>
      <c r="FM25" s="273"/>
      <c r="FN25" s="273"/>
      <c r="FO25" s="273"/>
      <c r="FP25" s="273"/>
      <c r="FQ25" s="273"/>
      <c r="FR25" s="273"/>
      <c r="FS25" s="273"/>
      <c r="FT25" s="273"/>
      <c r="FU25" s="273"/>
      <c r="FV25" s="273"/>
      <c r="FW25" s="273"/>
      <c r="FX25" s="273"/>
      <c r="FY25" s="273"/>
      <c r="FZ25" s="273"/>
      <c r="GA25" s="273"/>
      <c r="GB25" s="273"/>
      <c r="GC25" s="273"/>
      <c r="GD25" s="273"/>
      <c r="GE25" s="273"/>
      <c r="GF25" s="273"/>
      <c r="GG25" s="273"/>
      <c r="GH25" s="273"/>
      <c r="GI25" s="273"/>
      <c r="GJ25" s="273"/>
      <c r="GK25" s="273"/>
      <c r="GL25" s="273"/>
      <c r="GM25" s="273"/>
      <c r="GN25" s="273"/>
      <c r="GO25" s="273"/>
      <c r="GP25" s="273"/>
      <c r="GQ25" s="273"/>
      <c r="GR25" s="273"/>
      <c r="GS25" s="273"/>
      <c r="GT25" s="273"/>
      <c r="GU25" s="273"/>
      <c r="GV25" s="273"/>
      <c r="GW25" s="273"/>
      <c r="GX25" s="273"/>
      <c r="GY25" s="273"/>
      <c r="GZ25" s="273"/>
      <c r="HA25" s="273"/>
      <c r="HB25" s="273"/>
      <c r="HC25" s="273"/>
      <c r="HD25" s="273"/>
      <c r="HE25" s="273"/>
      <c r="HF25" s="273"/>
      <c r="HG25" s="273"/>
      <c r="HH25" s="273"/>
      <c r="HI25" s="273"/>
      <c r="HJ25" s="273"/>
      <c r="HK25" s="273"/>
      <c r="HL25" s="273"/>
      <c r="HM25" s="273"/>
      <c r="HN25" s="273"/>
      <c r="HO25" s="273"/>
      <c r="HP25" s="273"/>
      <c r="HQ25" s="273"/>
      <c r="HR25" s="273"/>
      <c r="HS25" s="273"/>
      <c r="HT25" s="273"/>
      <c r="HU25" s="273"/>
      <c r="HV25" s="273"/>
      <c r="HW25" s="273"/>
      <c r="HX25" s="273"/>
      <c r="HY25" s="273"/>
      <c r="HZ25" s="273"/>
      <c r="IA25" s="273"/>
      <c r="IB25" s="273"/>
      <c r="IC25" s="273"/>
      <c r="ID25" s="273"/>
      <c r="IE25" s="273"/>
      <c r="IF25" s="273"/>
      <c r="IG25" s="273"/>
      <c r="IH25" s="273"/>
      <c r="II25" s="273"/>
      <c r="IJ25" s="273"/>
      <c r="IK25" s="273"/>
      <c r="IL25" s="273"/>
    </row>
    <row r="26" spans="1:246" s="274" customFormat="1" ht="23.25" hidden="1" customHeight="1" x14ac:dyDescent="0.25">
      <c r="A26" s="255"/>
      <c r="B26" s="256" t="s">
        <v>98</v>
      </c>
      <c r="C26" s="257"/>
      <c r="D26" s="258"/>
      <c r="E26" s="258"/>
      <c r="F26" s="258"/>
      <c r="G26" s="259"/>
      <c r="H26" s="257"/>
      <c r="I26" s="257"/>
      <c r="J26" s="260"/>
      <c r="K26" s="261">
        <v>6</v>
      </c>
      <c r="L26" s="261">
        <v>102</v>
      </c>
      <c r="M26" s="116">
        <f t="shared" si="25"/>
        <v>5.8823529411764701</v>
      </c>
      <c r="N26" s="260"/>
      <c r="O26" s="260">
        <v>18</v>
      </c>
      <c r="P26" s="260"/>
      <c r="Q26" s="262"/>
      <c r="R26" s="278">
        <f t="shared" si="26"/>
        <v>3.1764705882352935</v>
      </c>
      <c r="S26" s="263"/>
      <c r="T26" s="264"/>
      <c r="U26" s="264"/>
      <c r="V26" s="265"/>
      <c r="W26" s="266"/>
      <c r="X26" s="17">
        <v>1</v>
      </c>
      <c r="Y26" s="128">
        <v>3</v>
      </c>
      <c r="Z26" s="98">
        <f t="shared" si="27"/>
        <v>18</v>
      </c>
      <c r="AA26" s="152">
        <f t="shared" si="28"/>
        <v>54</v>
      </c>
      <c r="AB26" s="152">
        <f t="shared" si="29"/>
        <v>3.1764705882352935</v>
      </c>
      <c r="AC26" s="264"/>
      <c r="AD26" s="267"/>
      <c r="AE26" s="264"/>
      <c r="AF26" s="268"/>
      <c r="AG26" s="268"/>
      <c r="AH26" s="269"/>
      <c r="AI26" s="270"/>
      <c r="AJ26" s="271"/>
      <c r="AK26" s="272"/>
      <c r="AL26" s="272"/>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273"/>
      <c r="DP26" s="273"/>
      <c r="DQ26" s="273"/>
      <c r="DR26" s="273"/>
      <c r="DS26" s="273"/>
      <c r="DT26" s="273"/>
      <c r="DU26" s="273"/>
      <c r="DV26" s="273"/>
      <c r="DW26" s="273"/>
      <c r="DX26" s="273"/>
      <c r="DY26" s="273"/>
      <c r="DZ26" s="273"/>
      <c r="EA26" s="273"/>
      <c r="EB26" s="273"/>
      <c r="EC26" s="273"/>
      <c r="ED26" s="273"/>
      <c r="EE26" s="273"/>
      <c r="EF26" s="273"/>
      <c r="EG26" s="273"/>
      <c r="EH26" s="273"/>
      <c r="EI26" s="273"/>
      <c r="EJ26" s="273"/>
      <c r="EK26" s="273"/>
      <c r="EL26" s="273"/>
      <c r="EM26" s="273"/>
      <c r="EN26" s="273"/>
      <c r="EO26" s="273"/>
      <c r="EP26" s="273"/>
      <c r="EQ26" s="273"/>
      <c r="ER26" s="273"/>
      <c r="ES26" s="273"/>
      <c r="ET26" s="273"/>
      <c r="EU26" s="273"/>
      <c r="EV26" s="273"/>
      <c r="EW26" s="273"/>
      <c r="EX26" s="273"/>
      <c r="EY26" s="273"/>
      <c r="EZ26" s="273"/>
      <c r="FA26" s="273"/>
      <c r="FB26" s="273"/>
      <c r="FC26" s="273"/>
      <c r="FD26" s="273"/>
      <c r="FE26" s="273"/>
      <c r="FF26" s="273"/>
      <c r="FG26" s="273"/>
      <c r="FH26" s="273"/>
      <c r="FI26" s="273"/>
      <c r="FJ26" s="273"/>
      <c r="FK26" s="273"/>
      <c r="FL26" s="273"/>
      <c r="FM26" s="273"/>
      <c r="FN26" s="273"/>
      <c r="FO26" s="273"/>
      <c r="FP26" s="273"/>
      <c r="FQ26" s="273"/>
      <c r="FR26" s="273"/>
      <c r="FS26" s="273"/>
      <c r="FT26" s="273"/>
      <c r="FU26" s="273"/>
      <c r="FV26" s="273"/>
      <c r="FW26" s="273"/>
      <c r="FX26" s="273"/>
      <c r="FY26" s="273"/>
      <c r="FZ26" s="273"/>
      <c r="GA26" s="273"/>
      <c r="GB26" s="273"/>
      <c r="GC26" s="273"/>
      <c r="GD26" s="273"/>
      <c r="GE26" s="273"/>
      <c r="GF26" s="273"/>
      <c r="GG26" s="273"/>
      <c r="GH26" s="273"/>
      <c r="GI26" s="273"/>
      <c r="GJ26" s="273"/>
      <c r="GK26" s="273"/>
      <c r="GL26" s="273"/>
      <c r="GM26" s="273"/>
      <c r="GN26" s="273"/>
      <c r="GO26" s="273"/>
      <c r="GP26" s="273"/>
      <c r="GQ26" s="273"/>
      <c r="GR26" s="273"/>
      <c r="GS26" s="273"/>
      <c r="GT26" s="273"/>
      <c r="GU26" s="273"/>
      <c r="GV26" s="273"/>
      <c r="GW26" s="273"/>
      <c r="GX26" s="273"/>
      <c r="GY26" s="273"/>
      <c r="GZ26" s="273"/>
      <c r="HA26" s="273"/>
      <c r="HB26" s="273"/>
      <c r="HC26" s="273"/>
      <c r="HD26" s="273"/>
      <c r="HE26" s="273"/>
      <c r="HF26" s="273"/>
      <c r="HG26" s="273"/>
      <c r="HH26" s="273"/>
      <c r="HI26" s="273"/>
      <c r="HJ26" s="273"/>
      <c r="HK26" s="273"/>
      <c r="HL26" s="273"/>
      <c r="HM26" s="273"/>
      <c r="HN26" s="273"/>
      <c r="HO26" s="273"/>
      <c r="HP26" s="273"/>
      <c r="HQ26" s="273"/>
      <c r="HR26" s="273"/>
      <c r="HS26" s="273"/>
      <c r="HT26" s="273"/>
      <c r="HU26" s="273"/>
      <c r="HV26" s="273"/>
      <c r="HW26" s="273"/>
      <c r="HX26" s="273"/>
      <c r="HY26" s="273"/>
      <c r="HZ26" s="273"/>
      <c r="IA26" s="273"/>
      <c r="IB26" s="273"/>
      <c r="IC26" s="273"/>
      <c r="ID26" s="273"/>
      <c r="IE26" s="273"/>
      <c r="IF26" s="273"/>
      <c r="IG26" s="273"/>
      <c r="IH26" s="273"/>
      <c r="II26" s="273"/>
      <c r="IJ26" s="273"/>
      <c r="IK26" s="273"/>
      <c r="IL26" s="273"/>
    </row>
    <row r="27" spans="1:246" ht="23.25" hidden="1" customHeight="1" x14ac:dyDescent="0.25">
      <c r="A27" s="14"/>
      <c r="B27" s="173" t="s">
        <v>62</v>
      </c>
      <c r="C27" s="94"/>
      <c r="D27" s="91"/>
      <c r="E27" s="92" t="s">
        <v>50</v>
      </c>
      <c r="F27" s="91"/>
      <c r="G27" s="93"/>
      <c r="H27" s="94" t="s">
        <v>52</v>
      </c>
      <c r="I27" s="94" t="s">
        <v>52</v>
      </c>
      <c r="J27" s="94"/>
      <c r="K27" s="88"/>
      <c r="L27" s="88"/>
      <c r="M27" s="116" t="e">
        <f t="shared" si="25"/>
        <v>#DIV/0!</v>
      </c>
      <c r="N27" s="90">
        <v>18</v>
      </c>
      <c r="O27" s="90">
        <v>18</v>
      </c>
      <c r="P27" s="90"/>
      <c r="Q27" s="95"/>
      <c r="R27" s="96" t="e">
        <f t="shared" si="26"/>
        <v>#DIV/0!</v>
      </c>
      <c r="S27" s="16">
        <v>1.5</v>
      </c>
      <c r="T27" s="17">
        <v>1</v>
      </c>
      <c r="U27" s="17">
        <f t="shared" ref="U27:U33" si="30">SUM(N27)</f>
        <v>18</v>
      </c>
      <c r="V27" s="152">
        <f t="shared" ref="V27:V34" si="31">U27*S27</f>
        <v>27</v>
      </c>
      <c r="W27" s="153" t="e">
        <f t="shared" ref="W27:W34" si="32">V27*M27%</f>
        <v>#DIV/0!</v>
      </c>
      <c r="X27" s="17">
        <v>1</v>
      </c>
      <c r="Y27" s="128">
        <f t="shared" si="13"/>
        <v>0</v>
      </c>
      <c r="Z27" s="17">
        <f t="shared" si="14"/>
        <v>18</v>
      </c>
      <c r="AA27" s="152">
        <f t="shared" si="28"/>
        <v>0</v>
      </c>
      <c r="AB27" s="152" t="e">
        <f t="shared" si="29"/>
        <v>#DIV/0!</v>
      </c>
      <c r="AC27" s="17">
        <v>1.25</v>
      </c>
      <c r="AD27" s="128">
        <f t="shared" ref="AD27:AD34" si="33">SUM(L27/50)</f>
        <v>0</v>
      </c>
      <c r="AE27" s="18">
        <f t="shared" ref="AE27:AE34" si="34">SUM(P27)</f>
        <v>0</v>
      </c>
      <c r="AF27" s="117">
        <f t="shared" ref="AF27:AF34" si="35">(AD27*AE27)*AC27</f>
        <v>0</v>
      </c>
      <c r="AG27" s="117" t="e">
        <f t="shared" ref="AG27:AG34" si="36">AF27*M27%</f>
        <v>#DIV/0!</v>
      </c>
      <c r="AH27" s="118">
        <v>0.66666666666666663</v>
      </c>
      <c r="AI27" s="129">
        <f t="shared" si="21"/>
        <v>0</v>
      </c>
      <c r="AJ27" s="18">
        <f t="shared" si="22"/>
        <v>0</v>
      </c>
      <c r="AK27" s="119">
        <f t="shared" ref="AK27:AK34" si="37">(AI27*AJ27)*AH27</f>
        <v>0</v>
      </c>
      <c r="AL27" s="119" t="e">
        <f t="shared" ref="AL27:AL34" si="38">AK27*M27%</f>
        <v>#DIV/0!</v>
      </c>
    </row>
    <row r="28" spans="1:246" ht="23.25" hidden="1" customHeight="1" x14ac:dyDescent="0.25">
      <c r="A28" s="14"/>
      <c r="B28" s="176"/>
      <c r="C28" s="94"/>
      <c r="D28" s="91"/>
      <c r="E28" s="92"/>
      <c r="F28" s="91"/>
      <c r="G28" s="93"/>
      <c r="H28" s="94"/>
      <c r="I28" s="94"/>
      <c r="J28" s="94"/>
      <c r="K28" s="88"/>
      <c r="L28" s="88"/>
      <c r="M28" s="116" t="e">
        <f t="shared" si="25"/>
        <v>#DIV/0!</v>
      </c>
      <c r="N28" s="90"/>
      <c r="O28" s="90"/>
      <c r="P28" s="90"/>
      <c r="Q28" s="95"/>
      <c r="R28" s="96" t="e">
        <f t="shared" si="26"/>
        <v>#DIV/0!</v>
      </c>
      <c r="S28" s="16">
        <v>1.5</v>
      </c>
      <c r="T28" s="17">
        <v>1</v>
      </c>
      <c r="U28" s="17">
        <f t="shared" si="30"/>
        <v>0</v>
      </c>
      <c r="V28" s="152">
        <f t="shared" si="31"/>
        <v>0</v>
      </c>
      <c r="W28" s="153" t="e">
        <f t="shared" si="32"/>
        <v>#DIV/0!</v>
      </c>
      <c r="X28" s="17">
        <v>1</v>
      </c>
      <c r="Y28" s="128">
        <f t="shared" si="13"/>
        <v>0</v>
      </c>
      <c r="Z28" s="17">
        <f t="shared" si="14"/>
        <v>0</v>
      </c>
      <c r="AA28" s="152">
        <f t="shared" si="28"/>
        <v>0</v>
      </c>
      <c r="AB28" s="152" t="e">
        <f t="shared" si="29"/>
        <v>#DIV/0!</v>
      </c>
      <c r="AC28" s="17">
        <v>1.25</v>
      </c>
      <c r="AD28" s="128">
        <f t="shared" si="33"/>
        <v>0</v>
      </c>
      <c r="AE28" s="18">
        <f t="shared" si="34"/>
        <v>0</v>
      </c>
      <c r="AF28" s="117">
        <f t="shared" si="35"/>
        <v>0</v>
      </c>
      <c r="AG28" s="117" t="e">
        <f t="shared" si="36"/>
        <v>#DIV/0!</v>
      </c>
      <c r="AH28" s="118">
        <v>0.66666666666666663</v>
      </c>
      <c r="AI28" s="129">
        <f t="shared" si="21"/>
        <v>0</v>
      </c>
      <c r="AJ28" s="18">
        <f t="shared" si="22"/>
        <v>0</v>
      </c>
      <c r="AK28" s="119">
        <f t="shared" si="37"/>
        <v>0</v>
      </c>
      <c r="AL28" s="119" t="e">
        <f t="shared" si="38"/>
        <v>#DIV/0!</v>
      </c>
    </row>
    <row r="29" spans="1:246" ht="23.25" hidden="1" customHeight="1" x14ac:dyDescent="0.25">
      <c r="A29" s="14"/>
      <c r="B29" s="173" t="s">
        <v>63</v>
      </c>
      <c r="C29" s="94"/>
      <c r="D29" s="91"/>
      <c r="E29" s="92" t="s">
        <v>55</v>
      </c>
      <c r="F29" s="91"/>
      <c r="G29" s="93"/>
      <c r="H29" s="94" t="s">
        <v>52</v>
      </c>
      <c r="I29" s="94" t="s">
        <v>52</v>
      </c>
      <c r="J29" s="94"/>
      <c r="K29" s="88"/>
      <c r="L29" s="88"/>
      <c r="M29" s="116" t="e">
        <f t="shared" si="25"/>
        <v>#DIV/0!</v>
      </c>
      <c r="N29" s="90"/>
      <c r="O29" s="90">
        <v>15</v>
      </c>
      <c r="P29" s="90"/>
      <c r="Q29" s="95"/>
      <c r="R29" s="96" t="e">
        <f t="shared" si="26"/>
        <v>#DIV/0!</v>
      </c>
      <c r="S29" s="16">
        <v>1.5</v>
      </c>
      <c r="T29" s="17">
        <v>1</v>
      </c>
      <c r="U29" s="17">
        <f t="shared" si="30"/>
        <v>0</v>
      </c>
      <c r="V29" s="152">
        <f t="shared" si="31"/>
        <v>0</v>
      </c>
      <c r="W29" s="153" t="e">
        <f t="shared" si="32"/>
        <v>#DIV/0!</v>
      </c>
      <c r="X29" s="17">
        <v>1</v>
      </c>
      <c r="Y29" s="128">
        <f t="shared" si="13"/>
        <v>0</v>
      </c>
      <c r="Z29" s="17">
        <f t="shared" si="14"/>
        <v>15</v>
      </c>
      <c r="AA29" s="152">
        <f t="shared" si="28"/>
        <v>0</v>
      </c>
      <c r="AB29" s="152" t="e">
        <f t="shared" si="29"/>
        <v>#DIV/0!</v>
      </c>
      <c r="AC29" s="17">
        <v>1.25</v>
      </c>
      <c r="AD29" s="128">
        <f t="shared" si="33"/>
        <v>0</v>
      </c>
      <c r="AE29" s="18">
        <f t="shared" si="34"/>
        <v>0</v>
      </c>
      <c r="AF29" s="117">
        <f t="shared" si="35"/>
        <v>0</v>
      </c>
      <c r="AG29" s="117" t="e">
        <f t="shared" si="36"/>
        <v>#DIV/0!</v>
      </c>
      <c r="AH29" s="118">
        <v>0.66666666666666663</v>
      </c>
      <c r="AI29" s="129">
        <f t="shared" si="21"/>
        <v>0</v>
      </c>
      <c r="AJ29" s="18">
        <f t="shared" si="22"/>
        <v>0</v>
      </c>
      <c r="AK29" s="119">
        <f t="shared" si="37"/>
        <v>0</v>
      </c>
      <c r="AL29" s="119" t="e">
        <f t="shared" si="38"/>
        <v>#DIV/0!</v>
      </c>
    </row>
    <row r="30" spans="1:246" ht="23.25" hidden="1" customHeight="1" x14ac:dyDescent="0.25">
      <c r="A30" s="14"/>
      <c r="B30" s="173" t="s">
        <v>64</v>
      </c>
      <c r="C30" s="94"/>
      <c r="D30" s="89"/>
      <c r="E30" s="91" t="s">
        <v>55</v>
      </c>
      <c r="F30" s="91"/>
      <c r="G30" s="93"/>
      <c r="H30" s="94" t="s">
        <v>51</v>
      </c>
      <c r="I30" s="94" t="s">
        <v>51</v>
      </c>
      <c r="J30" s="94"/>
      <c r="K30" s="88"/>
      <c r="L30" s="88"/>
      <c r="M30" s="116" t="e">
        <f t="shared" si="25"/>
        <v>#DIV/0!</v>
      </c>
      <c r="N30" s="90"/>
      <c r="O30" s="90">
        <v>15</v>
      </c>
      <c r="P30" s="90"/>
      <c r="Q30" s="95"/>
      <c r="R30" s="96" t="e">
        <f t="shared" si="26"/>
        <v>#DIV/0!</v>
      </c>
      <c r="S30" s="16">
        <v>1.5</v>
      </c>
      <c r="T30" s="17">
        <v>1</v>
      </c>
      <c r="U30" s="17">
        <f t="shared" si="30"/>
        <v>0</v>
      </c>
      <c r="V30" s="152">
        <f t="shared" si="31"/>
        <v>0</v>
      </c>
      <c r="W30" s="153" t="e">
        <f t="shared" si="32"/>
        <v>#DIV/0!</v>
      </c>
      <c r="X30" s="17">
        <v>1</v>
      </c>
      <c r="Y30" s="128">
        <f t="shared" si="13"/>
        <v>0</v>
      </c>
      <c r="Z30" s="17">
        <f t="shared" si="14"/>
        <v>15</v>
      </c>
      <c r="AA30" s="152">
        <f t="shared" si="28"/>
        <v>0</v>
      </c>
      <c r="AB30" s="152" t="e">
        <f t="shared" si="29"/>
        <v>#DIV/0!</v>
      </c>
      <c r="AC30" s="98">
        <v>1.25</v>
      </c>
      <c r="AD30" s="128">
        <f t="shared" si="33"/>
        <v>0</v>
      </c>
      <c r="AE30" s="18">
        <f t="shared" si="34"/>
        <v>0</v>
      </c>
      <c r="AF30" s="117">
        <f t="shared" si="35"/>
        <v>0</v>
      </c>
      <c r="AG30" s="117" t="e">
        <f t="shared" si="36"/>
        <v>#DIV/0!</v>
      </c>
      <c r="AH30" s="118">
        <v>0.66666666666666663</v>
      </c>
      <c r="AI30" s="129">
        <f t="shared" ref="AI30:AI34" si="39">SUM(L30/17)</f>
        <v>0</v>
      </c>
      <c r="AJ30" s="18">
        <f t="shared" si="22"/>
        <v>0</v>
      </c>
      <c r="AK30" s="119">
        <f t="shared" si="37"/>
        <v>0</v>
      </c>
      <c r="AL30" s="119" t="e">
        <f t="shared" si="38"/>
        <v>#DIV/0!</v>
      </c>
    </row>
    <row r="31" spans="1:246" ht="23.25" hidden="1" customHeight="1" x14ac:dyDescent="0.25">
      <c r="A31" s="14"/>
      <c r="B31" s="176"/>
      <c r="C31" s="94"/>
      <c r="D31" s="89"/>
      <c r="E31" s="92"/>
      <c r="F31" s="91"/>
      <c r="G31" s="93"/>
      <c r="H31" s="94"/>
      <c r="I31" s="94"/>
      <c r="J31" s="94"/>
      <c r="K31" s="88"/>
      <c r="L31" s="88"/>
      <c r="M31" s="116" t="e">
        <f t="shared" si="25"/>
        <v>#DIV/0!</v>
      </c>
      <c r="N31" s="90"/>
      <c r="O31" s="90"/>
      <c r="P31" s="90"/>
      <c r="Q31" s="95"/>
      <c r="R31" s="96" t="e">
        <f t="shared" si="26"/>
        <v>#DIV/0!</v>
      </c>
      <c r="S31" s="16">
        <v>1.5</v>
      </c>
      <c r="T31" s="17">
        <v>1</v>
      </c>
      <c r="U31" s="17">
        <f t="shared" si="30"/>
        <v>0</v>
      </c>
      <c r="V31" s="152">
        <f t="shared" si="31"/>
        <v>0</v>
      </c>
      <c r="W31" s="153" t="e">
        <f t="shared" si="32"/>
        <v>#DIV/0!</v>
      </c>
      <c r="X31" s="17">
        <v>1</v>
      </c>
      <c r="Y31" s="128">
        <f t="shared" si="13"/>
        <v>0</v>
      </c>
      <c r="Z31" s="17">
        <f t="shared" si="14"/>
        <v>0</v>
      </c>
      <c r="AA31" s="152">
        <f t="shared" si="28"/>
        <v>0</v>
      </c>
      <c r="AB31" s="152" t="e">
        <f t="shared" si="29"/>
        <v>#DIV/0!</v>
      </c>
      <c r="AC31" s="98">
        <v>1.25</v>
      </c>
      <c r="AD31" s="128">
        <f t="shared" si="33"/>
        <v>0</v>
      </c>
      <c r="AE31" s="18">
        <f t="shared" si="34"/>
        <v>0</v>
      </c>
      <c r="AF31" s="117">
        <f t="shared" si="35"/>
        <v>0</v>
      </c>
      <c r="AG31" s="117" t="e">
        <f t="shared" si="36"/>
        <v>#DIV/0!</v>
      </c>
      <c r="AH31" s="118">
        <v>0.66666666666666663</v>
      </c>
      <c r="AI31" s="129">
        <f t="shared" si="39"/>
        <v>0</v>
      </c>
      <c r="AJ31" s="18">
        <f t="shared" si="22"/>
        <v>0</v>
      </c>
      <c r="AK31" s="119">
        <f t="shared" si="37"/>
        <v>0</v>
      </c>
      <c r="AL31" s="119" t="e">
        <f t="shared" si="38"/>
        <v>#DIV/0!</v>
      </c>
    </row>
    <row r="32" spans="1:246" ht="23.25" hidden="1" customHeight="1" x14ac:dyDescent="0.25">
      <c r="A32" s="14"/>
      <c r="B32" s="174" t="s">
        <v>65</v>
      </c>
      <c r="C32" s="94"/>
      <c r="D32" s="89"/>
      <c r="E32" s="92" t="s">
        <v>53</v>
      </c>
      <c r="F32" s="91"/>
      <c r="G32" s="93"/>
      <c r="H32" s="94" t="s">
        <v>54</v>
      </c>
      <c r="I32" s="94" t="s">
        <v>54</v>
      </c>
      <c r="J32" s="94"/>
      <c r="K32" s="88"/>
      <c r="L32" s="88"/>
      <c r="M32" s="116" t="e">
        <f t="shared" si="25"/>
        <v>#DIV/0!</v>
      </c>
      <c r="N32" s="90">
        <v>18</v>
      </c>
      <c r="O32" s="90">
        <v>18</v>
      </c>
      <c r="P32" s="90"/>
      <c r="Q32" s="95"/>
      <c r="R32" s="96" t="e">
        <f t="shared" si="26"/>
        <v>#DIV/0!</v>
      </c>
      <c r="S32" s="16">
        <v>1.5</v>
      </c>
      <c r="T32" s="17">
        <v>1</v>
      </c>
      <c r="U32" s="17">
        <f t="shared" si="30"/>
        <v>18</v>
      </c>
      <c r="V32" s="152">
        <f t="shared" si="31"/>
        <v>27</v>
      </c>
      <c r="W32" s="153" t="e">
        <f t="shared" si="32"/>
        <v>#DIV/0!</v>
      </c>
      <c r="X32" s="17">
        <v>1</v>
      </c>
      <c r="Y32" s="128">
        <f t="shared" si="13"/>
        <v>0</v>
      </c>
      <c r="Z32" s="17">
        <f t="shared" si="14"/>
        <v>18</v>
      </c>
      <c r="AA32" s="152">
        <f t="shared" si="28"/>
        <v>0</v>
      </c>
      <c r="AB32" s="152" t="e">
        <f t="shared" si="29"/>
        <v>#DIV/0!</v>
      </c>
      <c r="AC32" s="98">
        <v>1.25</v>
      </c>
      <c r="AD32" s="128">
        <f t="shared" si="33"/>
        <v>0</v>
      </c>
      <c r="AE32" s="18">
        <f t="shared" si="34"/>
        <v>0</v>
      </c>
      <c r="AF32" s="117">
        <f t="shared" si="35"/>
        <v>0</v>
      </c>
      <c r="AG32" s="117" t="e">
        <f t="shared" si="36"/>
        <v>#DIV/0!</v>
      </c>
      <c r="AH32" s="118">
        <v>0.66666666666666663</v>
      </c>
      <c r="AI32" s="129">
        <f t="shared" si="39"/>
        <v>0</v>
      </c>
      <c r="AJ32" s="18">
        <f t="shared" si="22"/>
        <v>0</v>
      </c>
      <c r="AK32" s="119">
        <f t="shared" si="37"/>
        <v>0</v>
      </c>
      <c r="AL32" s="119" t="e">
        <f t="shared" si="38"/>
        <v>#DIV/0!</v>
      </c>
    </row>
    <row r="33" spans="1:246" ht="23.25" hidden="1" customHeight="1" x14ac:dyDescent="0.25">
      <c r="A33" s="14"/>
      <c r="B33" s="22"/>
      <c r="C33" s="94"/>
      <c r="D33" s="89"/>
      <c r="E33" s="92"/>
      <c r="F33" s="91"/>
      <c r="G33" s="93"/>
      <c r="H33" s="90"/>
      <c r="I33" s="90"/>
      <c r="J33" s="90"/>
      <c r="K33" s="88"/>
      <c r="L33" s="88"/>
      <c r="M33" s="116" t="e">
        <f t="shared" si="25"/>
        <v>#DIV/0!</v>
      </c>
      <c r="N33" s="90"/>
      <c r="O33" s="90"/>
      <c r="P33" s="90"/>
      <c r="Q33" s="95"/>
      <c r="R33" s="96" t="e">
        <f t="shared" si="26"/>
        <v>#DIV/0!</v>
      </c>
      <c r="S33" s="16">
        <v>1.5</v>
      </c>
      <c r="T33" s="17">
        <v>1</v>
      </c>
      <c r="U33" s="17">
        <f t="shared" si="30"/>
        <v>0</v>
      </c>
      <c r="V33" s="152">
        <f t="shared" si="31"/>
        <v>0</v>
      </c>
      <c r="W33" s="153" t="e">
        <f t="shared" si="32"/>
        <v>#DIV/0!</v>
      </c>
      <c r="X33" s="17">
        <v>1</v>
      </c>
      <c r="Y33" s="128">
        <f t="shared" si="13"/>
        <v>0</v>
      </c>
      <c r="Z33" s="17">
        <f t="shared" si="14"/>
        <v>0</v>
      </c>
      <c r="AA33" s="152">
        <f t="shared" si="28"/>
        <v>0</v>
      </c>
      <c r="AB33" s="152" t="e">
        <f t="shared" si="29"/>
        <v>#DIV/0!</v>
      </c>
      <c r="AC33" s="98">
        <v>1.25</v>
      </c>
      <c r="AD33" s="128">
        <f t="shared" si="33"/>
        <v>0</v>
      </c>
      <c r="AE33" s="18">
        <f t="shared" si="34"/>
        <v>0</v>
      </c>
      <c r="AF33" s="117">
        <f t="shared" si="35"/>
        <v>0</v>
      </c>
      <c r="AG33" s="117" t="e">
        <f t="shared" si="36"/>
        <v>#DIV/0!</v>
      </c>
      <c r="AH33" s="118">
        <v>0.66666666666666663</v>
      </c>
      <c r="AI33" s="129">
        <f t="shared" si="39"/>
        <v>0</v>
      </c>
      <c r="AJ33" s="18">
        <f t="shared" si="22"/>
        <v>0</v>
      </c>
      <c r="AK33" s="119">
        <f t="shared" si="37"/>
        <v>0</v>
      </c>
      <c r="AL33" s="119" t="e">
        <f t="shared" si="38"/>
        <v>#DIV/0!</v>
      </c>
    </row>
    <row r="34" spans="1:246" ht="23.25" hidden="1" customHeight="1" x14ac:dyDescent="0.25">
      <c r="A34" s="14"/>
      <c r="B34" s="22"/>
      <c r="C34" s="94"/>
      <c r="D34" s="91"/>
      <c r="E34" s="91"/>
      <c r="F34" s="91"/>
      <c r="G34" s="93"/>
      <c r="H34" s="94"/>
      <c r="I34" s="94"/>
      <c r="J34" s="94"/>
      <c r="K34" s="88"/>
      <c r="L34" s="88"/>
      <c r="M34" s="116" t="e">
        <f t="shared" si="25"/>
        <v>#DIV/0!</v>
      </c>
      <c r="N34" s="90"/>
      <c r="O34" s="90"/>
      <c r="P34" s="90"/>
      <c r="Q34" s="95"/>
      <c r="R34" s="96" t="e">
        <f t="shared" si="26"/>
        <v>#DIV/0!</v>
      </c>
      <c r="S34" s="16">
        <v>1.5</v>
      </c>
      <c r="T34" s="17">
        <v>1</v>
      </c>
      <c r="U34" s="17">
        <f t="shared" ref="U34" si="40">SUM(N34)</f>
        <v>0</v>
      </c>
      <c r="V34" s="152">
        <f t="shared" si="31"/>
        <v>0</v>
      </c>
      <c r="W34" s="153" t="e">
        <f t="shared" si="32"/>
        <v>#DIV/0!</v>
      </c>
      <c r="X34" s="17">
        <v>1</v>
      </c>
      <c r="Y34" s="128">
        <f t="shared" si="13"/>
        <v>0</v>
      </c>
      <c r="Z34" s="17">
        <f t="shared" si="14"/>
        <v>0</v>
      </c>
      <c r="AA34" s="152">
        <f t="shared" si="28"/>
        <v>0</v>
      </c>
      <c r="AB34" s="152" t="e">
        <f t="shared" si="29"/>
        <v>#DIV/0!</v>
      </c>
      <c r="AC34" s="17">
        <v>1.25</v>
      </c>
      <c r="AD34" s="128">
        <f t="shared" si="33"/>
        <v>0</v>
      </c>
      <c r="AE34" s="18">
        <f t="shared" si="34"/>
        <v>0</v>
      </c>
      <c r="AF34" s="117">
        <f t="shared" si="35"/>
        <v>0</v>
      </c>
      <c r="AG34" s="117" t="e">
        <f t="shared" si="36"/>
        <v>#DIV/0!</v>
      </c>
      <c r="AH34" s="118">
        <v>0.66666666666666663</v>
      </c>
      <c r="AI34" s="129">
        <f t="shared" si="39"/>
        <v>0</v>
      </c>
      <c r="AJ34" s="18">
        <f t="shared" si="22"/>
        <v>0</v>
      </c>
      <c r="AK34" s="119">
        <f t="shared" si="37"/>
        <v>0</v>
      </c>
      <c r="AL34" s="119" t="e">
        <f t="shared" si="38"/>
        <v>#DIV/0!</v>
      </c>
    </row>
    <row r="35" spans="1:246" ht="23.25" hidden="1" customHeight="1" x14ac:dyDescent="0.25">
      <c r="A35" s="43"/>
      <c r="B35" s="44"/>
      <c r="C35" s="45"/>
      <c r="D35" s="45"/>
      <c r="E35" s="45"/>
      <c r="F35" s="45"/>
      <c r="G35" s="1183" t="s">
        <v>28</v>
      </c>
      <c r="H35" s="1184"/>
      <c r="I35" s="1184"/>
      <c r="J35" s="1184"/>
      <c r="K35" s="45"/>
      <c r="L35" s="45"/>
      <c r="M35" s="45">
        <v>270</v>
      </c>
      <c r="N35" s="45">
        <f>SUM(N17:N34)</f>
        <v>120</v>
      </c>
      <c r="O35" s="45">
        <f>SUM(O17:O34)</f>
        <v>186</v>
      </c>
      <c r="P35" s="45">
        <f>SUM(P17:P34)</f>
        <v>0</v>
      </c>
      <c r="Q35" s="45">
        <f>SUM(Q17:Q34)</f>
        <v>0</v>
      </c>
      <c r="R35" s="46"/>
      <c r="S35" s="47"/>
      <c r="T35" s="48"/>
      <c r="U35" s="48"/>
      <c r="V35" s="155"/>
      <c r="W35" s="155"/>
      <c r="X35" s="48"/>
      <c r="Y35" s="132"/>
      <c r="Z35" s="48"/>
      <c r="AA35" s="155"/>
      <c r="AB35" s="155"/>
      <c r="AC35" s="48"/>
      <c r="AD35" s="132"/>
      <c r="AE35" s="49"/>
      <c r="AF35" s="49"/>
      <c r="AG35" s="49"/>
      <c r="AH35" s="49"/>
      <c r="AI35" s="140"/>
      <c r="AJ35" s="49"/>
      <c r="AK35" s="163"/>
      <c r="AL35" s="163"/>
    </row>
    <row r="36" spans="1:246" ht="23.25" customHeight="1" x14ac:dyDescent="0.25">
      <c r="A36" s="50"/>
      <c r="B36" s="51"/>
      <c r="C36" s="51"/>
      <c r="D36" s="51"/>
      <c r="E36" s="51"/>
      <c r="F36" s="51"/>
      <c r="G36" s="51"/>
      <c r="H36" s="51"/>
      <c r="I36" s="51"/>
      <c r="J36" s="51"/>
      <c r="K36" s="51"/>
      <c r="L36" s="51"/>
      <c r="M36" s="51"/>
      <c r="N36" s="51"/>
      <c r="O36" s="51"/>
      <c r="P36" s="51"/>
      <c r="Q36" s="51"/>
      <c r="R36" s="52"/>
      <c r="S36" s="53"/>
      <c r="T36" s="54"/>
      <c r="U36" s="54"/>
      <c r="V36" s="158"/>
      <c r="W36" s="158"/>
      <c r="X36" s="54"/>
      <c r="Y36" s="134"/>
      <c r="Z36" s="54"/>
      <c r="AA36" s="158"/>
      <c r="AB36" s="158"/>
      <c r="AC36" s="54"/>
      <c r="AD36" s="134"/>
      <c r="AE36" s="55"/>
      <c r="AF36" s="55"/>
      <c r="AG36" s="55"/>
      <c r="AH36" s="55"/>
      <c r="AI36" s="142"/>
      <c r="AJ36" s="55"/>
      <c r="AK36" s="165"/>
      <c r="AL36" s="165"/>
    </row>
    <row r="37" spans="1:246" ht="23.25" customHeight="1" x14ac:dyDescent="0.2">
      <c r="A37" s="56"/>
      <c r="B37" s="57" t="s">
        <v>29</v>
      </c>
      <c r="C37" s="56"/>
      <c r="D37" s="56"/>
      <c r="E37" s="56"/>
      <c r="F37" s="56"/>
      <c r="G37" s="56"/>
      <c r="H37" s="56"/>
      <c r="I37" s="56"/>
      <c r="J37" s="56"/>
      <c r="K37" s="58"/>
      <c r="L37" s="58"/>
      <c r="M37" s="58"/>
      <c r="N37" s="56"/>
      <c r="O37" s="56"/>
      <c r="P37" s="56"/>
      <c r="Q37" s="59"/>
      <c r="R37" s="60"/>
      <c r="S37" s="61"/>
      <c r="T37" s="62"/>
      <c r="U37" s="62"/>
      <c r="V37" s="159"/>
      <c r="W37" s="159"/>
      <c r="X37" s="62"/>
      <c r="Y37" s="135"/>
      <c r="Z37" s="62"/>
      <c r="AA37" s="159"/>
      <c r="AB37" s="159"/>
      <c r="AC37" s="62"/>
      <c r="AD37" s="135"/>
      <c r="AE37" s="63"/>
      <c r="AF37" s="63"/>
      <c r="AG37" s="63"/>
      <c r="AH37" s="63"/>
      <c r="AI37" s="143"/>
      <c r="AJ37" s="63"/>
      <c r="AK37" s="166"/>
      <c r="AL37" s="166"/>
    </row>
    <row r="38" spans="1:246" ht="27" customHeight="1" x14ac:dyDescent="0.25">
      <c r="A38" s="235"/>
      <c r="B38" s="275" t="str">
        <f>'M3C Lic SDL 2020-21 hypotez1'!C39</f>
        <v>Sémantique</v>
      </c>
      <c r="C38" s="236" t="str">
        <f>'M3C Lic SDL 2020-21 hypotez1'!D39</f>
        <v>LOL3H10</v>
      </c>
      <c r="D38" s="237"/>
      <c r="E38" s="238"/>
      <c r="F38" s="237"/>
      <c r="G38" s="239"/>
      <c r="H38" s="236"/>
      <c r="I38" s="236"/>
      <c r="J38" s="236"/>
      <c r="K38" s="240"/>
      <c r="L38" s="240"/>
      <c r="M38" s="241"/>
      <c r="N38" s="242"/>
      <c r="O38" s="242"/>
      <c r="P38" s="242"/>
      <c r="Q38" s="243"/>
      <c r="R38" s="244"/>
      <c r="S38" s="245"/>
      <c r="T38" s="246"/>
      <c r="U38" s="246"/>
      <c r="V38" s="247"/>
      <c r="W38" s="248"/>
      <c r="X38" s="246"/>
      <c r="Y38" s="249"/>
      <c r="Z38" s="246"/>
      <c r="AA38" s="247"/>
      <c r="AB38" s="247"/>
      <c r="AC38" s="246"/>
      <c r="AD38" s="249"/>
      <c r="AE38" s="246"/>
      <c r="AF38" s="250"/>
      <c r="AG38" s="250"/>
      <c r="AH38" s="251"/>
      <c r="AI38" s="252"/>
      <c r="AJ38" s="253"/>
      <c r="AK38" s="254"/>
      <c r="AL38" s="254"/>
    </row>
    <row r="39" spans="1:246" ht="23.25" customHeight="1" x14ac:dyDescent="0.25">
      <c r="A39" s="120"/>
      <c r="B39" s="173" t="str">
        <f>'M3C Lic SDL 2020-21 hypotez1'!C41</f>
        <v>Acquisition du langage</v>
      </c>
      <c r="C39" s="94" t="str">
        <f>'M3C Lic SDL 2020-21 hypotez1'!D41</f>
        <v>LOL3H40</v>
      </c>
      <c r="D39" s="91"/>
      <c r="E39" s="92"/>
      <c r="F39" s="91"/>
      <c r="G39" s="93"/>
      <c r="H39" s="90">
        <v>6</v>
      </c>
      <c r="I39" s="90">
        <v>6</v>
      </c>
      <c r="J39" s="90"/>
      <c r="K39" s="116">
        <v>118</v>
      </c>
      <c r="L39" s="116">
        <v>118</v>
      </c>
      <c r="M39" s="116">
        <f t="shared" ref="M39:M46" si="41">(K39/L39)*100</f>
        <v>100</v>
      </c>
      <c r="N39" s="90">
        <f>+'M3C Lic SDL 2020-21 hypotez1'!N41</f>
        <v>18</v>
      </c>
      <c r="O39" s="90">
        <f>+'M3C Lic SDL 2020-21 hypotez1'!P41</f>
        <v>24</v>
      </c>
      <c r="P39" s="90"/>
      <c r="Q39" s="95"/>
      <c r="R39" s="278">
        <f t="shared" ref="R39:R45" si="42">W39+AB39+AG39+AL39</f>
        <v>99</v>
      </c>
      <c r="S39" s="16">
        <v>1.5</v>
      </c>
      <c r="T39" s="17">
        <v>1</v>
      </c>
      <c r="U39" s="17">
        <f t="shared" ref="U39:U40" si="43">SUM(N39)</f>
        <v>18</v>
      </c>
      <c r="V39" s="152">
        <f t="shared" ref="V39:V40" si="44">U39*S39</f>
        <v>27</v>
      </c>
      <c r="W39" s="153">
        <f t="shared" ref="W39:W40" si="45">V39*M39%</f>
        <v>27</v>
      </c>
      <c r="X39" s="17">
        <v>1</v>
      </c>
      <c r="Y39" s="128">
        <v>3</v>
      </c>
      <c r="Z39" s="90">
        <f t="shared" ref="Z39:Z40" si="46">SUM(O39)</f>
        <v>24</v>
      </c>
      <c r="AA39" s="152">
        <f t="shared" ref="AA39:AA40" si="47">Y39*Z39</f>
        <v>72</v>
      </c>
      <c r="AB39" s="152">
        <f t="shared" ref="AB39:AB104" si="48">AA39*M39%</f>
        <v>72</v>
      </c>
      <c r="AC39" s="17"/>
      <c r="AD39" s="128"/>
      <c r="AE39" s="17"/>
      <c r="AF39" s="117"/>
      <c r="AG39" s="117"/>
      <c r="AH39" s="118"/>
      <c r="AI39" s="144"/>
      <c r="AJ39" s="64"/>
      <c r="AK39" s="119"/>
      <c r="AL39" s="119"/>
    </row>
    <row r="40" spans="1:246" ht="23.25" customHeight="1" x14ac:dyDescent="0.25">
      <c r="A40" s="120"/>
      <c r="B40" s="173" t="str">
        <f>'M3C Lic SDL 2020-21 hypotez1'!C40</f>
        <v>Sociolinguistique</v>
      </c>
      <c r="C40" s="94" t="str">
        <f>'M3C Lic SDL 2020-21 hypotez1'!D40</f>
        <v>LOL3H20</v>
      </c>
      <c r="D40" s="91"/>
      <c r="E40" s="92"/>
      <c r="F40" s="91"/>
      <c r="G40" s="93"/>
      <c r="H40" s="90">
        <v>5</v>
      </c>
      <c r="I40" s="90">
        <v>5</v>
      </c>
      <c r="J40" s="90"/>
      <c r="K40" s="116">
        <v>117</v>
      </c>
      <c r="L40" s="116">
        <v>117</v>
      </c>
      <c r="M40" s="116">
        <f t="shared" si="41"/>
        <v>100</v>
      </c>
      <c r="N40" s="90">
        <f>+'M3C Lic SDL 2020-21 hypotez1'!N40</f>
        <v>24</v>
      </c>
      <c r="O40" s="90">
        <f>+'M3C Lic SDL 2020-21 hypotez1'!P40</f>
        <v>24</v>
      </c>
      <c r="P40" s="90"/>
      <c r="Q40" s="95"/>
      <c r="R40" s="278">
        <f t="shared" si="42"/>
        <v>108</v>
      </c>
      <c r="S40" s="16">
        <v>1.5</v>
      </c>
      <c r="T40" s="17">
        <v>1</v>
      </c>
      <c r="U40" s="17">
        <f t="shared" si="43"/>
        <v>24</v>
      </c>
      <c r="V40" s="152">
        <f t="shared" si="44"/>
        <v>36</v>
      </c>
      <c r="W40" s="153">
        <f t="shared" si="45"/>
        <v>36</v>
      </c>
      <c r="X40" s="17">
        <v>1</v>
      </c>
      <c r="Y40" s="128">
        <v>3</v>
      </c>
      <c r="Z40" s="98">
        <f t="shared" si="46"/>
        <v>24</v>
      </c>
      <c r="AA40" s="152">
        <f t="shared" si="47"/>
        <v>72</v>
      </c>
      <c r="AB40" s="152">
        <f t="shared" si="48"/>
        <v>72</v>
      </c>
      <c r="AC40" s="17"/>
      <c r="AD40" s="128"/>
      <c r="AE40" s="17"/>
      <c r="AF40" s="117"/>
      <c r="AG40" s="117"/>
      <c r="AH40" s="118"/>
      <c r="AI40" s="144"/>
      <c r="AJ40" s="64"/>
      <c r="AK40" s="119"/>
      <c r="AL40" s="119"/>
    </row>
    <row r="41" spans="1:246" ht="23.25" customHeight="1" x14ac:dyDescent="0.25">
      <c r="A41" s="235"/>
      <c r="B41" s="275" t="str">
        <f>'M3C Lic SDL 2020-21 hypotez1'!C45</f>
        <v>Choix langue vivante S3</v>
      </c>
      <c r="C41" s="236">
        <f>'M3C Lic SDL 2020-21 hypotez1'!D45</f>
        <v>0</v>
      </c>
      <c r="D41" s="237"/>
      <c r="E41" s="237"/>
      <c r="F41" s="237"/>
      <c r="G41" s="239"/>
      <c r="H41" s="236">
        <v>2</v>
      </c>
      <c r="I41" s="236">
        <v>2</v>
      </c>
      <c r="J41" s="242"/>
      <c r="K41" s="240"/>
      <c r="L41" s="240"/>
      <c r="M41" s="241"/>
      <c r="N41" s="242"/>
      <c r="O41" s="242"/>
      <c r="P41" s="242"/>
      <c r="Q41" s="243"/>
      <c r="R41" s="279"/>
      <c r="S41" s="245"/>
      <c r="T41" s="246"/>
      <c r="U41" s="246"/>
      <c r="V41" s="247"/>
      <c r="W41" s="248"/>
      <c r="X41" s="246"/>
      <c r="Y41" s="249"/>
      <c r="Z41" s="242"/>
      <c r="AA41" s="247"/>
      <c r="AB41" s="247"/>
      <c r="AC41" s="246"/>
      <c r="AD41" s="249"/>
      <c r="AE41" s="246"/>
      <c r="AF41" s="250"/>
      <c r="AG41" s="250"/>
      <c r="AH41" s="251"/>
      <c r="AI41" s="252"/>
      <c r="AJ41" s="253"/>
      <c r="AK41" s="254"/>
      <c r="AL41" s="254"/>
    </row>
    <row r="42" spans="1:246" s="274" customFormat="1" ht="23.25" customHeight="1" x14ac:dyDescent="0.25">
      <c r="A42" s="255"/>
      <c r="B42" s="173" t="str">
        <f>'M3C Lic SDL 2020-21 hypotez1'!C46</f>
        <v>Allemand S3</v>
      </c>
      <c r="C42" s="94" t="str">
        <f>'M3C Lic SDL 2020-21 hypotez1'!D48</f>
        <v>LOL3B6B
LOL3D6C
LOL3DH42
LOL3E3C
LOL3G8C
LOL3H5C</v>
      </c>
      <c r="D42" s="258"/>
      <c r="E42" s="258"/>
      <c r="F42" s="258"/>
      <c r="G42" s="259"/>
      <c r="H42" s="257"/>
      <c r="I42" s="257"/>
      <c r="J42" s="260"/>
      <c r="K42" s="261">
        <v>80</v>
      </c>
      <c r="L42" s="261">
        <v>80</v>
      </c>
      <c r="M42" s="116">
        <f t="shared" si="41"/>
        <v>100</v>
      </c>
      <c r="N42" s="90">
        <f>+'M3C Lic SDL 2020-21 hypotez1'!N46</f>
        <v>0</v>
      </c>
      <c r="O42" s="90">
        <f>+'M3C Lic SDL 2020-21 hypotez1'!P46</f>
        <v>18</v>
      </c>
      <c r="P42" s="260"/>
      <c r="Q42" s="262"/>
      <c r="R42" s="278">
        <f t="shared" si="42"/>
        <v>36</v>
      </c>
      <c r="S42" s="263"/>
      <c r="T42" s="264"/>
      <c r="U42" s="264"/>
      <c r="V42" s="265"/>
      <c r="W42" s="266"/>
      <c r="X42" s="17">
        <v>1</v>
      </c>
      <c r="Y42" s="128">
        <v>2</v>
      </c>
      <c r="Z42" s="98">
        <f t="shared" ref="Z42:Z44" si="49">SUM(O42)</f>
        <v>18</v>
      </c>
      <c r="AA42" s="152">
        <f t="shared" ref="AA42:AA45" si="50">Y42*Z42</f>
        <v>36</v>
      </c>
      <c r="AB42" s="152">
        <f t="shared" si="48"/>
        <v>36</v>
      </c>
      <c r="AC42" s="264"/>
      <c r="AD42" s="267"/>
      <c r="AE42" s="264"/>
      <c r="AF42" s="268"/>
      <c r="AG42" s="268"/>
      <c r="AH42" s="269"/>
      <c r="AI42" s="270"/>
      <c r="AJ42" s="271"/>
      <c r="AK42" s="272"/>
      <c r="AL42" s="272"/>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3"/>
      <c r="CS42" s="273"/>
      <c r="CT42" s="273"/>
      <c r="CU42" s="273"/>
      <c r="CV42" s="273"/>
      <c r="CW42" s="273"/>
      <c r="CX42" s="273"/>
      <c r="CY42" s="273"/>
      <c r="CZ42" s="273"/>
      <c r="DA42" s="273"/>
      <c r="DB42" s="273"/>
      <c r="DC42" s="273"/>
      <c r="DD42" s="273"/>
      <c r="DE42" s="273"/>
      <c r="DF42" s="273"/>
      <c r="DG42" s="273"/>
      <c r="DH42" s="273"/>
      <c r="DI42" s="273"/>
      <c r="DJ42" s="273"/>
      <c r="DK42" s="273"/>
      <c r="DL42" s="273"/>
      <c r="DM42" s="273"/>
      <c r="DN42" s="273"/>
      <c r="DO42" s="273"/>
      <c r="DP42" s="273"/>
      <c r="DQ42" s="273"/>
      <c r="DR42" s="273"/>
      <c r="DS42" s="273"/>
      <c r="DT42" s="273"/>
      <c r="DU42" s="273"/>
      <c r="DV42" s="273"/>
      <c r="DW42" s="273"/>
      <c r="DX42" s="273"/>
      <c r="DY42" s="273"/>
      <c r="DZ42" s="273"/>
      <c r="EA42" s="273"/>
      <c r="EB42" s="273"/>
      <c r="EC42" s="273"/>
      <c r="ED42" s="273"/>
      <c r="EE42" s="273"/>
      <c r="EF42" s="273"/>
      <c r="EG42" s="273"/>
      <c r="EH42" s="273"/>
      <c r="EI42" s="273"/>
      <c r="EJ42" s="273"/>
      <c r="EK42" s="273"/>
      <c r="EL42" s="273"/>
      <c r="EM42" s="273"/>
      <c r="EN42" s="273"/>
      <c r="EO42" s="273"/>
      <c r="EP42" s="273"/>
      <c r="EQ42" s="273"/>
      <c r="ER42" s="273"/>
      <c r="ES42" s="273"/>
      <c r="ET42" s="273"/>
      <c r="EU42" s="273"/>
      <c r="EV42" s="273"/>
      <c r="EW42" s="273"/>
      <c r="EX42" s="273"/>
      <c r="EY42" s="273"/>
      <c r="EZ42" s="273"/>
      <c r="FA42" s="273"/>
      <c r="FB42" s="273"/>
      <c r="FC42" s="273"/>
      <c r="FD42" s="273"/>
      <c r="FE42" s="273"/>
      <c r="FF42" s="273"/>
      <c r="FG42" s="273"/>
      <c r="FH42" s="273"/>
      <c r="FI42" s="273"/>
      <c r="FJ42" s="273"/>
      <c r="FK42" s="273"/>
      <c r="FL42" s="273"/>
      <c r="FM42" s="273"/>
      <c r="FN42" s="273"/>
      <c r="FO42" s="273"/>
      <c r="FP42" s="273"/>
      <c r="FQ42" s="273"/>
      <c r="FR42" s="273"/>
      <c r="FS42" s="273"/>
      <c r="FT42" s="273"/>
      <c r="FU42" s="273"/>
      <c r="FV42" s="273"/>
      <c r="FW42" s="273"/>
      <c r="FX42" s="273"/>
      <c r="FY42" s="273"/>
      <c r="FZ42" s="273"/>
      <c r="GA42" s="273"/>
      <c r="GB42" s="273"/>
      <c r="GC42" s="273"/>
      <c r="GD42" s="273"/>
      <c r="GE42" s="273"/>
      <c r="GF42" s="273"/>
      <c r="GG42" s="273"/>
      <c r="GH42" s="273"/>
      <c r="GI42" s="273"/>
      <c r="GJ42" s="273"/>
      <c r="GK42" s="273"/>
      <c r="GL42" s="273"/>
      <c r="GM42" s="273"/>
      <c r="GN42" s="273"/>
      <c r="GO42" s="273"/>
      <c r="GP42" s="273"/>
      <c r="GQ42" s="273"/>
      <c r="GR42" s="273"/>
      <c r="GS42" s="273"/>
      <c r="GT42" s="273"/>
      <c r="GU42" s="273"/>
      <c r="GV42" s="273"/>
      <c r="GW42" s="273"/>
      <c r="GX42" s="273"/>
      <c r="GY42" s="273"/>
      <c r="GZ42" s="273"/>
      <c r="HA42" s="273"/>
      <c r="HB42" s="273"/>
      <c r="HC42" s="273"/>
      <c r="HD42" s="273"/>
      <c r="HE42" s="273"/>
      <c r="HF42" s="273"/>
      <c r="HG42" s="273"/>
      <c r="HH42" s="273"/>
      <c r="HI42" s="273"/>
      <c r="HJ42" s="273"/>
      <c r="HK42" s="273"/>
      <c r="HL42" s="273"/>
      <c r="HM42" s="273"/>
      <c r="HN42" s="273"/>
      <c r="HO42" s="273"/>
      <c r="HP42" s="273"/>
      <c r="HQ42" s="273"/>
      <c r="HR42" s="273"/>
      <c r="HS42" s="273"/>
      <c r="HT42" s="273"/>
      <c r="HU42" s="273"/>
      <c r="HV42" s="273"/>
      <c r="HW42" s="273"/>
      <c r="HX42" s="273"/>
      <c r="HY42" s="273"/>
      <c r="HZ42" s="273"/>
      <c r="IA42" s="273"/>
      <c r="IB42" s="273"/>
      <c r="IC42" s="273"/>
      <c r="ID42" s="273"/>
      <c r="IE42" s="273"/>
      <c r="IF42" s="273"/>
      <c r="IG42" s="273"/>
      <c r="IH42" s="273"/>
      <c r="II42" s="273"/>
      <c r="IJ42" s="273"/>
      <c r="IK42" s="273"/>
      <c r="IL42" s="273"/>
    </row>
    <row r="43" spans="1:246" s="274" customFormat="1" ht="23.25" customHeight="1" x14ac:dyDescent="0.25">
      <c r="A43" s="255"/>
      <c r="B43" s="173" t="str">
        <f>'M3C Lic SDL 2020-21 hypotez1'!C47</f>
        <v>Anglais S3</v>
      </c>
      <c r="C43" s="94" t="str">
        <f>'M3C Lic SDL 2020-21 hypotez1'!D46</f>
        <v>LOL3B6A
LOL3C6A
LOL3D6A
LOL3DH41
LOL3E3A
LOL3G8A
LOL3H5A</v>
      </c>
      <c r="D43" s="258"/>
      <c r="E43" s="258"/>
      <c r="F43" s="258"/>
      <c r="G43" s="259"/>
      <c r="H43" s="257"/>
      <c r="I43" s="257"/>
      <c r="J43" s="260"/>
      <c r="K43" s="261">
        <v>29</v>
      </c>
      <c r="L43" s="261">
        <v>29</v>
      </c>
      <c r="M43" s="116">
        <f t="shared" si="41"/>
        <v>100</v>
      </c>
      <c r="N43" s="90">
        <f>+'M3C Lic SDL 2020-21 hypotez1'!N47</f>
        <v>0</v>
      </c>
      <c r="O43" s="90">
        <f>+'M3C Lic SDL 2020-21 hypotez1'!P47</f>
        <v>18</v>
      </c>
      <c r="P43" s="260"/>
      <c r="Q43" s="262"/>
      <c r="R43" s="278">
        <f t="shared" si="42"/>
        <v>18</v>
      </c>
      <c r="S43" s="263"/>
      <c r="T43" s="264"/>
      <c r="U43" s="264"/>
      <c r="V43" s="265"/>
      <c r="W43" s="266"/>
      <c r="X43" s="17">
        <v>1</v>
      </c>
      <c r="Y43" s="128">
        <v>1</v>
      </c>
      <c r="Z43" s="98">
        <f t="shared" si="49"/>
        <v>18</v>
      </c>
      <c r="AA43" s="152">
        <f t="shared" si="50"/>
        <v>18</v>
      </c>
      <c r="AB43" s="152">
        <f t="shared" si="48"/>
        <v>18</v>
      </c>
      <c r="AC43" s="264"/>
      <c r="AD43" s="267"/>
      <c r="AE43" s="264"/>
      <c r="AF43" s="268"/>
      <c r="AG43" s="268"/>
      <c r="AH43" s="269"/>
      <c r="AI43" s="270"/>
      <c r="AJ43" s="271"/>
      <c r="AK43" s="272"/>
      <c r="AL43" s="272"/>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3"/>
      <c r="DE43" s="273"/>
      <c r="DF43" s="273"/>
      <c r="DG43" s="273"/>
      <c r="DH43" s="273"/>
      <c r="DI43" s="273"/>
      <c r="DJ43" s="273"/>
      <c r="DK43" s="273"/>
      <c r="DL43" s="273"/>
      <c r="DM43" s="273"/>
      <c r="DN43" s="273"/>
      <c r="DO43" s="273"/>
      <c r="DP43" s="273"/>
      <c r="DQ43" s="273"/>
      <c r="DR43" s="273"/>
      <c r="DS43" s="273"/>
      <c r="DT43" s="273"/>
      <c r="DU43" s="273"/>
      <c r="DV43" s="273"/>
      <c r="DW43" s="273"/>
      <c r="DX43" s="273"/>
      <c r="DY43" s="273"/>
      <c r="DZ43" s="273"/>
      <c r="EA43" s="273"/>
      <c r="EB43" s="273"/>
      <c r="EC43" s="273"/>
      <c r="ED43" s="273"/>
      <c r="EE43" s="273"/>
      <c r="EF43" s="273"/>
      <c r="EG43" s="273"/>
      <c r="EH43" s="273"/>
      <c r="EI43" s="273"/>
      <c r="EJ43" s="273"/>
      <c r="EK43" s="273"/>
      <c r="EL43" s="273"/>
      <c r="EM43" s="273"/>
      <c r="EN43" s="273"/>
      <c r="EO43" s="273"/>
      <c r="EP43" s="273"/>
      <c r="EQ43" s="273"/>
      <c r="ER43" s="273"/>
      <c r="ES43" s="273"/>
      <c r="ET43" s="273"/>
      <c r="EU43" s="273"/>
      <c r="EV43" s="273"/>
      <c r="EW43" s="273"/>
      <c r="EX43" s="273"/>
      <c r="EY43" s="273"/>
      <c r="EZ43" s="273"/>
      <c r="FA43" s="273"/>
      <c r="FB43" s="273"/>
      <c r="FC43" s="273"/>
      <c r="FD43" s="273"/>
      <c r="FE43" s="273"/>
      <c r="FF43" s="273"/>
      <c r="FG43" s="273"/>
      <c r="FH43" s="273"/>
      <c r="FI43" s="273"/>
      <c r="FJ43" s="273"/>
      <c r="FK43" s="273"/>
      <c r="FL43" s="273"/>
      <c r="FM43" s="273"/>
      <c r="FN43" s="273"/>
      <c r="FO43" s="273"/>
      <c r="FP43" s="273"/>
      <c r="FQ43" s="273"/>
      <c r="FR43" s="273"/>
      <c r="FS43" s="273"/>
      <c r="FT43" s="273"/>
      <c r="FU43" s="273"/>
      <c r="FV43" s="273"/>
      <c r="FW43" s="273"/>
      <c r="FX43" s="273"/>
      <c r="FY43" s="273"/>
      <c r="FZ43" s="273"/>
      <c r="GA43" s="273"/>
      <c r="GB43" s="273"/>
      <c r="GC43" s="273"/>
      <c r="GD43" s="273"/>
      <c r="GE43" s="273"/>
      <c r="GF43" s="273"/>
      <c r="GG43" s="273"/>
      <c r="GH43" s="273"/>
      <c r="GI43" s="273"/>
      <c r="GJ43" s="273"/>
      <c r="GK43" s="273"/>
      <c r="GL43" s="273"/>
      <c r="GM43" s="273"/>
      <c r="GN43" s="273"/>
      <c r="GO43" s="273"/>
      <c r="GP43" s="273"/>
      <c r="GQ43" s="273"/>
      <c r="GR43" s="273"/>
      <c r="GS43" s="273"/>
      <c r="GT43" s="273"/>
      <c r="GU43" s="273"/>
      <c r="GV43" s="273"/>
      <c r="GW43" s="273"/>
      <c r="GX43" s="273"/>
      <c r="GY43" s="273"/>
      <c r="GZ43" s="273"/>
      <c r="HA43" s="273"/>
      <c r="HB43" s="273"/>
      <c r="HC43" s="273"/>
      <c r="HD43" s="273"/>
      <c r="HE43" s="273"/>
      <c r="HF43" s="273"/>
      <c r="HG43" s="273"/>
      <c r="HH43" s="273"/>
      <c r="HI43" s="273"/>
      <c r="HJ43" s="273"/>
      <c r="HK43" s="273"/>
      <c r="HL43" s="273"/>
      <c r="HM43" s="273"/>
      <c r="HN43" s="273"/>
      <c r="HO43" s="273"/>
      <c r="HP43" s="273"/>
      <c r="HQ43" s="273"/>
      <c r="HR43" s="273"/>
      <c r="HS43" s="273"/>
      <c r="HT43" s="273"/>
      <c r="HU43" s="273"/>
      <c r="HV43" s="273"/>
      <c r="HW43" s="273"/>
      <c r="HX43" s="273"/>
      <c r="HY43" s="273"/>
      <c r="HZ43" s="273"/>
      <c r="IA43" s="273"/>
      <c r="IB43" s="273"/>
      <c r="IC43" s="273"/>
      <c r="ID43" s="273"/>
      <c r="IE43" s="273"/>
      <c r="IF43" s="273"/>
      <c r="IG43" s="273"/>
      <c r="IH43" s="273"/>
      <c r="II43" s="273"/>
      <c r="IJ43" s="273"/>
      <c r="IK43" s="273"/>
      <c r="IL43" s="273"/>
    </row>
    <row r="44" spans="1:246" s="274" customFormat="1" ht="23.25" customHeight="1" x14ac:dyDescent="0.25">
      <c r="A44" s="255"/>
      <c r="B44" s="173" t="str">
        <f>'M3C Lic SDL 2020-21 hypotez1'!C48</f>
        <v>Espagnol S3</v>
      </c>
      <c r="C44" s="94" t="str">
        <f>'M3C Lic SDL 2020-21 hypotez1'!D47</f>
        <v>LOL3C6B
LOL3D6B
LOL3DH40
LOL3E3B
LOL3G8B
LOL3H5B</v>
      </c>
      <c r="D44" s="258"/>
      <c r="E44" s="258"/>
      <c r="F44" s="258"/>
      <c r="G44" s="259"/>
      <c r="H44" s="257"/>
      <c r="I44" s="257"/>
      <c r="J44" s="260"/>
      <c r="K44" s="261">
        <v>6</v>
      </c>
      <c r="L44" s="261">
        <v>102</v>
      </c>
      <c r="M44" s="116">
        <f t="shared" si="41"/>
        <v>5.8823529411764701</v>
      </c>
      <c r="N44" s="90">
        <f>+'M3C Lic SDL 2020-21 hypotez1'!N48</f>
        <v>0</v>
      </c>
      <c r="O44" s="90">
        <f>+'M3C Lic SDL 2020-21 hypotez1'!P48</f>
        <v>18</v>
      </c>
      <c r="P44" s="260"/>
      <c r="Q44" s="262"/>
      <c r="R44" s="278">
        <f t="shared" si="42"/>
        <v>3.1764705882352935</v>
      </c>
      <c r="S44" s="263"/>
      <c r="T44" s="264"/>
      <c r="U44" s="264"/>
      <c r="V44" s="265"/>
      <c r="W44" s="266"/>
      <c r="X44" s="17">
        <v>1</v>
      </c>
      <c r="Y44" s="128">
        <v>3</v>
      </c>
      <c r="Z44" s="98">
        <f t="shared" si="49"/>
        <v>18</v>
      </c>
      <c r="AA44" s="152">
        <f t="shared" si="50"/>
        <v>54</v>
      </c>
      <c r="AB44" s="152">
        <f t="shared" si="48"/>
        <v>3.1764705882352935</v>
      </c>
      <c r="AC44" s="264"/>
      <c r="AD44" s="267"/>
      <c r="AE44" s="264"/>
      <c r="AF44" s="268"/>
      <c r="AG44" s="268"/>
      <c r="AH44" s="269"/>
      <c r="AI44" s="270"/>
      <c r="AJ44" s="271"/>
      <c r="AK44" s="272"/>
      <c r="AL44" s="272"/>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c r="CG44" s="273"/>
      <c r="CH44" s="273"/>
      <c r="CI44" s="273"/>
      <c r="CJ44" s="273"/>
      <c r="CK44" s="273"/>
      <c r="CL44" s="273"/>
      <c r="CM44" s="273"/>
      <c r="CN44" s="273"/>
      <c r="CO44" s="273"/>
      <c r="CP44" s="273"/>
      <c r="CQ44" s="273"/>
      <c r="CR44" s="273"/>
      <c r="CS44" s="273"/>
      <c r="CT44" s="273"/>
      <c r="CU44" s="273"/>
      <c r="CV44" s="273"/>
      <c r="CW44" s="273"/>
      <c r="CX44" s="273"/>
      <c r="CY44" s="273"/>
      <c r="CZ44" s="273"/>
      <c r="DA44" s="273"/>
      <c r="DB44" s="273"/>
      <c r="DC44" s="273"/>
      <c r="DD44" s="273"/>
      <c r="DE44" s="273"/>
      <c r="DF44" s="273"/>
      <c r="DG44" s="273"/>
      <c r="DH44" s="273"/>
      <c r="DI44" s="273"/>
      <c r="DJ44" s="273"/>
      <c r="DK44" s="273"/>
      <c r="DL44" s="273"/>
      <c r="DM44" s="273"/>
      <c r="DN44" s="273"/>
      <c r="DO44" s="273"/>
      <c r="DP44" s="273"/>
      <c r="DQ44" s="273"/>
      <c r="DR44" s="273"/>
      <c r="DS44" s="273"/>
      <c r="DT44" s="273"/>
      <c r="DU44" s="273"/>
      <c r="DV44" s="273"/>
      <c r="DW44" s="273"/>
      <c r="DX44" s="273"/>
      <c r="DY44" s="273"/>
      <c r="DZ44" s="273"/>
      <c r="EA44" s="273"/>
      <c r="EB44" s="273"/>
      <c r="EC44" s="273"/>
      <c r="ED44" s="273"/>
      <c r="EE44" s="273"/>
      <c r="EF44" s="273"/>
      <c r="EG44" s="273"/>
      <c r="EH44" s="273"/>
      <c r="EI44" s="273"/>
      <c r="EJ44" s="273"/>
      <c r="EK44" s="273"/>
      <c r="EL44" s="273"/>
      <c r="EM44" s="273"/>
      <c r="EN44" s="273"/>
      <c r="EO44" s="273"/>
      <c r="EP44" s="273"/>
      <c r="EQ44" s="273"/>
      <c r="ER44" s="273"/>
      <c r="ES44" s="273"/>
      <c r="ET44" s="273"/>
      <c r="EU44" s="273"/>
      <c r="EV44" s="273"/>
      <c r="EW44" s="273"/>
      <c r="EX44" s="273"/>
      <c r="EY44" s="273"/>
      <c r="EZ44" s="273"/>
      <c r="FA44" s="273"/>
      <c r="FB44" s="273"/>
      <c r="FC44" s="273"/>
      <c r="FD44" s="273"/>
      <c r="FE44" s="273"/>
      <c r="FF44" s="273"/>
      <c r="FG44" s="273"/>
      <c r="FH44" s="273"/>
      <c r="FI44" s="273"/>
      <c r="FJ44" s="273"/>
      <c r="FK44" s="273"/>
      <c r="FL44" s="273"/>
      <c r="FM44" s="273"/>
      <c r="FN44" s="273"/>
      <c r="FO44" s="273"/>
      <c r="FP44" s="273"/>
      <c r="FQ44" s="273"/>
      <c r="FR44" s="273"/>
      <c r="FS44" s="273"/>
      <c r="FT44" s="273"/>
      <c r="FU44" s="273"/>
      <c r="FV44" s="273"/>
      <c r="FW44" s="273"/>
      <c r="FX44" s="273"/>
      <c r="FY44" s="273"/>
      <c r="FZ44" s="273"/>
      <c r="GA44" s="273"/>
      <c r="GB44" s="273"/>
      <c r="GC44" s="273"/>
      <c r="GD44" s="273"/>
      <c r="GE44" s="273"/>
      <c r="GF44" s="273"/>
      <c r="GG44" s="273"/>
      <c r="GH44" s="273"/>
      <c r="GI44" s="273"/>
      <c r="GJ44" s="273"/>
      <c r="GK44" s="273"/>
      <c r="GL44" s="273"/>
      <c r="GM44" s="273"/>
      <c r="GN44" s="273"/>
      <c r="GO44" s="273"/>
      <c r="GP44" s="273"/>
      <c r="GQ44" s="273"/>
      <c r="GR44" s="273"/>
      <c r="GS44" s="273"/>
      <c r="GT44" s="273"/>
      <c r="GU44" s="273"/>
      <c r="GV44" s="273"/>
      <c r="GW44" s="273"/>
      <c r="GX44" s="273"/>
      <c r="GY44" s="273"/>
      <c r="GZ44" s="273"/>
      <c r="HA44" s="273"/>
      <c r="HB44" s="273"/>
      <c r="HC44" s="273"/>
      <c r="HD44" s="273"/>
      <c r="HE44" s="273"/>
      <c r="HF44" s="273"/>
      <c r="HG44" s="273"/>
      <c r="HH44" s="273"/>
      <c r="HI44" s="273"/>
      <c r="HJ44" s="273"/>
      <c r="HK44" s="273"/>
      <c r="HL44" s="273"/>
      <c r="HM44" s="273"/>
      <c r="HN44" s="273"/>
      <c r="HO44" s="273"/>
      <c r="HP44" s="273"/>
      <c r="HQ44" s="273"/>
      <c r="HR44" s="273"/>
      <c r="HS44" s="273"/>
      <c r="HT44" s="273"/>
      <c r="HU44" s="273"/>
      <c r="HV44" s="273"/>
      <c r="HW44" s="273"/>
      <c r="HX44" s="273"/>
      <c r="HY44" s="273"/>
      <c r="HZ44" s="273"/>
      <c r="IA44" s="273"/>
      <c r="IB44" s="273"/>
      <c r="IC44" s="273"/>
      <c r="ID44" s="273"/>
      <c r="IE44" s="273"/>
      <c r="IF44" s="273"/>
      <c r="IG44" s="273"/>
      <c r="IH44" s="273"/>
      <c r="II44" s="273"/>
      <c r="IJ44" s="273"/>
      <c r="IK44" s="273"/>
      <c r="IL44" s="273"/>
    </row>
    <row r="45" spans="1:246" ht="23.25" customHeight="1" x14ac:dyDescent="0.25">
      <c r="A45" s="120"/>
      <c r="B45" s="173" t="str">
        <f>'M3C Lic SDL 2020-21 hypotez1'!C42</f>
        <v>Informatique/bureautique SDL S3 (salle informatique)</v>
      </c>
      <c r="C45" s="94" t="str">
        <f>'M3C Lic SDL 2020-21 hypotez1'!D42</f>
        <v>LOL3H60</v>
      </c>
      <c r="D45" s="91"/>
      <c r="E45" s="91"/>
      <c r="F45" s="91"/>
      <c r="G45" s="93"/>
      <c r="H45" s="94">
        <v>3</v>
      </c>
      <c r="I45" s="94">
        <v>3</v>
      </c>
      <c r="J45" s="90"/>
      <c r="K45" s="116">
        <v>112</v>
      </c>
      <c r="L45" s="116">
        <v>208</v>
      </c>
      <c r="M45" s="116">
        <f t="shared" si="41"/>
        <v>53.846153846153847</v>
      </c>
      <c r="N45" s="90">
        <f>+'M3C Lic SDL 2020-21 hypotez1'!N42</f>
        <v>12</v>
      </c>
      <c r="O45" s="90">
        <f>+'M3C Lic SDL 2020-21 hypotez1'!P42</f>
        <v>18</v>
      </c>
      <c r="P45" s="90"/>
      <c r="Q45" s="95"/>
      <c r="R45" s="278">
        <f t="shared" si="42"/>
        <v>58.153846153846146</v>
      </c>
      <c r="S45" s="314">
        <v>1.5</v>
      </c>
      <c r="T45" s="315">
        <v>1</v>
      </c>
      <c r="U45" s="315">
        <v>12</v>
      </c>
      <c r="V45" s="315">
        <v>36</v>
      </c>
      <c r="W45" s="316">
        <f t="shared" ref="W45" si="51">V45*M45%</f>
        <v>19.384615384615383</v>
      </c>
      <c r="X45" s="317">
        <v>1</v>
      </c>
      <c r="Y45" s="317">
        <v>6</v>
      </c>
      <c r="Z45" s="318">
        <v>12</v>
      </c>
      <c r="AA45" s="317">
        <f t="shared" si="50"/>
        <v>72</v>
      </c>
      <c r="AB45" s="315">
        <f t="shared" ref="AB45" si="52">M45*AA45%</f>
        <v>38.769230769230766</v>
      </c>
      <c r="AC45" s="17"/>
      <c r="AD45" s="128"/>
      <c r="AE45" s="17"/>
      <c r="AF45" s="117"/>
      <c r="AG45" s="117"/>
      <c r="AH45" s="118"/>
      <c r="AI45" s="144"/>
      <c r="AJ45" s="64"/>
      <c r="AK45" s="119"/>
      <c r="AL45" s="119"/>
    </row>
    <row r="46" spans="1:246" ht="23.25" customHeight="1" x14ac:dyDescent="0.25">
      <c r="A46" s="120"/>
      <c r="B46" s="173" t="str">
        <f>'M3C Lic SDL 2020-21 hypotez1'!C49</f>
        <v>Choix UEOI LLSH  S3: Unité d'Enseignement d'Ouverture Intégrée S3</v>
      </c>
      <c r="C46" s="94" t="str">
        <f>'M3C Lic SDL 2020-21 hypotez1'!D49</f>
        <v>PAV3UL01</v>
      </c>
      <c r="D46" s="91"/>
      <c r="E46" s="91"/>
      <c r="F46" s="91"/>
      <c r="G46" s="93"/>
      <c r="H46" s="94">
        <v>2</v>
      </c>
      <c r="I46" s="94">
        <v>2</v>
      </c>
      <c r="J46" s="90"/>
      <c r="K46" s="116">
        <v>117</v>
      </c>
      <c r="L46" s="116">
        <v>117</v>
      </c>
      <c r="M46" s="116">
        <f t="shared" si="41"/>
        <v>100</v>
      </c>
      <c r="N46" s="90">
        <f>+'M3C Lic SDL 2020-21 hypotez1'!N49</f>
        <v>15</v>
      </c>
      <c r="O46" s="90">
        <f>+'M3C Lic SDL 2020-21 hypotez1'!P49</f>
        <v>0</v>
      </c>
      <c r="P46" s="90"/>
      <c r="Q46" s="95"/>
      <c r="R46" s="279"/>
      <c r="S46" s="16"/>
      <c r="T46" s="17"/>
      <c r="U46" s="17"/>
      <c r="V46" s="152"/>
      <c r="W46" s="153"/>
      <c r="X46" s="17">
        <v>1</v>
      </c>
      <c r="Y46" s="128">
        <v>3</v>
      </c>
      <c r="Z46" s="90">
        <f t="shared" ref="Z46" si="53">SUM(O46)</f>
        <v>0</v>
      </c>
      <c r="AA46" s="152">
        <f t="shared" ref="AA46" si="54">Y46*Z46</f>
        <v>0</v>
      </c>
      <c r="AB46" s="152">
        <f t="shared" ref="AB46" si="55">AA46*M46%</f>
        <v>0</v>
      </c>
      <c r="AC46" s="17"/>
      <c r="AD46" s="128"/>
      <c r="AE46" s="17"/>
      <c r="AF46" s="117"/>
      <c r="AG46" s="117"/>
      <c r="AH46" s="118"/>
      <c r="AI46" s="144"/>
      <c r="AJ46" s="64"/>
      <c r="AK46" s="119"/>
      <c r="AL46" s="119"/>
    </row>
    <row r="47" spans="1:246" ht="27.75" customHeight="1" x14ac:dyDescent="0.25">
      <c r="A47" s="19"/>
      <c r="B47" s="334" t="str">
        <f>'M3C Lic SDL 2020-21 hypotez1'!C50</f>
        <v>Parcours COMTIL</v>
      </c>
      <c r="C47" s="5"/>
      <c r="D47" s="3"/>
      <c r="E47" s="3"/>
      <c r="F47" s="3"/>
      <c r="G47" s="7"/>
      <c r="H47" s="5"/>
      <c r="I47" s="5"/>
      <c r="J47" s="5"/>
      <c r="K47" s="276"/>
      <c r="L47" s="276"/>
      <c r="M47" s="19"/>
      <c r="N47" s="5"/>
      <c r="O47" s="5"/>
      <c r="P47" s="5"/>
      <c r="Q47" s="8"/>
      <c r="R47" s="280"/>
      <c r="S47" s="20"/>
      <c r="T47" s="21"/>
      <c r="U47" s="21"/>
      <c r="V47" s="154"/>
      <c r="W47" s="154"/>
      <c r="X47" s="21"/>
      <c r="Y47" s="130"/>
      <c r="Z47" s="21"/>
      <c r="AA47" s="154"/>
      <c r="AB47" s="154"/>
      <c r="AC47" s="21"/>
      <c r="AD47" s="130"/>
      <c r="AE47" s="65"/>
      <c r="AF47" s="65"/>
      <c r="AG47" s="65"/>
      <c r="AH47" s="65"/>
      <c r="AI47" s="145"/>
      <c r="AJ47" s="65"/>
      <c r="AK47" s="167"/>
      <c r="AL47" s="167"/>
    </row>
    <row r="48" spans="1:246" ht="23.25" customHeight="1" x14ac:dyDescent="0.25">
      <c r="A48" s="120"/>
      <c r="B48" s="173" t="str">
        <f>'M3C Lic SDL 2020-21 hypotez1'!C52</f>
        <v>Gestion des connaissances et technologies des langues (salle informatique)</v>
      </c>
      <c r="C48" s="94" t="str">
        <f>'M3C Lic SDL 2020-21 hypotez1'!D52</f>
        <v>LOL3H8C</v>
      </c>
      <c r="D48" s="91"/>
      <c r="E48" s="91"/>
      <c r="F48" s="91"/>
      <c r="G48" s="93"/>
      <c r="H48" s="90" t="s">
        <v>51</v>
      </c>
      <c r="I48" s="90" t="s">
        <v>51</v>
      </c>
      <c r="J48" s="90"/>
      <c r="K48" s="116">
        <v>18</v>
      </c>
      <c r="L48" s="116">
        <v>36</v>
      </c>
      <c r="M48" s="116">
        <f>(K48/L48)*100</f>
        <v>50</v>
      </c>
      <c r="N48" s="90">
        <f>+'M3C Lic SDL 2020-21 hypotez1'!N52</f>
        <v>0</v>
      </c>
      <c r="O48" s="90">
        <f>+'M3C Lic SDL 2020-21 hypotez1'!P52</f>
        <v>24</v>
      </c>
      <c r="P48" s="90"/>
      <c r="Q48" s="95"/>
      <c r="R48" s="278">
        <f>W48+AB48+AG48+AL48</f>
        <v>12</v>
      </c>
      <c r="S48" s="16">
        <v>1.5</v>
      </c>
      <c r="T48" s="17">
        <v>1</v>
      </c>
      <c r="U48" s="17">
        <f>SUM(N48)</f>
        <v>0</v>
      </c>
      <c r="V48" s="152">
        <f>U48*S48</f>
        <v>0</v>
      </c>
      <c r="W48" s="153">
        <f>V48*M48%</f>
        <v>0</v>
      </c>
      <c r="X48" s="17">
        <v>1</v>
      </c>
      <c r="Y48" s="128">
        <v>1</v>
      </c>
      <c r="Z48" s="98">
        <f>SUM(O48)</f>
        <v>24</v>
      </c>
      <c r="AA48" s="152">
        <f>Y48*Z48</f>
        <v>24</v>
      </c>
      <c r="AB48" s="152">
        <f t="shared" si="48"/>
        <v>12</v>
      </c>
      <c r="AC48" s="17"/>
      <c r="AD48" s="128"/>
      <c r="AE48" s="17"/>
      <c r="AF48" s="117"/>
      <c r="AG48" s="117"/>
      <c r="AH48" s="118"/>
      <c r="AI48" s="144"/>
      <c r="AJ48" s="64"/>
      <c r="AK48" s="119"/>
      <c r="AL48" s="119"/>
    </row>
    <row r="49" spans="1:38" ht="23.25" customHeight="1" x14ac:dyDescent="0.25">
      <c r="A49" s="120"/>
      <c r="B49" s="173" t="str">
        <f>'M3C Lic SDL 2020-21 hypotez1'!C53</f>
        <v>Introduction aux théories de la communication</v>
      </c>
      <c r="C49" s="94" t="str">
        <f>'M3C Lic SDL 2020-21 hypotez1'!D53</f>
        <v>LOL4H8A</v>
      </c>
      <c r="D49" s="91"/>
      <c r="E49" s="92"/>
      <c r="F49" s="91"/>
      <c r="G49" s="93"/>
      <c r="H49" s="90" t="s">
        <v>51</v>
      </c>
      <c r="I49" s="90" t="s">
        <v>51</v>
      </c>
      <c r="J49" s="90"/>
      <c r="K49" s="116">
        <v>18</v>
      </c>
      <c r="L49" s="116">
        <v>36</v>
      </c>
      <c r="M49" s="116">
        <f>(K49/L49)*100</f>
        <v>50</v>
      </c>
      <c r="N49" s="90">
        <f>+'M3C Lic SDL 2020-21 hypotez1'!N53</f>
        <v>0</v>
      </c>
      <c r="O49" s="90">
        <f>+'M3C Lic SDL 2020-21 hypotez1'!P53</f>
        <v>24</v>
      </c>
      <c r="P49" s="90"/>
      <c r="Q49" s="95"/>
      <c r="R49" s="278">
        <f>W49+AB49+AG49+AL49</f>
        <v>12</v>
      </c>
      <c r="S49" s="16">
        <v>1.5</v>
      </c>
      <c r="T49" s="17">
        <v>1</v>
      </c>
      <c r="U49" s="17">
        <f>SUM(N49)</f>
        <v>0</v>
      </c>
      <c r="V49" s="152">
        <f>U49*S49</f>
        <v>0</v>
      </c>
      <c r="W49" s="153">
        <f>V49*M49%</f>
        <v>0</v>
      </c>
      <c r="X49" s="17">
        <v>1</v>
      </c>
      <c r="Y49" s="128">
        <v>1</v>
      </c>
      <c r="Z49" s="90">
        <f>SUM(O49)</f>
        <v>24</v>
      </c>
      <c r="AA49" s="152">
        <f>Y49*Z49</f>
        <v>24</v>
      </c>
      <c r="AB49" s="152">
        <f t="shared" si="48"/>
        <v>12</v>
      </c>
      <c r="AC49" s="17"/>
      <c r="AD49" s="128"/>
      <c r="AE49" s="17"/>
      <c r="AF49" s="117"/>
      <c r="AG49" s="117"/>
      <c r="AH49" s="118"/>
      <c r="AI49" s="144"/>
      <c r="AJ49" s="64"/>
      <c r="AK49" s="119"/>
      <c r="AL49" s="119"/>
    </row>
    <row r="50" spans="1:38" ht="23.25" customHeight="1" x14ac:dyDescent="0.25">
      <c r="A50" s="19"/>
      <c r="B50" s="334" t="str">
        <f>'M3C Lic SDL 2020-21 hypotez1'!C54</f>
        <v>Parcours LSF</v>
      </c>
      <c r="C50" s="5"/>
      <c r="D50" s="3"/>
      <c r="E50" s="3"/>
      <c r="F50" s="3"/>
      <c r="G50" s="7"/>
      <c r="H50" s="5"/>
      <c r="I50" s="5"/>
      <c r="J50" s="5"/>
      <c r="K50" s="276"/>
      <c r="L50" s="276"/>
      <c r="M50" s="19"/>
      <c r="N50" s="5"/>
      <c r="O50" s="5"/>
      <c r="P50" s="5"/>
      <c r="Q50" s="8"/>
      <c r="R50" s="280"/>
      <c r="S50" s="20"/>
      <c r="T50" s="66"/>
      <c r="U50" s="21"/>
      <c r="V50" s="154"/>
      <c r="W50" s="154"/>
      <c r="X50" s="21"/>
      <c r="Y50" s="130"/>
      <c r="Z50" s="21"/>
      <c r="AA50" s="154"/>
      <c r="AB50" s="154"/>
      <c r="AC50" s="21"/>
      <c r="AD50" s="130"/>
      <c r="AE50" s="65"/>
      <c r="AF50" s="65"/>
      <c r="AG50" s="65"/>
      <c r="AH50" s="65"/>
      <c r="AI50" s="145"/>
      <c r="AJ50" s="65"/>
      <c r="AK50" s="167"/>
      <c r="AL50" s="167"/>
    </row>
    <row r="51" spans="1:38" ht="23.25" customHeight="1" x14ac:dyDescent="0.25">
      <c r="A51" s="120"/>
      <c r="B51" s="173" t="str">
        <f>'M3C Lic SDL 2020-21 hypotez1'!C56</f>
        <v>Langue des signes française 2</v>
      </c>
      <c r="C51" s="94">
        <f>'M3C Lic SDL 2020-21 hypotez1'!D56</f>
        <v>0</v>
      </c>
      <c r="D51" s="91"/>
      <c r="E51" s="91"/>
      <c r="F51" s="91"/>
      <c r="G51" s="93"/>
      <c r="H51" s="94" t="s">
        <v>51</v>
      </c>
      <c r="I51" s="94" t="s">
        <v>51</v>
      </c>
      <c r="J51" s="90"/>
      <c r="K51" s="116">
        <v>14</v>
      </c>
      <c r="L51" s="116">
        <v>14</v>
      </c>
      <c r="M51" s="116">
        <f>(K51/L51)*100</f>
        <v>100</v>
      </c>
      <c r="N51" s="90">
        <f>+'M3C Lic SDL 2020-21 hypotez1'!N56</f>
        <v>0</v>
      </c>
      <c r="O51" s="90">
        <f>+'M3C Lic SDL 2020-21 hypotez1'!P56</f>
        <v>30</v>
      </c>
      <c r="P51" s="90"/>
      <c r="Q51" s="95"/>
      <c r="R51" s="278">
        <f>W51+AB51+AG51+AL51</f>
        <v>12</v>
      </c>
      <c r="S51" s="16">
        <v>1.5</v>
      </c>
      <c r="T51" s="17">
        <v>1</v>
      </c>
      <c r="U51" s="17">
        <f>SUM(N51)</f>
        <v>0</v>
      </c>
      <c r="V51" s="152">
        <f>U51*S51</f>
        <v>0</v>
      </c>
      <c r="W51" s="153">
        <f>V51*M51%</f>
        <v>0</v>
      </c>
      <c r="X51" s="17">
        <v>1</v>
      </c>
      <c r="Y51" s="128">
        <f>SUM(L51/35)</f>
        <v>0.4</v>
      </c>
      <c r="Z51" s="90">
        <f>SUM(O51)</f>
        <v>30</v>
      </c>
      <c r="AA51" s="152">
        <f>Y51*Z51</f>
        <v>12</v>
      </c>
      <c r="AB51" s="152">
        <f t="shared" si="48"/>
        <v>12</v>
      </c>
      <c r="AC51" s="17"/>
      <c r="AD51" s="128"/>
      <c r="AE51" s="17"/>
      <c r="AF51" s="117"/>
      <c r="AG51" s="117"/>
      <c r="AH51" s="118"/>
      <c r="AI51" s="144"/>
      <c r="AJ51" s="64"/>
      <c r="AK51" s="119"/>
      <c r="AL51" s="119"/>
    </row>
    <row r="52" spans="1:38" ht="23.25" customHeight="1" x14ac:dyDescent="0.25">
      <c r="A52" s="120"/>
      <c r="B52" s="331" t="s">
        <v>103</v>
      </c>
      <c r="C52" s="94" t="str">
        <f>'M3C Lic SDL 2020-21 hypotez1'!D58</f>
        <v>LOL3D7B
LOL3E7D
LOL3H7C</v>
      </c>
      <c r="D52" s="91"/>
      <c r="E52" s="91"/>
      <c r="F52" s="91"/>
      <c r="G52" s="93"/>
      <c r="H52" s="94" t="s">
        <v>51</v>
      </c>
      <c r="I52" s="94" t="s">
        <v>51</v>
      </c>
      <c r="J52" s="90"/>
      <c r="K52" s="116">
        <v>14</v>
      </c>
      <c r="L52" s="116">
        <v>152</v>
      </c>
      <c r="M52" s="116">
        <f>(K52/L52)*100</f>
        <v>9.2105263157894726</v>
      </c>
      <c r="N52" s="90">
        <f>+'M3C Lic SDL 2020-21 hypotez1'!N58</f>
        <v>20</v>
      </c>
      <c r="O52" s="90">
        <f>+'M3C Lic SDL 2020-21 hypotez1'!P58</f>
        <v>0</v>
      </c>
      <c r="P52" s="90"/>
      <c r="Q52" s="95"/>
      <c r="R52" s="278">
        <f>W52+AB52+AG52+AL52</f>
        <v>2.763157894736842</v>
      </c>
      <c r="S52" s="16">
        <v>1.5</v>
      </c>
      <c r="T52" s="17">
        <v>1</v>
      </c>
      <c r="U52" s="17">
        <f>SUM(N52)</f>
        <v>20</v>
      </c>
      <c r="V52" s="152">
        <f>U52*S52</f>
        <v>30</v>
      </c>
      <c r="W52" s="153">
        <f>V52*M52%</f>
        <v>2.763157894736842</v>
      </c>
      <c r="X52" s="17">
        <v>1</v>
      </c>
      <c r="Y52" s="128">
        <v>4</v>
      </c>
      <c r="Z52" s="90">
        <f>SUM(O52)</f>
        <v>0</v>
      </c>
      <c r="AA52" s="152">
        <f>Y52*Z52</f>
        <v>0</v>
      </c>
      <c r="AB52" s="152">
        <f t="shared" si="48"/>
        <v>0</v>
      </c>
      <c r="AC52" s="17"/>
      <c r="AD52" s="128"/>
      <c r="AE52" s="17"/>
      <c r="AF52" s="117"/>
      <c r="AG52" s="117"/>
      <c r="AH52" s="118"/>
      <c r="AI52" s="144"/>
      <c r="AJ52" s="64"/>
      <c r="AK52" s="119"/>
      <c r="AL52" s="119"/>
    </row>
    <row r="53" spans="1:38" ht="23.25" customHeight="1" x14ac:dyDescent="0.25">
      <c r="A53" s="120"/>
      <c r="B53" s="331" t="s">
        <v>104</v>
      </c>
      <c r="C53" s="94" t="e">
        <f>'M3C Lic SDL 2020-21 hypotez1'!#REF!</f>
        <v>#REF!</v>
      </c>
      <c r="D53" s="91"/>
      <c r="E53" s="91"/>
      <c r="F53" s="91"/>
      <c r="G53" s="93"/>
      <c r="H53" s="94" t="s">
        <v>51</v>
      </c>
      <c r="I53" s="94" t="s">
        <v>51</v>
      </c>
      <c r="J53" s="90"/>
      <c r="K53" s="116"/>
      <c r="L53" s="116"/>
      <c r="M53" s="116"/>
      <c r="N53" s="90" t="e">
        <f>+'M3C Lic SDL 2020-21 hypotez1'!#REF!</f>
        <v>#REF!</v>
      </c>
      <c r="O53" s="90" t="e">
        <f>+'M3C Lic SDL 2020-21 hypotez1'!#REF!</f>
        <v>#REF!</v>
      </c>
      <c r="P53" s="90"/>
      <c r="Q53" s="95"/>
      <c r="R53" s="278" t="e">
        <f>W53+AB53+AG53+AL53</f>
        <v>#REF!</v>
      </c>
      <c r="S53" s="16">
        <v>1.5</v>
      </c>
      <c r="T53" s="17">
        <v>1</v>
      </c>
      <c r="U53" s="17" t="e">
        <f>SUM(N53)</f>
        <v>#REF!</v>
      </c>
      <c r="V53" s="152" t="e">
        <f>U53*S53</f>
        <v>#REF!</v>
      </c>
      <c r="W53" s="153" t="e">
        <f>V53*M53%</f>
        <v>#REF!</v>
      </c>
      <c r="X53" s="17">
        <v>1</v>
      </c>
      <c r="Y53" s="128">
        <v>2</v>
      </c>
      <c r="Z53" s="90" t="e">
        <f>SUM(O53)</f>
        <v>#REF!</v>
      </c>
      <c r="AA53" s="152" t="e">
        <f>Y53*Z53</f>
        <v>#REF!</v>
      </c>
      <c r="AB53" s="152" t="e">
        <f t="shared" ref="AB53" si="56">AA53*M53%</f>
        <v>#REF!</v>
      </c>
      <c r="AC53" s="17"/>
      <c r="AD53" s="128"/>
      <c r="AE53" s="17"/>
      <c r="AF53" s="117"/>
      <c r="AG53" s="117"/>
      <c r="AH53" s="118"/>
      <c r="AI53" s="144"/>
      <c r="AJ53" s="64"/>
      <c r="AK53" s="119"/>
      <c r="AL53" s="119"/>
    </row>
    <row r="54" spans="1:38" ht="23.25" customHeight="1" x14ac:dyDescent="0.25">
      <c r="A54" s="19"/>
      <c r="B54" s="334" t="str">
        <f>'M3C Lic SDL 2020-21 hypotez1'!C61</f>
        <v>PARCOURS MEF-FLM/FLE</v>
      </c>
      <c r="C54" s="5"/>
      <c r="D54" s="3"/>
      <c r="E54" s="3"/>
      <c r="F54" s="3"/>
      <c r="G54" s="7"/>
      <c r="H54" s="5"/>
      <c r="I54" s="5"/>
      <c r="J54" s="5"/>
      <c r="K54" s="42"/>
      <c r="L54" s="42"/>
      <c r="M54" s="42"/>
      <c r="N54" s="5"/>
      <c r="O54" s="5"/>
      <c r="P54" s="5"/>
      <c r="Q54" s="8"/>
      <c r="R54" s="280"/>
      <c r="S54" s="20"/>
      <c r="T54" s="66"/>
      <c r="U54" s="21">
        <f t="shared" ref="U54:U87" si="57">SUM(N54)</f>
        <v>0</v>
      </c>
      <c r="V54" s="154"/>
      <c r="W54" s="154"/>
      <c r="X54" s="21"/>
      <c r="Y54" s="130"/>
      <c r="Z54" s="21"/>
      <c r="AA54" s="154"/>
      <c r="AB54" s="154">
        <f t="shared" si="48"/>
        <v>0</v>
      </c>
      <c r="AC54" s="21"/>
      <c r="AD54" s="130"/>
      <c r="AE54" s="65"/>
      <c r="AF54" s="65"/>
      <c r="AG54" s="65"/>
      <c r="AH54" s="65"/>
      <c r="AI54" s="145"/>
      <c r="AJ54" s="65"/>
      <c r="AK54" s="167"/>
      <c r="AL54" s="167"/>
    </row>
    <row r="55" spans="1:38" ht="23.25" customHeight="1" x14ac:dyDescent="0.25">
      <c r="A55" s="120"/>
      <c r="B55" s="173" t="str">
        <f>'M3C Lic SDL 2020-21 hypotez1'!C63</f>
        <v>Introduction à la didactique du FLE</v>
      </c>
      <c r="C55" s="94">
        <f>'M3C Lic SDL 2020-21 hypotez1'!D63</f>
        <v>0</v>
      </c>
      <c r="D55" s="91"/>
      <c r="E55" s="91"/>
      <c r="F55" s="91"/>
      <c r="G55" s="93"/>
      <c r="H55" s="94" t="s">
        <v>51</v>
      </c>
      <c r="I55" s="94" t="s">
        <v>51</v>
      </c>
      <c r="J55" s="90"/>
      <c r="K55" s="116">
        <v>79</v>
      </c>
      <c r="L55" s="116">
        <v>131</v>
      </c>
      <c r="M55" s="116">
        <f>(K55/L55)*100</f>
        <v>60.305343511450381</v>
      </c>
      <c r="N55" s="90">
        <f>+'M3C Lic SDL 2020-21 hypotez1'!N63</f>
        <v>10</v>
      </c>
      <c r="O55" s="90">
        <f>+'M3C Lic SDL 2020-21 hypotez1'!P63</f>
        <v>15</v>
      </c>
      <c r="P55" s="90"/>
      <c r="Q55" s="95"/>
      <c r="R55" s="278">
        <f>W55+AB55+AG55+AL55</f>
        <v>36.18320610687023</v>
      </c>
      <c r="S55" s="16">
        <v>1.5</v>
      </c>
      <c r="T55" s="17">
        <v>1</v>
      </c>
      <c r="U55" s="17">
        <f>SUM(N55)</f>
        <v>10</v>
      </c>
      <c r="V55" s="152">
        <f>U55*S55</f>
        <v>15</v>
      </c>
      <c r="W55" s="153">
        <f>V55*M55%</f>
        <v>9.0458015267175576</v>
      </c>
      <c r="X55" s="17">
        <v>1</v>
      </c>
      <c r="Y55" s="128">
        <v>3</v>
      </c>
      <c r="Z55" s="90">
        <f>SUM(O55)</f>
        <v>15</v>
      </c>
      <c r="AA55" s="152">
        <f>Y55*Z55</f>
        <v>45</v>
      </c>
      <c r="AB55" s="152">
        <f t="shared" si="48"/>
        <v>27.137404580152673</v>
      </c>
      <c r="AC55" s="17"/>
      <c r="AD55" s="128"/>
      <c r="AE55" s="17"/>
      <c r="AF55" s="117"/>
      <c r="AG55" s="117"/>
      <c r="AH55" s="118"/>
      <c r="AI55" s="144"/>
      <c r="AJ55" s="64"/>
      <c r="AK55" s="119"/>
      <c r="AL55" s="119"/>
    </row>
    <row r="56" spans="1:38" ht="23.25" customHeight="1" x14ac:dyDescent="0.25">
      <c r="A56" s="120"/>
      <c r="B56" s="173" t="str">
        <f>'M3C Lic SDL 2020-21 hypotez1'!C64</f>
        <v xml:space="preserve">Connaissance des institutions éducatives </v>
      </c>
      <c r="C56" s="94" t="str">
        <f>'M3C Lic SDL 2020-21 hypotez1'!D64</f>
        <v>LOL3D7B
LOL3E7D
LOL3H7C</v>
      </c>
      <c r="D56" s="91"/>
      <c r="E56" s="91"/>
      <c r="F56" s="91"/>
      <c r="G56" s="93"/>
      <c r="H56" s="94" t="s">
        <v>51</v>
      </c>
      <c r="I56" s="94" t="s">
        <v>51</v>
      </c>
      <c r="J56" s="90"/>
      <c r="K56" s="116">
        <v>79</v>
      </c>
      <c r="L56" s="116">
        <v>152</v>
      </c>
      <c r="M56" s="116">
        <f>(K56/L56)*100</f>
        <v>51.973684210526315</v>
      </c>
      <c r="N56" s="90">
        <f>+'M3C Lic SDL 2020-21 hypotez1'!N64</f>
        <v>20</v>
      </c>
      <c r="O56" s="90" t="str">
        <f>+'M3C Lic SDL 2020-21 hypotez1'!P64</f>
        <v/>
      </c>
      <c r="P56" s="90"/>
      <c r="Q56" s="95"/>
      <c r="R56" s="278">
        <f>W56+AB56+AG56+AL56</f>
        <v>15.592105263157896</v>
      </c>
      <c r="S56" s="16">
        <v>1.5</v>
      </c>
      <c r="T56" s="17">
        <v>1</v>
      </c>
      <c r="U56" s="17">
        <f>SUM(N56)</f>
        <v>20</v>
      </c>
      <c r="V56" s="152">
        <f>U56*S56</f>
        <v>30</v>
      </c>
      <c r="W56" s="153">
        <f>V56*M56%</f>
        <v>15.592105263157896</v>
      </c>
      <c r="X56" s="17">
        <v>1</v>
      </c>
      <c r="Y56" s="128">
        <v>4</v>
      </c>
      <c r="Z56" s="90">
        <f>SUM(O56)</f>
        <v>0</v>
      </c>
      <c r="AA56" s="152">
        <f>Y56*Z56</f>
        <v>0</v>
      </c>
      <c r="AB56" s="152">
        <f t="shared" si="48"/>
        <v>0</v>
      </c>
      <c r="AC56" s="17"/>
      <c r="AD56" s="128"/>
      <c r="AE56" s="17"/>
      <c r="AF56" s="117"/>
      <c r="AG56" s="117"/>
      <c r="AH56" s="118"/>
      <c r="AI56" s="144"/>
      <c r="AJ56" s="64"/>
      <c r="AK56" s="119"/>
      <c r="AL56" s="119"/>
    </row>
    <row r="57" spans="1:38" ht="23.25" customHeight="1" x14ac:dyDescent="0.25">
      <c r="A57" s="43"/>
      <c r="B57" s="44"/>
      <c r="C57" s="45"/>
      <c r="D57" s="45"/>
      <c r="E57" s="45"/>
      <c r="F57" s="45"/>
      <c r="G57" s="45"/>
      <c r="H57" s="45"/>
      <c r="I57" s="67" t="s">
        <v>30</v>
      </c>
      <c r="J57" s="68"/>
      <c r="K57" s="45"/>
      <c r="L57" s="45"/>
      <c r="M57" s="45">
        <v>337</v>
      </c>
      <c r="N57" s="45" t="e">
        <f>SUM(N38:N56)</f>
        <v>#REF!</v>
      </c>
      <c r="O57" s="45" t="e">
        <f>SUM(O38:O56)</f>
        <v>#REF!</v>
      </c>
      <c r="P57" s="45">
        <f>SUM(P38:P56)</f>
        <v>0</v>
      </c>
      <c r="Q57" s="45">
        <f>SUM(Q38:Q56)</f>
        <v>0</v>
      </c>
      <c r="R57" s="281" t="e">
        <f>SUM(R38:R56)</f>
        <v>#REF!</v>
      </c>
      <c r="S57" s="47"/>
      <c r="T57" s="69"/>
      <c r="U57" s="48"/>
      <c r="V57" s="155"/>
      <c r="W57" s="155"/>
      <c r="X57" s="48"/>
      <c r="Y57" s="132"/>
      <c r="Z57" s="48"/>
      <c r="AA57" s="155"/>
      <c r="AB57" s="155"/>
      <c r="AC57" s="48"/>
      <c r="AD57" s="132"/>
      <c r="AE57" s="70"/>
      <c r="AF57" s="70"/>
      <c r="AG57" s="70"/>
      <c r="AH57" s="70"/>
      <c r="AI57" s="146"/>
      <c r="AJ57" s="70"/>
      <c r="AK57" s="168"/>
      <c r="AL57" s="168"/>
    </row>
    <row r="58" spans="1:38" ht="23.25" customHeight="1" x14ac:dyDescent="0.25">
      <c r="A58" s="71"/>
      <c r="B58" s="72"/>
      <c r="C58" s="72"/>
      <c r="D58" s="72"/>
      <c r="E58" s="72"/>
      <c r="F58" s="72"/>
      <c r="G58" s="72"/>
      <c r="H58" s="72"/>
      <c r="I58" s="72"/>
      <c r="J58" s="72"/>
      <c r="K58" s="72"/>
      <c r="L58" s="72"/>
      <c r="M58" s="72"/>
      <c r="N58" s="72"/>
      <c r="O58" s="72"/>
      <c r="P58" s="72"/>
      <c r="Q58" s="72"/>
      <c r="R58" s="73"/>
      <c r="S58" s="74"/>
      <c r="T58" s="75"/>
      <c r="U58" s="76"/>
      <c r="V58" s="160"/>
      <c r="W58" s="160"/>
      <c r="X58" s="76"/>
      <c r="Y58" s="136"/>
      <c r="Z58" s="76"/>
      <c r="AA58" s="160"/>
      <c r="AB58" s="277"/>
      <c r="AC58" s="76"/>
      <c r="AD58" s="136"/>
      <c r="AE58" s="77"/>
      <c r="AF58" s="77"/>
      <c r="AG58" s="77"/>
      <c r="AH58" s="77"/>
      <c r="AI58" s="147"/>
      <c r="AJ58" s="77"/>
      <c r="AK58" s="169"/>
      <c r="AL58" s="169"/>
    </row>
    <row r="59" spans="1:38" ht="23.25" customHeight="1" x14ac:dyDescent="0.2">
      <c r="A59" s="56"/>
      <c r="B59" s="57" t="s">
        <v>31</v>
      </c>
      <c r="C59" s="56"/>
      <c r="D59" s="56"/>
      <c r="E59" s="56"/>
      <c r="F59" s="56"/>
      <c r="G59" s="56"/>
      <c r="H59" s="56"/>
      <c r="I59" s="56"/>
      <c r="J59" s="56"/>
      <c r="K59" s="58"/>
      <c r="L59" s="58"/>
      <c r="M59" s="58"/>
      <c r="N59" s="56"/>
      <c r="O59" s="56"/>
      <c r="P59" s="56"/>
      <c r="Q59" s="59"/>
      <c r="R59" s="60"/>
      <c r="S59" s="61"/>
      <c r="T59" s="78"/>
      <c r="U59" s="62"/>
      <c r="V59" s="159"/>
      <c r="W59" s="159"/>
      <c r="X59" s="62"/>
      <c r="Y59" s="135"/>
      <c r="Z59" s="62"/>
      <c r="AA59" s="159"/>
      <c r="AB59" s="159"/>
      <c r="AC59" s="62"/>
      <c r="AD59" s="135"/>
      <c r="AE59" s="79"/>
      <c r="AF59" s="79"/>
      <c r="AG59" s="79"/>
      <c r="AH59" s="79"/>
      <c r="AI59" s="148"/>
      <c r="AJ59" s="79"/>
      <c r="AK59" s="170"/>
      <c r="AL59" s="170"/>
    </row>
    <row r="60" spans="1:38" ht="30.75" customHeight="1" x14ac:dyDescent="0.25">
      <c r="A60" s="14"/>
      <c r="B60" s="173" t="str">
        <f>'M3C Lic SDL 2020-21 hypotez1'!C68</f>
        <v xml:space="preserve">Syntaxe </v>
      </c>
      <c r="C60" s="94" t="str">
        <f>'M3C Lic SDL 2020-21 hypotez1'!D68</f>
        <v>LOL4H10</v>
      </c>
      <c r="D60" s="91"/>
      <c r="E60" s="92"/>
      <c r="F60" s="91"/>
      <c r="G60" s="93"/>
      <c r="H60" s="175" t="s">
        <v>54</v>
      </c>
      <c r="I60" s="175" t="s">
        <v>54</v>
      </c>
      <c r="J60" s="94"/>
      <c r="K60" s="116">
        <v>90</v>
      </c>
      <c r="L60" s="116">
        <v>90</v>
      </c>
      <c r="M60" s="116">
        <f t="shared" ref="M60:M79" si="58">(K60/L60)*100</f>
        <v>100</v>
      </c>
      <c r="N60" s="90">
        <f>+'M3C Lic SDL 2020-21 hypotez1'!N68</f>
        <v>24</v>
      </c>
      <c r="O60" s="90">
        <f>+'M3C Lic SDL 2020-21 hypotez1'!P68</f>
        <v>24</v>
      </c>
      <c r="P60" s="90"/>
      <c r="Q60" s="95"/>
      <c r="R60" s="278">
        <f t="shared" ref="R60:R79" si="59">W60+AB60+AG60+AL60</f>
        <v>108</v>
      </c>
      <c r="S60" s="16">
        <v>1.5</v>
      </c>
      <c r="T60" s="17">
        <v>1</v>
      </c>
      <c r="U60" s="17">
        <f t="shared" si="57"/>
        <v>24</v>
      </c>
      <c r="V60" s="152">
        <f t="shared" ref="V60:V75" si="60">U60*S60</f>
        <v>36</v>
      </c>
      <c r="W60" s="153">
        <f t="shared" ref="W60:W69" si="61">V60*M60%</f>
        <v>36</v>
      </c>
      <c r="X60" s="17">
        <v>1</v>
      </c>
      <c r="Y60" s="128">
        <v>3</v>
      </c>
      <c r="Z60" s="17">
        <f t="shared" si="14"/>
        <v>24</v>
      </c>
      <c r="AA60" s="152">
        <f t="shared" ref="AA60:AA79" si="62">Y60*Z60</f>
        <v>72</v>
      </c>
      <c r="AB60" s="152">
        <f t="shared" si="48"/>
        <v>72</v>
      </c>
      <c r="AC60" s="17"/>
      <c r="AD60" s="128"/>
      <c r="AE60" s="64"/>
      <c r="AF60" s="117"/>
      <c r="AG60" s="117"/>
      <c r="AH60" s="118"/>
      <c r="AI60" s="144"/>
      <c r="AJ60" s="64"/>
      <c r="AK60" s="119">
        <f t="shared" ref="AK60:AK64" si="63">(AI60*AJ60)*AH60</f>
        <v>0</v>
      </c>
      <c r="AL60" s="119">
        <f t="shared" ref="AL60:AL64" si="64">AK60*M60%</f>
        <v>0</v>
      </c>
    </row>
    <row r="61" spans="1:38" ht="30.75" customHeight="1" x14ac:dyDescent="0.25">
      <c r="A61" s="14"/>
      <c r="B61" s="173" t="str">
        <f>'M3C Lic SDL 2020-21 hypotez1'!C69</f>
        <v xml:space="preserve">Phonologie </v>
      </c>
      <c r="C61" s="94" t="str">
        <f>'M3C Lic SDL 2020-21 hypotez1'!D69</f>
        <v>LOL4H20</v>
      </c>
      <c r="D61" s="91"/>
      <c r="E61" s="91"/>
      <c r="F61" s="92"/>
      <c r="G61" s="93"/>
      <c r="H61" s="175" t="s">
        <v>54</v>
      </c>
      <c r="I61" s="175" t="s">
        <v>54</v>
      </c>
      <c r="J61" s="90"/>
      <c r="K61" s="116">
        <v>88</v>
      </c>
      <c r="L61" s="116">
        <v>88</v>
      </c>
      <c r="M61" s="116">
        <f t="shared" si="58"/>
        <v>100</v>
      </c>
      <c r="N61" s="90">
        <f>+'M3C Lic SDL 2020-21 hypotez1'!N69</f>
        <v>0</v>
      </c>
      <c r="O61" s="90">
        <f>+'M3C Lic SDL 2020-21 hypotez1'!P69</f>
        <v>0</v>
      </c>
      <c r="P61" s="90"/>
      <c r="Q61" s="95"/>
      <c r="R61" s="278">
        <f t="shared" si="59"/>
        <v>0</v>
      </c>
      <c r="S61" s="16">
        <v>1.5</v>
      </c>
      <c r="T61" s="17">
        <v>1</v>
      </c>
      <c r="U61" s="17">
        <f t="shared" si="57"/>
        <v>0</v>
      </c>
      <c r="V61" s="152">
        <f t="shared" si="60"/>
        <v>0</v>
      </c>
      <c r="W61" s="153">
        <f t="shared" si="61"/>
        <v>0</v>
      </c>
      <c r="X61" s="17">
        <v>1</v>
      </c>
      <c r="Y61" s="128">
        <v>3</v>
      </c>
      <c r="Z61" s="17">
        <f t="shared" si="14"/>
        <v>0</v>
      </c>
      <c r="AA61" s="152">
        <f t="shared" si="62"/>
        <v>0</v>
      </c>
      <c r="AB61" s="152">
        <f t="shared" si="48"/>
        <v>0</v>
      </c>
      <c r="AC61" s="17"/>
      <c r="AD61" s="128"/>
      <c r="AE61" s="64"/>
      <c r="AF61" s="117"/>
      <c r="AG61" s="117"/>
      <c r="AH61" s="118"/>
      <c r="AI61" s="144"/>
      <c r="AJ61" s="64"/>
      <c r="AK61" s="119">
        <f t="shared" si="63"/>
        <v>0</v>
      </c>
      <c r="AL61" s="119">
        <f t="shared" si="64"/>
        <v>0</v>
      </c>
    </row>
    <row r="62" spans="1:38" ht="30.75" customHeight="1" x14ac:dyDescent="0.25">
      <c r="A62" s="14"/>
      <c r="B62" s="173" t="str">
        <f>'M3C Lic SDL 2020-21 hypotez1'!C72</f>
        <v>Traitement quantitatif des données   (salle informatique)</v>
      </c>
      <c r="C62" s="94" t="str">
        <f>'M3C Lic SDL 2020-21 hypotez1'!D72</f>
        <v>LOL4H6B</v>
      </c>
      <c r="D62" s="91"/>
      <c r="E62" s="92"/>
      <c r="F62" s="92"/>
      <c r="G62" s="93"/>
      <c r="H62" s="175" t="s">
        <v>52</v>
      </c>
      <c r="I62" s="175" t="s">
        <v>52</v>
      </c>
      <c r="J62" s="90"/>
      <c r="K62" s="116">
        <v>90</v>
      </c>
      <c r="L62" s="116">
        <v>90</v>
      </c>
      <c r="M62" s="116">
        <f t="shared" si="58"/>
        <v>100</v>
      </c>
      <c r="N62" s="90">
        <f>+'M3C Lic SDL 2020-21 hypotez1'!N72</f>
        <v>0</v>
      </c>
      <c r="O62" s="90">
        <f>+'M3C Lic SDL 2020-21 hypotez1'!P72</f>
        <v>18</v>
      </c>
      <c r="P62" s="90"/>
      <c r="Q62" s="95"/>
      <c r="R62" s="278">
        <f t="shared" si="59"/>
        <v>54</v>
      </c>
      <c r="S62" s="16"/>
      <c r="T62" s="17"/>
      <c r="U62" s="17"/>
      <c r="V62" s="152"/>
      <c r="W62" s="153"/>
      <c r="X62" s="17">
        <v>1</v>
      </c>
      <c r="Y62" s="128">
        <v>3</v>
      </c>
      <c r="Z62" s="17">
        <f t="shared" si="14"/>
        <v>18</v>
      </c>
      <c r="AA62" s="152">
        <f t="shared" si="62"/>
        <v>54</v>
      </c>
      <c r="AB62" s="152">
        <f t="shared" si="48"/>
        <v>54</v>
      </c>
      <c r="AC62" s="17"/>
      <c r="AD62" s="128"/>
      <c r="AE62" s="64"/>
      <c r="AF62" s="117"/>
      <c r="AG62" s="117"/>
      <c r="AH62" s="118"/>
      <c r="AI62" s="144"/>
      <c r="AJ62" s="64"/>
      <c r="AK62" s="119">
        <f t="shared" si="63"/>
        <v>0</v>
      </c>
      <c r="AL62" s="119">
        <f t="shared" si="64"/>
        <v>0</v>
      </c>
    </row>
    <row r="63" spans="1:38" ht="30.75" customHeight="1" x14ac:dyDescent="0.25">
      <c r="A63" s="14"/>
      <c r="B63" s="173" t="str">
        <f>'M3C Lic SDL 2020-21 hypotez1'!C70</f>
        <v>Didacticiels pour l'enseignement du FLM (salle informatique)</v>
      </c>
      <c r="C63" s="94" t="str">
        <f>'M3C Lic SDL 2020-21 hypotez1'!D70</f>
        <v>LOL4H30</v>
      </c>
      <c r="D63" s="91"/>
      <c r="E63" s="92"/>
      <c r="F63" s="91"/>
      <c r="G63" s="93"/>
      <c r="H63" s="175" t="s">
        <v>54</v>
      </c>
      <c r="I63" s="175" t="s">
        <v>54</v>
      </c>
      <c r="J63" s="94"/>
      <c r="K63" s="116">
        <v>88</v>
      </c>
      <c r="L63" s="116">
        <v>88</v>
      </c>
      <c r="M63" s="116">
        <f t="shared" si="58"/>
        <v>100</v>
      </c>
      <c r="N63" s="90">
        <f>+'M3C Lic SDL 2020-21 hypotez1'!N70</f>
        <v>18</v>
      </c>
      <c r="O63" s="90">
        <f>+'M3C Lic SDL 2020-21 hypotez1'!P70</f>
        <v>18</v>
      </c>
      <c r="P63" s="90"/>
      <c r="Q63" s="95"/>
      <c r="R63" s="278">
        <f t="shared" si="59"/>
        <v>81</v>
      </c>
      <c r="S63" s="16">
        <v>1.5</v>
      </c>
      <c r="T63" s="17">
        <v>1</v>
      </c>
      <c r="U63" s="17">
        <f t="shared" si="57"/>
        <v>18</v>
      </c>
      <c r="V63" s="152">
        <f t="shared" si="60"/>
        <v>27</v>
      </c>
      <c r="W63" s="153">
        <f t="shared" si="61"/>
        <v>27</v>
      </c>
      <c r="X63" s="17">
        <v>1</v>
      </c>
      <c r="Y63" s="128">
        <v>3</v>
      </c>
      <c r="Z63" s="17">
        <f t="shared" si="14"/>
        <v>18</v>
      </c>
      <c r="AA63" s="152">
        <f t="shared" si="62"/>
        <v>54</v>
      </c>
      <c r="AB63" s="152">
        <f t="shared" si="48"/>
        <v>54</v>
      </c>
      <c r="AC63" s="17"/>
      <c r="AD63" s="128"/>
      <c r="AE63" s="64"/>
      <c r="AF63" s="117"/>
      <c r="AG63" s="117"/>
      <c r="AH63" s="118"/>
      <c r="AI63" s="144"/>
      <c r="AJ63" s="64"/>
      <c r="AK63" s="119">
        <f t="shared" si="63"/>
        <v>0</v>
      </c>
      <c r="AL63" s="119">
        <f t="shared" si="64"/>
        <v>0</v>
      </c>
    </row>
    <row r="64" spans="1:38" ht="30.75" customHeight="1" x14ac:dyDescent="0.25">
      <c r="A64" s="14"/>
      <c r="B64" s="173" t="str">
        <f>'M3C Lic SDL 2020-21 hypotez1'!C71</f>
        <v>Introduction au TAL  (Traitement Automatique du Langage) salle informatique</v>
      </c>
      <c r="C64" s="94" t="str">
        <f>'M3C Lic SDL 2020-21 hypotez1'!D71</f>
        <v>LOL4H40</v>
      </c>
      <c r="D64" s="91"/>
      <c r="E64" s="92"/>
      <c r="F64" s="91"/>
      <c r="G64" s="93"/>
      <c r="H64" s="175" t="s">
        <v>52</v>
      </c>
      <c r="I64" s="175" t="s">
        <v>52</v>
      </c>
      <c r="J64" s="94"/>
      <c r="K64" s="116">
        <v>89</v>
      </c>
      <c r="L64" s="116">
        <v>89</v>
      </c>
      <c r="M64" s="116">
        <f t="shared" si="58"/>
        <v>100</v>
      </c>
      <c r="N64" s="90">
        <f>+'M3C Lic SDL 2020-21 hypotez1'!N71</f>
        <v>12</v>
      </c>
      <c r="O64" s="90">
        <f>+'M3C Lic SDL 2020-21 hypotez1'!P71</f>
        <v>6</v>
      </c>
      <c r="P64" s="90"/>
      <c r="Q64" s="95"/>
      <c r="R64" s="278">
        <f t="shared" si="59"/>
        <v>36</v>
      </c>
      <c r="S64" s="16">
        <v>1.5</v>
      </c>
      <c r="T64" s="17">
        <v>1</v>
      </c>
      <c r="U64" s="17">
        <f t="shared" si="57"/>
        <v>12</v>
      </c>
      <c r="V64" s="152">
        <f t="shared" si="60"/>
        <v>18</v>
      </c>
      <c r="W64" s="153">
        <f t="shared" si="61"/>
        <v>18</v>
      </c>
      <c r="X64" s="17">
        <v>1</v>
      </c>
      <c r="Y64" s="128">
        <v>3</v>
      </c>
      <c r="Z64" s="17">
        <f t="shared" si="14"/>
        <v>6</v>
      </c>
      <c r="AA64" s="152">
        <f t="shared" si="62"/>
        <v>18</v>
      </c>
      <c r="AB64" s="152">
        <f t="shared" si="48"/>
        <v>18</v>
      </c>
      <c r="AC64" s="17"/>
      <c r="AD64" s="128"/>
      <c r="AE64" s="64"/>
      <c r="AF64" s="117"/>
      <c r="AG64" s="117"/>
      <c r="AH64" s="118"/>
      <c r="AI64" s="144"/>
      <c r="AJ64" s="64"/>
      <c r="AK64" s="119">
        <f t="shared" si="63"/>
        <v>0</v>
      </c>
      <c r="AL64" s="119">
        <f t="shared" si="64"/>
        <v>0</v>
      </c>
    </row>
    <row r="65" spans="1:246" ht="23.25" customHeight="1" x14ac:dyDescent="0.25">
      <c r="A65" s="235"/>
      <c r="B65" s="275" t="e">
        <f>'M3C Lic SDL 2020-21 hypotez1'!#REF!</f>
        <v>#REF!</v>
      </c>
      <c r="C65" s="236" t="e">
        <f>'M3C Lic SDL 2020-21 hypotez1'!#REF!</f>
        <v>#REF!</v>
      </c>
      <c r="D65" s="237"/>
      <c r="E65" s="237"/>
      <c r="F65" s="237"/>
      <c r="G65" s="239"/>
      <c r="H65" s="236">
        <v>2</v>
      </c>
      <c r="I65" s="236">
        <v>2</v>
      </c>
      <c r="J65" s="242"/>
      <c r="K65" s="240"/>
      <c r="L65" s="240"/>
      <c r="M65" s="241"/>
      <c r="N65" s="242"/>
      <c r="O65" s="242"/>
      <c r="P65" s="242"/>
      <c r="Q65" s="243"/>
      <c r="R65" s="279"/>
      <c r="S65" s="245"/>
      <c r="T65" s="246"/>
      <c r="U65" s="246"/>
      <c r="V65" s="247"/>
      <c r="W65" s="248"/>
      <c r="X65" s="246"/>
      <c r="Y65" s="249"/>
      <c r="Z65" s="242"/>
      <c r="AA65" s="247"/>
      <c r="AB65" s="247"/>
      <c r="AC65" s="246"/>
      <c r="AD65" s="249"/>
      <c r="AE65" s="246"/>
      <c r="AF65" s="250"/>
      <c r="AG65" s="250"/>
      <c r="AH65" s="251"/>
      <c r="AI65" s="252"/>
      <c r="AJ65" s="253"/>
      <c r="AK65" s="254"/>
      <c r="AL65" s="254"/>
    </row>
    <row r="66" spans="1:246" s="274" customFormat="1" ht="23.25" customHeight="1" x14ac:dyDescent="0.25">
      <c r="A66" s="255"/>
      <c r="B66" s="173" t="e">
        <f>'M3C Lic SDL 2020-21 hypotez1'!#REF!</f>
        <v>#REF!</v>
      </c>
      <c r="C66" s="94" t="e">
        <f>'M3C Lic SDL 2020-21 hypotez1'!#REF!</f>
        <v>#REF!</v>
      </c>
      <c r="D66" s="258"/>
      <c r="E66" s="258"/>
      <c r="F66" s="258"/>
      <c r="G66" s="259"/>
      <c r="H66" s="257"/>
      <c r="I66" s="257"/>
      <c r="J66" s="260"/>
      <c r="K66" s="261">
        <v>59</v>
      </c>
      <c r="L66" s="261">
        <v>59</v>
      </c>
      <c r="M66" s="116">
        <f t="shared" ref="M66:M68" si="65">(K66/L66)*100</f>
        <v>100</v>
      </c>
      <c r="N66" s="90" t="e">
        <f>+'M3C Lic SDL 2020-21 hypotez1'!#REF!</f>
        <v>#REF!</v>
      </c>
      <c r="O66" s="90" t="e">
        <f>+'M3C Lic SDL 2020-21 hypotez1'!#REF!</f>
        <v>#REF!</v>
      </c>
      <c r="P66" s="260"/>
      <c r="Q66" s="262"/>
      <c r="R66" s="278" t="e">
        <f t="shared" ref="R66:R68" si="66">W66+AB66+AG66+AL66</f>
        <v>#REF!</v>
      </c>
      <c r="S66" s="263"/>
      <c r="T66" s="264"/>
      <c r="U66" s="264"/>
      <c r="V66" s="265"/>
      <c r="W66" s="266"/>
      <c r="X66" s="17">
        <v>1</v>
      </c>
      <c r="Y66" s="128">
        <v>2</v>
      </c>
      <c r="Z66" s="98" t="e">
        <f t="shared" ref="Z66:Z68" si="67">SUM(O66)</f>
        <v>#REF!</v>
      </c>
      <c r="AA66" s="152" t="e">
        <f t="shared" ref="AA66:AA68" si="68">Y66*Z66</f>
        <v>#REF!</v>
      </c>
      <c r="AB66" s="152" t="e">
        <f t="shared" ref="AB66:AB68" si="69">AA66*M66%</f>
        <v>#REF!</v>
      </c>
      <c r="AC66" s="264"/>
      <c r="AD66" s="267"/>
      <c r="AE66" s="264"/>
      <c r="AF66" s="268"/>
      <c r="AG66" s="268"/>
      <c r="AH66" s="269"/>
      <c r="AI66" s="270"/>
      <c r="AJ66" s="271"/>
      <c r="AK66" s="272"/>
      <c r="AL66" s="272"/>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c r="CC66" s="273"/>
      <c r="CD66" s="273"/>
      <c r="CE66" s="273"/>
      <c r="CF66" s="273"/>
      <c r="CG66" s="273"/>
      <c r="CH66" s="273"/>
      <c r="CI66" s="273"/>
      <c r="CJ66" s="273"/>
      <c r="CK66" s="273"/>
      <c r="CL66" s="273"/>
      <c r="CM66" s="273"/>
      <c r="CN66" s="273"/>
      <c r="CO66" s="273"/>
      <c r="CP66" s="273"/>
      <c r="CQ66" s="273"/>
      <c r="CR66" s="273"/>
      <c r="CS66" s="273"/>
      <c r="CT66" s="273"/>
      <c r="CU66" s="273"/>
      <c r="CV66" s="273"/>
      <c r="CW66" s="273"/>
      <c r="CX66" s="273"/>
      <c r="CY66" s="273"/>
      <c r="CZ66" s="273"/>
      <c r="DA66" s="273"/>
      <c r="DB66" s="273"/>
      <c r="DC66" s="273"/>
      <c r="DD66" s="273"/>
      <c r="DE66" s="273"/>
      <c r="DF66" s="273"/>
      <c r="DG66" s="273"/>
      <c r="DH66" s="273"/>
      <c r="DI66" s="273"/>
      <c r="DJ66" s="273"/>
      <c r="DK66" s="273"/>
      <c r="DL66" s="273"/>
      <c r="DM66" s="273"/>
      <c r="DN66" s="273"/>
      <c r="DO66" s="273"/>
      <c r="DP66" s="273"/>
      <c r="DQ66" s="273"/>
      <c r="DR66" s="273"/>
      <c r="DS66" s="273"/>
      <c r="DT66" s="273"/>
      <c r="DU66" s="273"/>
      <c r="DV66" s="273"/>
      <c r="DW66" s="273"/>
      <c r="DX66" s="273"/>
      <c r="DY66" s="273"/>
      <c r="DZ66" s="273"/>
      <c r="EA66" s="273"/>
      <c r="EB66" s="273"/>
      <c r="EC66" s="273"/>
      <c r="ED66" s="273"/>
      <c r="EE66" s="273"/>
      <c r="EF66" s="273"/>
      <c r="EG66" s="273"/>
      <c r="EH66" s="273"/>
      <c r="EI66" s="273"/>
      <c r="EJ66" s="273"/>
      <c r="EK66" s="273"/>
      <c r="EL66" s="273"/>
      <c r="EM66" s="273"/>
      <c r="EN66" s="273"/>
      <c r="EO66" s="273"/>
      <c r="EP66" s="273"/>
      <c r="EQ66" s="273"/>
      <c r="ER66" s="273"/>
      <c r="ES66" s="273"/>
      <c r="ET66" s="273"/>
      <c r="EU66" s="273"/>
      <c r="EV66" s="273"/>
      <c r="EW66" s="273"/>
      <c r="EX66" s="273"/>
      <c r="EY66" s="273"/>
      <c r="EZ66" s="273"/>
      <c r="FA66" s="273"/>
      <c r="FB66" s="273"/>
      <c r="FC66" s="273"/>
      <c r="FD66" s="273"/>
      <c r="FE66" s="273"/>
      <c r="FF66" s="273"/>
      <c r="FG66" s="273"/>
      <c r="FH66" s="273"/>
      <c r="FI66" s="273"/>
      <c r="FJ66" s="273"/>
      <c r="FK66" s="273"/>
      <c r="FL66" s="273"/>
      <c r="FM66" s="273"/>
      <c r="FN66" s="273"/>
      <c r="FO66" s="273"/>
      <c r="FP66" s="273"/>
      <c r="FQ66" s="273"/>
      <c r="FR66" s="273"/>
      <c r="FS66" s="273"/>
      <c r="FT66" s="273"/>
      <c r="FU66" s="273"/>
      <c r="FV66" s="273"/>
      <c r="FW66" s="273"/>
      <c r="FX66" s="273"/>
      <c r="FY66" s="273"/>
      <c r="FZ66" s="273"/>
      <c r="GA66" s="273"/>
      <c r="GB66" s="273"/>
      <c r="GC66" s="273"/>
      <c r="GD66" s="273"/>
      <c r="GE66" s="273"/>
      <c r="GF66" s="273"/>
      <c r="GG66" s="273"/>
      <c r="GH66" s="273"/>
      <c r="GI66" s="273"/>
      <c r="GJ66" s="273"/>
      <c r="GK66" s="273"/>
      <c r="GL66" s="273"/>
      <c r="GM66" s="273"/>
      <c r="GN66" s="273"/>
      <c r="GO66" s="273"/>
      <c r="GP66" s="273"/>
      <c r="GQ66" s="273"/>
      <c r="GR66" s="273"/>
      <c r="GS66" s="273"/>
      <c r="GT66" s="273"/>
      <c r="GU66" s="273"/>
      <c r="GV66" s="273"/>
      <c r="GW66" s="273"/>
      <c r="GX66" s="273"/>
      <c r="GY66" s="273"/>
      <c r="GZ66" s="273"/>
      <c r="HA66" s="273"/>
      <c r="HB66" s="273"/>
      <c r="HC66" s="273"/>
      <c r="HD66" s="273"/>
      <c r="HE66" s="273"/>
      <c r="HF66" s="273"/>
      <c r="HG66" s="273"/>
      <c r="HH66" s="273"/>
      <c r="HI66" s="273"/>
      <c r="HJ66" s="273"/>
      <c r="HK66" s="273"/>
      <c r="HL66" s="273"/>
      <c r="HM66" s="273"/>
      <c r="HN66" s="273"/>
      <c r="HO66" s="273"/>
      <c r="HP66" s="273"/>
      <c r="HQ66" s="273"/>
      <c r="HR66" s="273"/>
      <c r="HS66" s="273"/>
      <c r="HT66" s="273"/>
      <c r="HU66" s="273"/>
      <c r="HV66" s="273"/>
      <c r="HW66" s="273"/>
      <c r="HX66" s="273"/>
      <c r="HY66" s="273"/>
      <c r="HZ66" s="273"/>
      <c r="IA66" s="273"/>
      <c r="IB66" s="273"/>
      <c r="IC66" s="273"/>
      <c r="ID66" s="273"/>
      <c r="IE66" s="273"/>
      <c r="IF66" s="273"/>
      <c r="IG66" s="273"/>
      <c r="IH66" s="273"/>
      <c r="II66" s="273"/>
      <c r="IJ66" s="273"/>
      <c r="IK66" s="273"/>
      <c r="IL66" s="273"/>
    </row>
    <row r="67" spans="1:246" s="274" customFormat="1" ht="23.25" customHeight="1" x14ac:dyDescent="0.25">
      <c r="A67" s="255"/>
      <c r="B67" s="173" t="e">
        <f>'M3C Lic SDL 2020-21 hypotez1'!#REF!</f>
        <v>#REF!</v>
      </c>
      <c r="C67" s="94" t="e">
        <f>'M3C Lic SDL 2020-21 hypotez1'!#REF!</f>
        <v>#REF!</v>
      </c>
      <c r="D67" s="258"/>
      <c r="E67" s="258"/>
      <c r="F67" s="258"/>
      <c r="G67" s="259"/>
      <c r="H67" s="257"/>
      <c r="I67" s="257"/>
      <c r="J67" s="260"/>
      <c r="K67" s="261">
        <v>22</v>
      </c>
      <c r="L67" s="261">
        <v>22</v>
      </c>
      <c r="M67" s="116">
        <f t="shared" si="65"/>
        <v>100</v>
      </c>
      <c r="N67" s="90" t="e">
        <f>+'M3C Lic SDL 2020-21 hypotez1'!#REF!</f>
        <v>#REF!</v>
      </c>
      <c r="O67" s="90" t="e">
        <f>+'M3C Lic SDL 2020-21 hypotez1'!#REF!</f>
        <v>#REF!</v>
      </c>
      <c r="P67" s="260"/>
      <c r="Q67" s="262"/>
      <c r="R67" s="278" t="e">
        <f t="shared" si="66"/>
        <v>#REF!</v>
      </c>
      <c r="S67" s="263"/>
      <c r="T67" s="264"/>
      <c r="U67" s="264"/>
      <c r="V67" s="265"/>
      <c r="W67" s="266"/>
      <c r="X67" s="17">
        <v>1</v>
      </c>
      <c r="Y67" s="128">
        <v>1</v>
      </c>
      <c r="Z67" s="98" t="e">
        <f t="shared" si="67"/>
        <v>#REF!</v>
      </c>
      <c r="AA67" s="152" t="e">
        <f t="shared" si="68"/>
        <v>#REF!</v>
      </c>
      <c r="AB67" s="152" t="e">
        <f t="shared" si="69"/>
        <v>#REF!</v>
      </c>
      <c r="AC67" s="264"/>
      <c r="AD67" s="267"/>
      <c r="AE67" s="264"/>
      <c r="AF67" s="268"/>
      <c r="AG67" s="268"/>
      <c r="AH67" s="269"/>
      <c r="AI67" s="270"/>
      <c r="AJ67" s="271"/>
      <c r="AK67" s="272"/>
      <c r="AL67" s="272"/>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c r="CG67" s="273"/>
      <c r="CH67" s="273"/>
      <c r="CI67" s="273"/>
      <c r="CJ67" s="273"/>
      <c r="CK67" s="273"/>
      <c r="CL67" s="273"/>
      <c r="CM67" s="273"/>
      <c r="CN67" s="273"/>
      <c r="CO67" s="273"/>
      <c r="CP67" s="273"/>
      <c r="CQ67" s="273"/>
      <c r="CR67" s="273"/>
      <c r="CS67" s="273"/>
      <c r="CT67" s="273"/>
      <c r="CU67" s="273"/>
      <c r="CV67" s="273"/>
      <c r="CW67" s="273"/>
      <c r="CX67" s="273"/>
      <c r="CY67" s="273"/>
      <c r="CZ67" s="273"/>
      <c r="DA67" s="273"/>
      <c r="DB67" s="273"/>
      <c r="DC67" s="273"/>
      <c r="DD67" s="273"/>
      <c r="DE67" s="273"/>
      <c r="DF67" s="273"/>
      <c r="DG67" s="273"/>
      <c r="DH67" s="273"/>
      <c r="DI67" s="273"/>
      <c r="DJ67" s="273"/>
      <c r="DK67" s="273"/>
      <c r="DL67" s="273"/>
      <c r="DM67" s="273"/>
      <c r="DN67" s="273"/>
      <c r="DO67" s="273"/>
      <c r="DP67" s="273"/>
      <c r="DQ67" s="273"/>
      <c r="DR67" s="273"/>
      <c r="DS67" s="273"/>
      <c r="DT67" s="273"/>
      <c r="DU67" s="273"/>
      <c r="DV67" s="273"/>
      <c r="DW67" s="273"/>
      <c r="DX67" s="273"/>
      <c r="DY67" s="273"/>
      <c r="DZ67" s="273"/>
      <c r="EA67" s="273"/>
      <c r="EB67" s="273"/>
      <c r="EC67" s="273"/>
      <c r="ED67" s="273"/>
      <c r="EE67" s="273"/>
      <c r="EF67" s="273"/>
      <c r="EG67" s="273"/>
      <c r="EH67" s="273"/>
      <c r="EI67" s="273"/>
      <c r="EJ67" s="273"/>
      <c r="EK67" s="273"/>
      <c r="EL67" s="273"/>
      <c r="EM67" s="273"/>
      <c r="EN67" s="273"/>
      <c r="EO67" s="273"/>
      <c r="EP67" s="273"/>
      <c r="EQ67" s="273"/>
      <c r="ER67" s="273"/>
      <c r="ES67" s="273"/>
      <c r="ET67" s="273"/>
      <c r="EU67" s="273"/>
      <c r="EV67" s="273"/>
      <c r="EW67" s="273"/>
      <c r="EX67" s="273"/>
      <c r="EY67" s="273"/>
      <c r="EZ67" s="273"/>
      <c r="FA67" s="273"/>
      <c r="FB67" s="273"/>
      <c r="FC67" s="273"/>
      <c r="FD67" s="273"/>
      <c r="FE67" s="273"/>
      <c r="FF67" s="273"/>
      <c r="FG67" s="273"/>
      <c r="FH67" s="273"/>
      <c r="FI67" s="273"/>
      <c r="FJ67" s="273"/>
      <c r="FK67" s="273"/>
      <c r="FL67" s="273"/>
      <c r="FM67" s="273"/>
      <c r="FN67" s="273"/>
      <c r="FO67" s="273"/>
      <c r="FP67" s="273"/>
      <c r="FQ67" s="273"/>
      <c r="FR67" s="273"/>
      <c r="FS67" s="273"/>
      <c r="FT67" s="273"/>
      <c r="FU67" s="273"/>
      <c r="FV67" s="273"/>
      <c r="FW67" s="273"/>
      <c r="FX67" s="273"/>
      <c r="FY67" s="273"/>
      <c r="FZ67" s="273"/>
      <c r="GA67" s="273"/>
      <c r="GB67" s="273"/>
      <c r="GC67" s="273"/>
      <c r="GD67" s="273"/>
      <c r="GE67" s="273"/>
      <c r="GF67" s="273"/>
      <c r="GG67" s="273"/>
      <c r="GH67" s="273"/>
      <c r="GI67" s="273"/>
      <c r="GJ67" s="273"/>
      <c r="GK67" s="273"/>
      <c r="GL67" s="273"/>
      <c r="GM67" s="273"/>
      <c r="GN67" s="273"/>
      <c r="GO67" s="273"/>
      <c r="GP67" s="273"/>
      <c r="GQ67" s="273"/>
      <c r="GR67" s="273"/>
      <c r="GS67" s="273"/>
      <c r="GT67" s="273"/>
      <c r="GU67" s="273"/>
      <c r="GV67" s="273"/>
      <c r="GW67" s="273"/>
      <c r="GX67" s="273"/>
      <c r="GY67" s="273"/>
      <c r="GZ67" s="273"/>
      <c r="HA67" s="273"/>
      <c r="HB67" s="273"/>
      <c r="HC67" s="273"/>
      <c r="HD67" s="273"/>
      <c r="HE67" s="273"/>
      <c r="HF67" s="273"/>
      <c r="HG67" s="273"/>
      <c r="HH67" s="273"/>
      <c r="HI67" s="273"/>
      <c r="HJ67" s="273"/>
      <c r="HK67" s="273"/>
      <c r="HL67" s="273"/>
      <c r="HM67" s="273"/>
      <c r="HN67" s="273"/>
      <c r="HO67" s="273"/>
      <c r="HP67" s="273"/>
      <c r="HQ67" s="273"/>
      <c r="HR67" s="273"/>
      <c r="HS67" s="273"/>
      <c r="HT67" s="273"/>
      <c r="HU67" s="273"/>
      <c r="HV67" s="273"/>
      <c r="HW67" s="273"/>
      <c r="HX67" s="273"/>
      <c r="HY67" s="273"/>
      <c r="HZ67" s="273"/>
      <c r="IA67" s="273"/>
      <c r="IB67" s="273"/>
      <c r="IC67" s="273"/>
      <c r="ID67" s="273"/>
      <c r="IE67" s="273"/>
      <c r="IF67" s="273"/>
      <c r="IG67" s="273"/>
      <c r="IH67" s="273"/>
      <c r="II67" s="273"/>
      <c r="IJ67" s="273"/>
      <c r="IK67" s="273"/>
      <c r="IL67" s="273"/>
    </row>
    <row r="68" spans="1:246" s="274" customFormat="1" ht="23.25" customHeight="1" x14ac:dyDescent="0.25">
      <c r="A68" s="255"/>
      <c r="B68" s="173" t="e">
        <f>'M3C Lic SDL 2020-21 hypotez1'!#REF!</f>
        <v>#REF!</v>
      </c>
      <c r="C68" s="94" t="e">
        <f>'M3C Lic SDL 2020-21 hypotez1'!#REF!</f>
        <v>#REF!</v>
      </c>
      <c r="D68" s="258"/>
      <c r="E68" s="258"/>
      <c r="F68" s="258"/>
      <c r="G68" s="259"/>
      <c r="H68" s="257"/>
      <c r="I68" s="257"/>
      <c r="J68" s="260"/>
      <c r="K68" s="261">
        <v>5</v>
      </c>
      <c r="L68" s="261">
        <v>71</v>
      </c>
      <c r="M68" s="116">
        <f t="shared" si="65"/>
        <v>7.042253521126761</v>
      </c>
      <c r="N68" s="90" t="e">
        <f>+'M3C Lic SDL 2020-21 hypotez1'!#REF!</f>
        <v>#REF!</v>
      </c>
      <c r="O68" s="90" t="e">
        <f>+'M3C Lic SDL 2020-21 hypotez1'!#REF!</f>
        <v>#REF!</v>
      </c>
      <c r="P68" s="260"/>
      <c r="Q68" s="262"/>
      <c r="R68" s="278" t="e">
        <f t="shared" si="66"/>
        <v>#REF!</v>
      </c>
      <c r="S68" s="263"/>
      <c r="T68" s="264"/>
      <c r="U68" s="264"/>
      <c r="V68" s="265"/>
      <c r="W68" s="266"/>
      <c r="X68" s="17">
        <v>1</v>
      </c>
      <c r="Y68" s="128">
        <v>3</v>
      </c>
      <c r="Z68" s="98" t="e">
        <f t="shared" si="67"/>
        <v>#REF!</v>
      </c>
      <c r="AA68" s="152" t="e">
        <f t="shared" si="68"/>
        <v>#REF!</v>
      </c>
      <c r="AB68" s="152" t="e">
        <f t="shared" si="69"/>
        <v>#REF!</v>
      </c>
      <c r="AC68" s="264"/>
      <c r="AD68" s="267"/>
      <c r="AE68" s="264"/>
      <c r="AF68" s="268"/>
      <c r="AG68" s="268"/>
      <c r="AH68" s="269"/>
      <c r="AI68" s="270"/>
      <c r="AJ68" s="271"/>
      <c r="AK68" s="272"/>
      <c r="AL68" s="272"/>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c r="CC68" s="273"/>
      <c r="CD68" s="273"/>
      <c r="CE68" s="273"/>
      <c r="CF68" s="273"/>
      <c r="CG68" s="273"/>
      <c r="CH68" s="273"/>
      <c r="CI68" s="273"/>
      <c r="CJ68" s="273"/>
      <c r="CK68" s="273"/>
      <c r="CL68" s="273"/>
      <c r="CM68" s="273"/>
      <c r="CN68" s="273"/>
      <c r="CO68" s="273"/>
      <c r="CP68" s="273"/>
      <c r="CQ68" s="273"/>
      <c r="CR68" s="273"/>
      <c r="CS68" s="273"/>
      <c r="CT68" s="273"/>
      <c r="CU68" s="273"/>
      <c r="CV68" s="273"/>
      <c r="CW68" s="273"/>
      <c r="CX68" s="273"/>
      <c r="CY68" s="273"/>
      <c r="CZ68" s="273"/>
      <c r="DA68" s="273"/>
      <c r="DB68" s="273"/>
      <c r="DC68" s="273"/>
      <c r="DD68" s="273"/>
      <c r="DE68" s="273"/>
      <c r="DF68" s="273"/>
      <c r="DG68" s="273"/>
      <c r="DH68" s="273"/>
      <c r="DI68" s="273"/>
      <c r="DJ68" s="273"/>
      <c r="DK68" s="273"/>
      <c r="DL68" s="273"/>
      <c r="DM68" s="273"/>
      <c r="DN68" s="273"/>
      <c r="DO68" s="273"/>
      <c r="DP68" s="273"/>
      <c r="DQ68" s="273"/>
      <c r="DR68" s="273"/>
      <c r="DS68" s="273"/>
      <c r="DT68" s="273"/>
      <c r="DU68" s="273"/>
      <c r="DV68" s="273"/>
      <c r="DW68" s="273"/>
      <c r="DX68" s="273"/>
      <c r="DY68" s="273"/>
      <c r="DZ68" s="273"/>
      <c r="EA68" s="273"/>
      <c r="EB68" s="273"/>
      <c r="EC68" s="273"/>
      <c r="ED68" s="273"/>
      <c r="EE68" s="273"/>
      <c r="EF68" s="273"/>
      <c r="EG68" s="273"/>
      <c r="EH68" s="273"/>
      <c r="EI68" s="273"/>
      <c r="EJ68" s="273"/>
      <c r="EK68" s="273"/>
      <c r="EL68" s="273"/>
      <c r="EM68" s="273"/>
      <c r="EN68" s="273"/>
      <c r="EO68" s="273"/>
      <c r="EP68" s="273"/>
      <c r="EQ68" s="273"/>
      <c r="ER68" s="273"/>
      <c r="ES68" s="273"/>
      <c r="ET68" s="273"/>
      <c r="EU68" s="273"/>
      <c r="EV68" s="273"/>
      <c r="EW68" s="273"/>
      <c r="EX68" s="273"/>
      <c r="EY68" s="273"/>
      <c r="EZ68" s="273"/>
      <c r="FA68" s="273"/>
      <c r="FB68" s="273"/>
      <c r="FC68" s="273"/>
      <c r="FD68" s="273"/>
      <c r="FE68" s="273"/>
      <c r="FF68" s="273"/>
      <c r="FG68" s="273"/>
      <c r="FH68" s="273"/>
      <c r="FI68" s="273"/>
      <c r="FJ68" s="273"/>
      <c r="FK68" s="273"/>
      <c r="FL68" s="273"/>
      <c r="FM68" s="273"/>
      <c r="FN68" s="273"/>
      <c r="FO68" s="273"/>
      <c r="FP68" s="273"/>
      <c r="FQ68" s="273"/>
      <c r="FR68" s="273"/>
      <c r="FS68" s="273"/>
      <c r="FT68" s="273"/>
      <c r="FU68" s="273"/>
      <c r="FV68" s="273"/>
      <c r="FW68" s="273"/>
      <c r="FX68" s="273"/>
      <c r="FY68" s="273"/>
      <c r="FZ68" s="273"/>
      <c r="GA68" s="273"/>
      <c r="GB68" s="273"/>
      <c r="GC68" s="273"/>
      <c r="GD68" s="273"/>
      <c r="GE68" s="273"/>
      <c r="GF68" s="273"/>
      <c r="GG68" s="273"/>
      <c r="GH68" s="273"/>
      <c r="GI68" s="273"/>
      <c r="GJ68" s="273"/>
      <c r="GK68" s="273"/>
      <c r="GL68" s="273"/>
      <c r="GM68" s="273"/>
      <c r="GN68" s="273"/>
      <c r="GO68" s="273"/>
      <c r="GP68" s="273"/>
      <c r="GQ68" s="273"/>
      <c r="GR68" s="273"/>
      <c r="GS68" s="273"/>
      <c r="GT68" s="273"/>
      <c r="GU68" s="273"/>
      <c r="GV68" s="273"/>
      <c r="GW68" s="273"/>
      <c r="GX68" s="273"/>
      <c r="GY68" s="273"/>
      <c r="GZ68" s="273"/>
      <c r="HA68" s="273"/>
      <c r="HB68" s="273"/>
      <c r="HC68" s="273"/>
      <c r="HD68" s="273"/>
      <c r="HE68" s="273"/>
      <c r="HF68" s="273"/>
      <c r="HG68" s="273"/>
      <c r="HH68" s="273"/>
      <c r="HI68" s="273"/>
      <c r="HJ68" s="273"/>
      <c r="HK68" s="273"/>
      <c r="HL68" s="273"/>
      <c r="HM68" s="273"/>
      <c r="HN68" s="273"/>
      <c r="HO68" s="273"/>
      <c r="HP68" s="273"/>
      <c r="HQ68" s="273"/>
      <c r="HR68" s="273"/>
      <c r="HS68" s="273"/>
      <c r="HT68" s="273"/>
      <c r="HU68" s="273"/>
      <c r="HV68" s="273"/>
      <c r="HW68" s="273"/>
      <c r="HX68" s="273"/>
      <c r="HY68" s="273"/>
      <c r="HZ68" s="273"/>
      <c r="IA68" s="273"/>
      <c r="IB68" s="273"/>
      <c r="IC68" s="273"/>
      <c r="ID68" s="273"/>
      <c r="IE68" s="273"/>
      <c r="IF68" s="273"/>
      <c r="IG68" s="273"/>
      <c r="IH68" s="273"/>
      <c r="II68" s="273"/>
      <c r="IJ68" s="273"/>
      <c r="IK68" s="273"/>
      <c r="IL68" s="273"/>
    </row>
    <row r="69" spans="1:246" ht="30.75" customHeight="1" x14ac:dyDescent="0.25">
      <c r="A69" s="14"/>
      <c r="B69" s="173" t="e">
        <f>'M3C Lic SDL 2020-21 hypotez1'!#REF!</f>
        <v>#REF!</v>
      </c>
      <c r="C69" s="94" t="e">
        <f>'M3C Lic SDL 2020-21 hypotez1'!#REF!</f>
        <v>#REF!</v>
      </c>
      <c r="D69" s="91"/>
      <c r="E69" s="91"/>
      <c r="F69" s="91"/>
      <c r="G69" s="93"/>
      <c r="H69" s="175" t="s">
        <v>51</v>
      </c>
      <c r="I69" s="175" t="s">
        <v>51</v>
      </c>
      <c r="J69" s="90"/>
      <c r="K69" s="116">
        <v>90</v>
      </c>
      <c r="L69" s="116">
        <v>90</v>
      </c>
      <c r="M69" s="116">
        <f t="shared" si="58"/>
        <v>100</v>
      </c>
      <c r="N69" s="90" t="e">
        <f>+'M3C Lic SDL 2020-21 hypotez1'!#REF!</f>
        <v>#REF!</v>
      </c>
      <c r="O69" s="90" t="e">
        <f>+'M3C Lic SDL 2020-21 hypotez1'!#REF!</f>
        <v>#REF!</v>
      </c>
      <c r="P69" s="90"/>
      <c r="Q69" s="95"/>
      <c r="R69" s="278" t="e">
        <f t="shared" si="59"/>
        <v>#REF!</v>
      </c>
      <c r="S69" s="16">
        <v>1.5</v>
      </c>
      <c r="T69" s="17">
        <v>1</v>
      </c>
      <c r="U69" s="17" t="e">
        <f t="shared" si="57"/>
        <v>#REF!</v>
      </c>
      <c r="V69" s="152" t="e">
        <f t="shared" si="60"/>
        <v>#REF!</v>
      </c>
      <c r="W69" s="153" t="e">
        <f t="shared" si="61"/>
        <v>#REF!</v>
      </c>
      <c r="X69" s="17"/>
      <c r="Y69" s="128"/>
      <c r="Z69" s="17"/>
      <c r="AA69" s="152"/>
      <c r="AB69" s="152"/>
      <c r="AC69" s="17"/>
      <c r="AD69" s="128"/>
      <c r="AE69" s="64"/>
      <c r="AF69" s="117"/>
      <c r="AG69" s="117"/>
      <c r="AH69" s="118"/>
      <c r="AI69" s="144"/>
      <c r="AJ69" s="64"/>
      <c r="AK69" s="119"/>
      <c r="AL69" s="119"/>
    </row>
    <row r="70" spans="1:246" ht="30.75" customHeight="1" x14ac:dyDescent="0.25">
      <c r="A70" s="19"/>
      <c r="B70" s="334" t="str">
        <f>'M3C Lic SDL 2020-21 hypotez1'!C79</f>
        <v>Parcours COMTIL</v>
      </c>
      <c r="C70" s="5"/>
      <c r="D70" s="3"/>
      <c r="E70" s="3"/>
      <c r="F70" s="3"/>
      <c r="G70" s="7"/>
      <c r="H70" s="5"/>
      <c r="I70" s="5"/>
      <c r="J70" s="5"/>
      <c r="K70" s="19"/>
      <c r="L70" s="19"/>
      <c r="M70" s="19"/>
      <c r="N70" s="5"/>
      <c r="O70" s="5"/>
      <c r="P70" s="5"/>
      <c r="Q70" s="8"/>
      <c r="R70" s="9"/>
      <c r="S70" s="20"/>
      <c r="T70" s="21"/>
      <c r="U70" s="21"/>
      <c r="V70" s="154"/>
      <c r="W70" s="154"/>
      <c r="X70" s="21"/>
      <c r="Y70" s="130"/>
      <c r="Z70" s="21"/>
      <c r="AA70" s="154"/>
      <c r="AB70" s="154"/>
      <c r="AC70" s="21"/>
      <c r="AD70" s="130"/>
      <c r="AE70" s="65"/>
      <c r="AF70" s="65"/>
      <c r="AG70" s="65"/>
      <c r="AH70" s="65"/>
      <c r="AI70" s="145"/>
      <c r="AJ70" s="65"/>
      <c r="AK70" s="167"/>
      <c r="AL70" s="167"/>
    </row>
    <row r="71" spans="1:246" ht="30.75" customHeight="1" x14ac:dyDescent="0.25">
      <c r="A71" s="282"/>
      <c r="B71" s="173" t="str">
        <f>'M3C Lic SDL 2020-21 hypotez1'!C81</f>
        <v>Grammaire pour le TAL   (Traitement Automatique du Langage) salle informatique</v>
      </c>
      <c r="C71" s="94">
        <f>'M3C Lic SDL 2020-21 hypotez1'!D81</f>
        <v>0</v>
      </c>
      <c r="D71" s="91"/>
      <c r="E71" s="91"/>
      <c r="F71" s="91"/>
      <c r="G71" s="93"/>
      <c r="H71" s="94" t="s">
        <v>51</v>
      </c>
      <c r="I71" s="94" t="s">
        <v>51</v>
      </c>
      <c r="J71" s="90"/>
      <c r="K71" s="116">
        <v>61</v>
      </c>
      <c r="L71" s="116">
        <v>79</v>
      </c>
      <c r="M71" s="116">
        <f t="shared" si="58"/>
        <v>77.215189873417728</v>
      </c>
      <c r="N71" s="90">
        <f>+'M3C Lic SDL 2020-21 hypotez1'!N81</f>
        <v>0</v>
      </c>
      <c r="O71" s="90">
        <f>+'M3C Lic SDL 2020-21 hypotez1'!P81</f>
        <v>18</v>
      </c>
      <c r="P71" s="90"/>
      <c r="Q71" s="95"/>
      <c r="R71" s="278">
        <f t="shared" si="59"/>
        <v>27.797468354430386</v>
      </c>
      <c r="S71" s="16"/>
      <c r="T71" s="17"/>
      <c r="U71" s="17"/>
      <c r="V71" s="152"/>
      <c r="W71" s="153"/>
      <c r="X71" s="17">
        <v>1</v>
      </c>
      <c r="Y71" s="128">
        <v>2</v>
      </c>
      <c r="Z71" s="17">
        <f t="shared" ref="Z71:Z105" si="70">SUM(O71)</f>
        <v>18</v>
      </c>
      <c r="AA71" s="152">
        <f t="shared" si="62"/>
        <v>36</v>
      </c>
      <c r="AB71" s="152">
        <f t="shared" si="48"/>
        <v>27.797468354430386</v>
      </c>
      <c r="AC71" s="17"/>
      <c r="AD71" s="128"/>
      <c r="AE71" s="64"/>
      <c r="AF71" s="117"/>
      <c r="AG71" s="117"/>
      <c r="AH71" s="118"/>
      <c r="AI71" s="144"/>
      <c r="AJ71" s="64"/>
      <c r="AK71" s="119"/>
      <c r="AL71" s="119"/>
    </row>
    <row r="72" spans="1:246" ht="30.75" customHeight="1" x14ac:dyDescent="0.25">
      <c r="A72" s="282"/>
      <c r="B72" s="173" t="str">
        <f>'M3C Lic SDL 2020-21 hypotez1'!C82</f>
        <v>Communication interculturelle</v>
      </c>
      <c r="C72" s="94">
        <f>'M3C Lic SDL 2020-21 hypotez1'!D82</f>
        <v>0</v>
      </c>
      <c r="D72" s="91"/>
      <c r="E72" s="91"/>
      <c r="F72" s="91"/>
      <c r="G72" s="93"/>
      <c r="H72" s="94" t="s">
        <v>51</v>
      </c>
      <c r="I72" s="94" t="s">
        <v>51</v>
      </c>
      <c r="J72" s="90"/>
      <c r="K72" s="116">
        <v>61</v>
      </c>
      <c r="L72" s="116">
        <v>79</v>
      </c>
      <c r="M72" s="116">
        <f t="shared" si="58"/>
        <v>77.215189873417728</v>
      </c>
      <c r="N72" s="90">
        <f>+'M3C Lic SDL 2020-21 hypotez1'!N82</f>
        <v>0</v>
      </c>
      <c r="O72" s="90">
        <f>+'M3C Lic SDL 2020-21 hypotez1'!P82</f>
        <v>24</v>
      </c>
      <c r="P72" s="90"/>
      <c r="Q72" s="95"/>
      <c r="R72" s="278">
        <f t="shared" si="59"/>
        <v>37.063291139240512</v>
      </c>
      <c r="S72" s="16"/>
      <c r="T72" s="17"/>
      <c r="U72" s="17"/>
      <c r="V72" s="152"/>
      <c r="W72" s="153"/>
      <c r="X72" s="17">
        <v>1</v>
      </c>
      <c r="Y72" s="128">
        <v>2</v>
      </c>
      <c r="Z72" s="17">
        <f t="shared" si="70"/>
        <v>24</v>
      </c>
      <c r="AA72" s="152">
        <f t="shared" si="62"/>
        <v>48</v>
      </c>
      <c r="AB72" s="152">
        <f t="shared" si="48"/>
        <v>37.063291139240512</v>
      </c>
      <c r="AC72" s="17"/>
      <c r="AD72" s="128"/>
      <c r="AE72" s="64"/>
      <c r="AF72" s="117"/>
      <c r="AG72" s="117"/>
      <c r="AH72" s="118"/>
      <c r="AI72" s="144"/>
      <c r="AJ72" s="64"/>
      <c r="AK72" s="119"/>
      <c r="AL72" s="119"/>
    </row>
    <row r="73" spans="1:246" ht="23.25" customHeight="1" x14ac:dyDescent="0.25">
      <c r="A73" s="19"/>
      <c r="B73" s="334" t="str">
        <f>'M3C Lic SDL 2020-21 hypotez1'!C83</f>
        <v>Parcours LSF</v>
      </c>
      <c r="C73" s="5"/>
      <c r="D73" s="3"/>
      <c r="E73" s="3"/>
      <c r="F73" s="3"/>
      <c r="G73" s="7"/>
      <c r="H73" s="5"/>
      <c r="I73" s="5"/>
      <c r="J73" s="5"/>
      <c r="K73" s="276"/>
      <c r="L73" s="276"/>
      <c r="M73" s="19"/>
      <c r="N73" s="5"/>
      <c r="O73" s="5"/>
      <c r="P73" s="5"/>
      <c r="Q73" s="8"/>
      <c r="R73" s="280"/>
      <c r="S73" s="20"/>
      <c r="T73" s="66"/>
      <c r="U73" s="21"/>
      <c r="V73" s="154"/>
      <c r="W73" s="154"/>
      <c r="X73" s="21"/>
      <c r="Y73" s="130"/>
      <c r="Z73" s="21"/>
      <c r="AA73" s="154"/>
      <c r="AB73" s="154"/>
      <c r="AC73" s="21"/>
      <c r="AD73" s="130"/>
      <c r="AE73" s="65"/>
      <c r="AF73" s="65"/>
      <c r="AG73" s="65"/>
      <c r="AH73" s="65"/>
      <c r="AI73" s="145"/>
      <c r="AJ73" s="65"/>
      <c r="AK73" s="167"/>
      <c r="AL73" s="167"/>
    </row>
    <row r="74" spans="1:246" ht="30.75" customHeight="1" x14ac:dyDescent="0.25">
      <c r="A74" s="120"/>
      <c r="B74" s="173" t="str">
        <f>'M3C Lic SDL 2020-21 hypotez1'!C85</f>
        <v>Langue des signes française 3</v>
      </c>
      <c r="C74" s="94" t="str">
        <f>'M3C Lic SDL 2020-21 hypotez1'!D85</f>
        <v>LOL3H7B ?</v>
      </c>
      <c r="D74" s="91"/>
      <c r="E74" s="92"/>
      <c r="F74" s="91"/>
      <c r="G74" s="93"/>
      <c r="H74" s="94" t="s">
        <v>51</v>
      </c>
      <c r="I74" s="94" t="s">
        <v>51</v>
      </c>
      <c r="J74" s="94"/>
      <c r="K74" s="116">
        <v>15</v>
      </c>
      <c r="L74" s="116">
        <v>15</v>
      </c>
      <c r="M74" s="116">
        <f t="shared" si="58"/>
        <v>100</v>
      </c>
      <c r="N74" s="90">
        <f>+'M3C Lic SDL 2020-21 hypotez1'!N85</f>
        <v>0</v>
      </c>
      <c r="O74" s="90">
        <f>+'M3C Lic SDL 2020-21 hypotez1'!P85</f>
        <v>30</v>
      </c>
      <c r="P74" s="90"/>
      <c r="Q74" s="95"/>
      <c r="R74" s="278">
        <f t="shared" si="59"/>
        <v>0</v>
      </c>
      <c r="S74" s="97">
        <v>1.5</v>
      </c>
      <c r="T74" s="98">
        <v>1</v>
      </c>
      <c r="U74" s="98">
        <f t="shared" si="57"/>
        <v>0</v>
      </c>
      <c r="V74" s="152">
        <f t="shared" si="60"/>
        <v>0</v>
      </c>
      <c r="W74" s="153">
        <f t="shared" ref="W74:W75" si="71">V74*M74%</f>
        <v>0</v>
      </c>
      <c r="X74" s="98"/>
      <c r="Y74" s="131"/>
      <c r="Z74" s="98"/>
      <c r="AA74" s="152"/>
      <c r="AB74" s="152"/>
      <c r="AC74" s="98"/>
      <c r="AD74" s="131"/>
      <c r="AE74" s="99"/>
      <c r="AF74" s="117"/>
      <c r="AG74" s="117"/>
      <c r="AH74" s="118"/>
      <c r="AI74" s="149"/>
      <c r="AJ74" s="99"/>
      <c r="AK74" s="119"/>
      <c r="AL74" s="119"/>
    </row>
    <row r="75" spans="1:246" ht="30.75" customHeight="1" x14ac:dyDescent="0.25">
      <c r="A75" s="120"/>
      <c r="B75" s="173" t="str">
        <f>'M3C Lic SDL 2020-21 hypotez1'!C87</f>
        <v>Psychologie et sociologie pour l’enseignement</v>
      </c>
      <c r="C75" s="94" t="str">
        <f>'M3C Lic SDL 2020-21 hypotez1'!D87</f>
        <v>LOL5H7E</v>
      </c>
      <c r="D75" s="91"/>
      <c r="E75" s="92"/>
      <c r="F75" s="91"/>
      <c r="G75" s="93"/>
      <c r="H75" s="94" t="s">
        <v>51</v>
      </c>
      <c r="I75" s="94" t="s">
        <v>51</v>
      </c>
      <c r="J75" s="94"/>
      <c r="K75" s="116">
        <v>15</v>
      </c>
      <c r="L75" s="116">
        <v>29</v>
      </c>
      <c r="M75" s="116">
        <f t="shared" si="58"/>
        <v>51.724137931034484</v>
      </c>
      <c r="N75" s="90">
        <f>+'M3C Lic SDL 2020-21 hypotez1'!N87</f>
        <v>22</v>
      </c>
      <c r="O75" s="90">
        <f>+'M3C Lic SDL 2020-21 hypotez1'!P87</f>
        <v>0</v>
      </c>
      <c r="P75" s="90"/>
      <c r="Q75" s="95"/>
      <c r="R75" s="278">
        <f t="shared" si="59"/>
        <v>17.068965517241381</v>
      </c>
      <c r="S75" s="97">
        <v>1.5</v>
      </c>
      <c r="T75" s="98">
        <v>1</v>
      </c>
      <c r="U75" s="98">
        <f t="shared" si="57"/>
        <v>22</v>
      </c>
      <c r="V75" s="152">
        <f t="shared" si="60"/>
        <v>33</v>
      </c>
      <c r="W75" s="153">
        <f t="shared" si="71"/>
        <v>17.068965517241381</v>
      </c>
      <c r="X75" s="98">
        <v>1</v>
      </c>
      <c r="Y75" s="131">
        <v>1</v>
      </c>
      <c r="Z75" s="98">
        <f t="shared" si="70"/>
        <v>0</v>
      </c>
      <c r="AA75" s="152">
        <f t="shared" si="62"/>
        <v>0</v>
      </c>
      <c r="AB75" s="152">
        <f t="shared" si="48"/>
        <v>0</v>
      </c>
      <c r="AC75" s="98"/>
      <c r="AD75" s="131"/>
      <c r="AE75" s="99"/>
      <c r="AF75" s="117"/>
      <c r="AG75" s="117"/>
      <c r="AH75" s="118"/>
      <c r="AI75" s="149"/>
      <c r="AJ75" s="99"/>
      <c r="AK75" s="119"/>
      <c r="AL75" s="119"/>
    </row>
    <row r="76" spans="1:246" ht="30.75" customHeight="1" x14ac:dyDescent="0.25">
      <c r="A76" s="120"/>
      <c r="B76" s="173" t="e">
        <f>'M3C Lic SDL 2020-21 hypotez1'!#REF!</f>
        <v>#REF!</v>
      </c>
      <c r="C76" s="94" t="e">
        <f>'M3C Lic SDL 2020-21 hypotez1'!#REF!</f>
        <v>#REF!</v>
      </c>
      <c r="D76" s="91"/>
      <c r="E76" s="92"/>
      <c r="F76" s="91"/>
      <c r="G76" s="93"/>
      <c r="H76" s="94" t="s">
        <v>51</v>
      </c>
      <c r="I76" s="94" t="s">
        <v>51</v>
      </c>
      <c r="J76" s="94"/>
      <c r="K76" s="116" t="s">
        <v>26</v>
      </c>
      <c r="L76" s="116">
        <v>95</v>
      </c>
      <c r="M76" s="116"/>
      <c r="N76" s="90" t="e">
        <f>+'M3C Lic SDL 2020-21 hypotez1'!#REF!</f>
        <v>#REF!</v>
      </c>
      <c r="O76" s="90" t="e">
        <f>+'M3C Lic SDL 2020-21 hypotez1'!#REF!</f>
        <v>#REF!</v>
      </c>
      <c r="P76" s="90"/>
      <c r="Q76" s="95"/>
      <c r="R76" s="278" t="e">
        <f t="shared" ref="R76" si="72">W76+AB76+AG76+AL76</f>
        <v>#REF!</v>
      </c>
      <c r="S76" s="97">
        <v>1.5</v>
      </c>
      <c r="T76" s="98">
        <v>1</v>
      </c>
      <c r="U76" s="98" t="e">
        <f t="shared" ref="U76" si="73">SUM(N76)</f>
        <v>#REF!</v>
      </c>
      <c r="V76" s="152" t="e">
        <f t="shared" ref="V76" si="74">U76*S76</f>
        <v>#REF!</v>
      </c>
      <c r="W76" s="153" t="e">
        <f t="shared" ref="W76" si="75">V76*M76%</f>
        <v>#REF!</v>
      </c>
      <c r="X76" s="98">
        <v>1</v>
      </c>
      <c r="Y76" s="131">
        <v>1</v>
      </c>
      <c r="Z76" s="98" t="e">
        <f t="shared" ref="Z76" si="76">SUM(O76)</f>
        <v>#REF!</v>
      </c>
      <c r="AA76" s="152" t="e">
        <f t="shared" ref="AA76" si="77">Y76*Z76</f>
        <v>#REF!</v>
      </c>
      <c r="AB76" s="152" t="e">
        <f t="shared" ref="AB76" si="78">AA76*M76%</f>
        <v>#REF!</v>
      </c>
      <c r="AC76" s="98"/>
      <c r="AD76" s="131"/>
      <c r="AE76" s="99"/>
      <c r="AF76" s="117"/>
      <c r="AG76" s="117"/>
      <c r="AH76" s="118"/>
      <c r="AI76" s="149"/>
      <c r="AJ76" s="99"/>
      <c r="AK76" s="119"/>
      <c r="AL76" s="119"/>
    </row>
    <row r="77" spans="1:246" ht="30.75" customHeight="1" x14ac:dyDescent="0.25">
      <c r="A77" s="19"/>
      <c r="B77" s="334" t="str">
        <f>'M3C Lic SDL 2020-21 hypotez1'!C91</f>
        <v>Parcours MEF-FLM/FLE</v>
      </c>
      <c r="C77" s="5"/>
      <c r="D77" s="3"/>
      <c r="E77" s="3"/>
      <c r="F77" s="3"/>
      <c r="G77" s="7"/>
      <c r="H77" s="5"/>
      <c r="I77" s="5"/>
      <c r="J77" s="5"/>
      <c r="K77" s="42"/>
      <c r="L77" s="42"/>
      <c r="M77" s="42"/>
      <c r="N77" s="5"/>
      <c r="O77" s="5"/>
      <c r="P77" s="5"/>
      <c r="Q77" s="8"/>
      <c r="R77" s="280"/>
      <c r="S77" s="20"/>
      <c r="T77" s="21"/>
      <c r="U77" s="21"/>
      <c r="V77" s="154"/>
      <c r="W77" s="154"/>
      <c r="X77" s="21"/>
      <c r="Y77" s="130"/>
      <c r="Z77" s="21"/>
      <c r="AA77" s="154"/>
      <c r="AB77" s="154"/>
      <c r="AC77" s="21"/>
      <c r="AD77" s="130"/>
      <c r="AE77" s="65"/>
      <c r="AF77" s="65"/>
      <c r="AG77" s="65"/>
      <c r="AH77" s="65"/>
      <c r="AI77" s="145"/>
      <c r="AJ77" s="65"/>
      <c r="AK77" s="167"/>
      <c r="AL77" s="167"/>
    </row>
    <row r="78" spans="1:246" ht="30.75" customHeight="1" x14ac:dyDescent="0.25">
      <c r="A78" s="120"/>
      <c r="B78" s="173" t="str">
        <f>'M3C Lic SDL 2020-21 hypotez1'!C93</f>
        <v>Communication interculturelle</v>
      </c>
      <c r="C78" s="94" t="str">
        <f>'M3C Lic SDL 2020-21 hypotez1'!D93</f>
        <v/>
      </c>
      <c r="D78" s="91"/>
      <c r="E78" s="91"/>
      <c r="F78" s="91"/>
      <c r="G78" s="93"/>
      <c r="H78" s="94" t="s">
        <v>51</v>
      </c>
      <c r="I78" s="94" t="s">
        <v>51</v>
      </c>
      <c r="J78" s="94"/>
      <c r="K78" s="116">
        <v>14</v>
      </c>
      <c r="L78" s="116">
        <v>75</v>
      </c>
      <c r="M78" s="116">
        <f t="shared" si="58"/>
        <v>18.666666666666668</v>
      </c>
      <c r="N78" s="90" t="str">
        <f>+'M3C Lic SDL 2020-21 hypotez1'!N93</f>
        <v/>
      </c>
      <c r="O78" s="90">
        <f>+'M3C Lic SDL 2020-21 hypotez1'!P93</f>
        <v>24</v>
      </c>
      <c r="P78" s="90"/>
      <c r="Q78" s="95"/>
      <c r="R78" s="278">
        <f t="shared" si="59"/>
        <v>8.9600000000000009</v>
      </c>
      <c r="S78" s="97"/>
      <c r="T78" s="98"/>
      <c r="U78" s="98"/>
      <c r="V78" s="152"/>
      <c r="W78" s="153"/>
      <c r="X78" s="98">
        <v>1</v>
      </c>
      <c r="Y78" s="131">
        <v>2</v>
      </c>
      <c r="Z78" s="98">
        <f t="shared" si="70"/>
        <v>24</v>
      </c>
      <c r="AA78" s="152">
        <f t="shared" si="62"/>
        <v>48</v>
      </c>
      <c r="AB78" s="152">
        <f t="shared" si="48"/>
        <v>8.9600000000000009</v>
      </c>
      <c r="AC78" s="98"/>
      <c r="AD78" s="131"/>
      <c r="AE78" s="99"/>
      <c r="AF78" s="117"/>
      <c r="AG78" s="117"/>
      <c r="AH78" s="118"/>
      <c r="AI78" s="149"/>
      <c r="AJ78" s="99"/>
      <c r="AK78" s="119"/>
      <c r="AL78" s="119"/>
    </row>
    <row r="79" spans="1:246" ht="30.75" customHeight="1" x14ac:dyDescent="0.25">
      <c r="A79" s="120"/>
      <c r="B79" s="173" t="str">
        <f>'M3C Lic SDL 2020-21 hypotez1'!C95</f>
        <v>Psychologie et sociologie pour l’enseignement</v>
      </c>
      <c r="C79" s="94" t="str">
        <f>'M3C Lic SDL 2020-21 hypotez1'!D95</f>
        <v>LOL5H7E</v>
      </c>
      <c r="D79" s="91"/>
      <c r="E79" s="92"/>
      <c r="F79" s="91"/>
      <c r="G79" s="93"/>
      <c r="H79" s="94" t="s">
        <v>51</v>
      </c>
      <c r="I79" s="94" t="s">
        <v>51</v>
      </c>
      <c r="J79" s="94"/>
      <c r="K79" s="116">
        <v>14</v>
      </c>
      <c r="L79" s="116">
        <v>29</v>
      </c>
      <c r="M79" s="116">
        <f t="shared" si="58"/>
        <v>48.275862068965516</v>
      </c>
      <c r="N79" s="90">
        <f>+'M3C Lic SDL 2020-21 hypotez1'!N95</f>
        <v>22</v>
      </c>
      <c r="O79" s="90" t="str">
        <f>+'M3C Lic SDL 2020-21 hypotez1'!P95</f>
        <v/>
      </c>
      <c r="P79" s="90"/>
      <c r="Q79" s="95"/>
      <c r="R79" s="278">
        <f t="shared" si="59"/>
        <v>15.931034482758619</v>
      </c>
      <c r="S79" s="97">
        <v>1.5</v>
      </c>
      <c r="T79" s="98">
        <v>1</v>
      </c>
      <c r="U79" s="98">
        <f t="shared" ref="U79" si="79">SUM(N79)</f>
        <v>22</v>
      </c>
      <c r="V79" s="152">
        <f t="shared" ref="V79" si="80">U79*S79</f>
        <v>33</v>
      </c>
      <c r="W79" s="153">
        <f t="shared" ref="W79" si="81">V79*M79%</f>
        <v>15.931034482758619</v>
      </c>
      <c r="X79" s="98">
        <v>1</v>
      </c>
      <c r="Y79" s="131">
        <v>1</v>
      </c>
      <c r="Z79" s="98">
        <f t="shared" si="70"/>
        <v>0</v>
      </c>
      <c r="AA79" s="152">
        <f t="shared" si="62"/>
        <v>0</v>
      </c>
      <c r="AB79" s="152">
        <f t="shared" si="48"/>
        <v>0</v>
      </c>
      <c r="AC79" s="98"/>
      <c r="AD79" s="131"/>
      <c r="AE79" s="99"/>
      <c r="AF79" s="117"/>
      <c r="AG79" s="117"/>
      <c r="AH79" s="118"/>
      <c r="AI79" s="149"/>
      <c r="AJ79" s="99"/>
      <c r="AK79" s="119"/>
      <c r="AL79" s="119"/>
    </row>
    <row r="80" spans="1:246" ht="30.75" customHeight="1" x14ac:dyDescent="0.25">
      <c r="A80" s="43"/>
      <c r="B80" s="44"/>
      <c r="C80" s="45"/>
      <c r="D80" s="45"/>
      <c r="E80" s="45"/>
      <c r="F80" s="45"/>
      <c r="G80" s="45"/>
      <c r="H80" s="45"/>
      <c r="I80" s="67" t="s">
        <v>32</v>
      </c>
      <c r="J80" s="68"/>
      <c r="K80" s="45"/>
      <c r="L80" s="45"/>
      <c r="M80" s="45">
        <v>383</v>
      </c>
      <c r="N80" s="45" t="e">
        <f>SUM(N60:N79)</f>
        <v>#REF!</v>
      </c>
      <c r="O80" s="45" t="e">
        <f>SUM(O60:O79)</f>
        <v>#REF!</v>
      </c>
      <c r="P80" s="45">
        <f>SUM(P60:P79)</f>
        <v>0</v>
      </c>
      <c r="Q80" s="45">
        <f>SUM(Q60:Q79)</f>
        <v>0</v>
      </c>
      <c r="R80" s="285" t="e">
        <f>SUM(R60:R79)</f>
        <v>#REF!</v>
      </c>
      <c r="S80" s="47"/>
      <c r="T80" s="48"/>
      <c r="U80" s="48"/>
      <c r="V80" s="155"/>
      <c r="W80" s="155"/>
      <c r="X80" s="48"/>
      <c r="Y80" s="132"/>
      <c r="Z80" s="48"/>
      <c r="AA80" s="155"/>
      <c r="AB80" s="155"/>
      <c r="AC80" s="48"/>
      <c r="AD80" s="132"/>
      <c r="AE80" s="70"/>
      <c r="AF80" s="70"/>
      <c r="AG80" s="70"/>
      <c r="AH80" s="70"/>
      <c r="AI80" s="146"/>
      <c r="AJ80" s="70"/>
      <c r="AK80" s="168"/>
      <c r="AL80" s="168"/>
    </row>
    <row r="81" spans="1:246" ht="30.75" customHeight="1" x14ac:dyDescent="0.25">
      <c r="A81" s="71"/>
      <c r="B81" s="72"/>
      <c r="C81" s="72"/>
      <c r="D81" s="72"/>
      <c r="E81" s="72"/>
      <c r="F81" s="72"/>
      <c r="G81" s="72"/>
      <c r="H81" s="72"/>
      <c r="I81" s="72"/>
      <c r="J81" s="72"/>
      <c r="K81" s="72"/>
      <c r="L81" s="72"/>
      <c r="M81" s="72"/>
      <c r="N81" s="72"/>
      <c r="O81" s="72"/>
      <c r="P81" s="72"/>
      <c r="Q81" s="72"/>
      <c r="R81" s="73"/>
      <c r="S81" s="74"/>
      <c r="T81" s="76"/>
      <c r="U81" s="76"/>
      <c r="V81" s="160"/>
      <c r="W81" s="160"/>
      <c r="X81" s="76"/>
      <c r="Y81" s="136"/>
      <c r="Z81" s="76"/>
      <c r="AA81" s="160"/>
      <c r="AB81" s="277"/>
      <c r="AC81" s="76"/>
      <c r="AD81" s="136"/>
      <c r="AE81" s="77"/>
      <c r="AF81" s="77"/>
      <c r="AG81" s="77"/>
      <c r="AH81" s="77"/>
      <c r="AI81" s="147"/>
      <c r="AJ81" s="77"/>
      <c r="AK81" s="169"/>
      <c r="AL81" s="169"/>
    </row>
    <row r="82" spans="1:246" ht="30.75" customHeight="1" x14ac:dyDescent="0.2">
      <c r="A82" s="80"/>
      <c r="B82" s="81" t="s">
        <v>33</v>
      </c>
      <c r="C82" s="80"/>
      <c r="D82" s="80"/>
      <c r="E82" s="80"/>
      <c r="F82" s="80"/>
      <c r="G82" s="80"/>
      <c r="H82" s="80"/>
      <c r="I82" s="80"/>
      <c r="J82" s="80"/>
      <c r="K82" s="82"/>
      <c r="L82" s="82"/>
      <c r="M82" s="82"/>
      <c r="N82" s="80"/>
      <c r="O82" s="80"/>
      <c r="P82" s="80"/>
      <c r="Q82" s="83"/>
      <c r="R82" s="84"/>
      <c r="S82" s="85"/>
      <c r="T82" s="86"/>
      <c r="U82" s="86"/>
      <c r="V82" s="161"/>
      <c r="W82" s="161"/>
      <c r="X82" s="86"/>
      <c r="Y82" s="137"/>
      <c r="Z82" s="86"/>
      <c r="AA82" s="161"/>
      <c r="AB82" s="283"/>
      <c r="AC82" s="86"/>
      <c r="AD82" s="137"/>
      <c r="AE82" s="87"/>
      <c r="AF82" s="87"/>
      <c r="AG82" s="87"/>
      <c r="AH82" s="87"/>
      <c r="AI82" s="150"/>
      <c r="AJ82" s="87"/>
      <c r="AK82" s="171"/>
      <c r="AL82" s="171"/>
    </row>
    <row r="83" spans="1:246" ht="30.75" customHeight="1" x14ac:dyDescent="0.25">
      <c r="A83" s="120"/>
      <c r="B83" s="333" t="str">
        <f>'M3C Lic SDL 2020-21 hypotez1'!C103</f>
        <v>Histoire et épistémologie de la linguistique S5 SDL</v>
      </c>
      <c r="C83" s="91">
        <f>'M3C Lic SDL 2020-21 hypotez1'!D103</f>
        <v>0</v>
      </c>
      <c r="D83" s="91"/>
      <c r="E83" s="91"/>
      <c r="F83" s="91"/>
      <c r="G83" s="93"/>
      <c r="H83" s="94"/>
      <c r="I83" s="94"/>
      <c r="J83" s="94"/>
      <c r="K83" s="116">
        <v>78</v>
      </c>
      <c r="L83" s="116">
        <v>78</v>
      </c>
      <c r="M83" s="116">
        <f t="shared" ref="M83:M105" si="82">(K83/L83)*100</f>
        <v>100</v>
      </c>
      <c r="N83" s="90">
        <f>+'M3C Lic SDL 2020-21 hypotez1'!N103</f>
        <v>24</v>
      </c>
      <c r="O83" s="90">
        <f>+'M3C Lic SDL 2020-21 hypotez1'!P103</f>
        <v>24</v>
      </c>
      <c r="P83" s="90"/>
      <c r="Q83" s="95"/>
      <c r="R83" s="278">
        <f t="shared" ref="R83:R105" si="83">W83+AB83+AG83+AL83</f>
        <v>84</v>
      </c>
      <c r="S83" s="97">
        <v>1.5</v>
      </c>
      <c r="T83" s="98">
        <v>1</v>
      </c>
      <c r="U83" s="98">
        <f t="shared" si="57"/>
        <v>24</v>
      </c>
      <c r="V83" s="152">
        <f t="shared" ref="V83:V87" si="84">U83*S83</f>
        <v>36</v>
      </c>
      <c r="W83" s="153">
        <f t="shared" ref="W83:W87" si="85">V83*M83%</f>
        <v>36</v>
      </c>
      <c r="X83" s="98">
        <v>1</v>
      </c>
      <c r="Y83" s="131">
        <v>2</v>
      </c>
      <c r="Z83" s="98">
        <f t="shared" si="70"/>
        <v>24</v>
      </c>
      <c r="AA83" s="152">
        <f t="shared" ref="AA83:AA105" si="86">Y83*Z83</f>
        <v>48</v>
      </c>
      <c r="AB83" s="152">
        <f t="shared" si="48"/>
        <v>48</v>
      </c>
      <c r="AC83" s="98"/>
      <c r="AD83" s="131"/>
      <c r="AE83" s="99"/>
      <c r="AF83" s="117"/>
      <c r="AG83" s="117"/>
      <c r="AH83" s="118"/>
      <c r="AI83" s="149"/>
      <c r="AJ83" s="99"/>
      <c r="AK83" s="119"/>
      <c r="AL83" s="119"/>
    </row>
    <row r="84" spans="1:246" ht="30.75" customHeight="1" x14ac:dyDescent="0.25">
      <c r="A84" s="120"/>
      <c r="B84" s="333" t="str">
        <f>'M3C Lic SDL 2020-21 hypotez1'!C101</f>
        <v>Cognition S5 SDL</v>
      </c>
      <c r="C84" s="91" t="str">
        <f>'M3C Lic SDL 2020-21 hypotez1'!D101</f>
        <v>LOL5H10</v>
      </c>
      <c r="D84" s="91"/>
      <c r="E84" s="91"/>
      <c r="F84" s="91"/>
      <c r="G84" s="93"/>
      <c r="H84" s="94"/>
      <c r="I84" s="94"/>
      <c r="J84" s="94"/>
      <c r="K84" s="116">
        <v>78</v>
      </c>
      <c r="L84" s="116">
        <v>78</v>
      </c>
      <c r="M84" s="116">
        <f t="shared" si="82"/>
        <v>100</v>
      </c>
      <c r="N84" s="90">
        <f>+'M3C Lic SDL 2020-21 hypotez1'!N101</f>
        <v>18</v>
      </c>
      <c r="O84" s="90">
        <f>+'M3C Lic SDL 2020-21 hypotez1'!P101</f>
        <v>18</v>
      </c>
      <c r="P84" s="90"/>
      <c r="Q84" s="95"/>
      <c r="R84" s="278">
        <f t="shared" si="83"/>
        <v>63</v>
      </c>
      <c r="S84" s="97">
        <v>1.5</v>
      </c>
      <c r="T84" s="98">
        <v>1</v>
      </c>
      <c r="U84" s="98">
        <f t="shared" si="57"/>
        <v>18</v>
      </c>
      <c r="V84" s="152">
        <f t="shared" si="84"/>
        <v>27</v>
      </c>
      <c r="W84" s="153">
        <f t="shared" si="85"/>
        <v>27</v>
      </c>
      <c r="X84" s="98">
        <v>1</v>
      </c>
      <c r="Y84" s="131">
        <v>2</v>
      </c>
      <c r="Z84" s="98">
        <f t="shared" si="70"/>
        <v>18</v>
      </c>
      <c r="AA84" s="152">
        <f t="shared" si="86"/>
        <v>36</v>
      </c>
      <c r="AB84" s="152">
        <f t="shared" si="48"/>
        <v>36</v>
      </c>
      <c r="AC84" s="98"/>
      <c r="AD84" s="131"/>
      <c r="AE84" s="99"/>
      <c r="AF84" s="117"/>
      <c r="AG84" s="117"/>
      <c r="AH84" s="118"/>
      <c r="AI84" s="149"/>
      <c r="AJ84" s="99"/>
      <c r="AK84" s="119"/>
      <c r="AL84" s="119"/>
    </row>
    <row r="85" spans="1:246" ht="30.75" customHeight="1" x14ac:dyDescent="0.25">
      <c r="A85" s="120"/>
      <c r="B85" s="333" t="str">
        <f>'M3C Lic SDL 2020-21 hypotez1'!C106</f>
        <v>Grammaire d’unification - S5 SDL (salle informatique)</v>
      </c>
      <c r="C85" s="91" t="str">
        <f>'M3C Lic SDL 2020-21 hypotez1'!D106</f>
        <v>LOL5H9A</v>
      </c>
      <c r="D85" s="91"/>
      <c r="E85" s="91"/>
      <c r="F85" s="91"/>
      <c r="G85" s="93"/>
      <c r="H85" s="90"/>
      <c r="I85" s="90"/>
      <c r="J85" s="90"/>
      <c r="K85" s="116">
        <v>10</v>
      </c>
      <c r="L85" s="116">
        <v>10</v>
      </c>
      <c r="M85" s="116">
        <f t="shared" si="82"/>
        <v>100</v>
      </c>
      <c r="N85" s="90">
        <f>+'M3C Lic SDL 2020-21 hypotez1'!N106</f>
        <v>0</v>
      </c>
      <c r="O85" s="90">
        <f>+'M3C Lic SDL 2020-21 hypotez1'!P106</f>
        <v>24</v>
      </c>
      <c r="P85" s="90"/>
      <c r="Q85" s="95"/>
      <c r="R85" s="278">
        <f t="shared" si="83"/>
        <v>24</v>
      </c>
      <c r="S85" s="97">
        <v>1.5</v>
      </c>
      <c r="T85" s="98">
        <v>1</v>
      </c>
      <c r="U85" s="98">
        <f t="shared" si="57"/>
        <v>0</v>
      </c>
      <c r="V85" s="152">
        <f t="shared" si="84"/>
        <v>0</v>
      </c>
      <c r="W85" s="153">
        <f t="shared" si="85"/>
        <v>0</v>
      </c>
      <c r="X85" s="98">
        <v>1</v>
      </c>
      <c r="Y85" s="131">
        <v>1</v>
      </c>
      <c r="Z85" s="98">
        <f t="shared" si="70"/>
        <v>24</v>
      </c>
      <c r="AA85" s="152">
        <f t="shared" si="86"/>
        <v>24</v>
      </c>
      <c r="AB85" s="152">
        <f t="shared" si="48"/>
        <v>24</v>
      </c>
      <c r="AC85" s="98"/>
      <c r="AD85" s="131"/>
      <c r="AE85" s="99"/>
      <c r="AF85" s="117"/>
      <c r="AG85" s="117"/>
      <c r="AH85" s="118"/>
      <c r="AI85" s="149"/>
      <c r="AJ85" s="99"/>
      <c r="AK85" s="119"/>
      <c r="AL85" s="119"/>
    </row>
    <row r="86" spans="1:246" ht="30.75" customHeight="1" x14ac:dyDescent="0.25">
      <c r="A86" s="120"/>
      <c r="B86" s="333" t="str">
        <f>'M3C Lic SDL 2020-21 hypotez1'!C104</f>
        <v>Comparer les langues  S5 SDL</v>
      </c>
      <c r="C86" s="91" t="str">
        <f>'M3C Lic SDL 2020-21 hypotez1'!D104</f>
        <v>LOL5H30</v>
      </c>
      <c r="D86" s="91"/>
      <c r="E86" s="92"/>
      <c r="F86" s="92"/>
      <c r="G86" s="93"/>
      <c r="H86" s="90"/>
      <c r="I86" s="90"/>
      <c r="J86" s="90"/>
      <c r="K86" s="116">
        <v>76</v>
      </c>
      <c r="L86" s="116">
        <v>76</v>
      </c>
      <c r="M86" s="116">
        <f t="shared" si="82"/>
        <v>100</v>
      </c>
      <c r="N86" s="90">
        <f>+'M3C Lic SDL 2020-21 hypotez1'!N104</f>
        <v>12</v>
      </c>
      <c r="O86" s="90">
        <f>+'M3C Lic SDL 2020-21 hypotez1'!P104</f>
        <v>18</v>
      </c>
      <c r="P86" s="90"/>
      <c r="Q86" s="95"/>
      <c r="R86" s="278">
        <f t="shared" si="83"/>
        <v>54</v>
      </c>
      <c r="S86" s="97">
        <v>1.5</v>
      </c>
      <c r="T86" s="98">
        <v>1</v>
      </c>
      <c r="U86" s="98">
        <f t="shared" si="57"/>
        <v>12</v>
      </c>
      <c r="V86" s="152">
        <f t="shared" si="84"/>
        <v>18</v>
      </c>
      <c r="W86" s="153">
        <f t="shared" si="85"/>
        <v>18</v>
      </c>
      <c r="X86" s="98">
        <v>1</v>
      </c>
      <c r="Y86" s="131">
        <v>2</v>
      </c>
      <c r="Z86" s="98">
        <f t="shared" si="70"/>
        <v>18</v>
      </c>
      <c r="AA86" s="152">
        <f t="shared" si="86"/>
        <v>36</v>
      </c>
      <c r="AB86" s="152">
        <f t="shared" si="48"/>
        <v>36</v>
      </c>
      <c r="AC86" s="98"/>
      <c r="AD86" s="131"/>
      <c r="AE86" s="99"/>
      <c r="AF86" s="117"/>
      <c r="AG86" s="117"/>
      <c r="AH86" s="118"/>
      <c r="AI86" s="149"/>
      <c r="AJ86" s="99"/>
      <c r="AK86" s="119"/>
      <c r="AL86" s="119"/>
    </row>
    <row r="87" spans="1:246" ht="30.75" customHeight="1" x14ac:dyDescent="0.25">
      <c r="A87" s="120"/>
      <c r="B87" s="333" t="str">
        <f>'M3C Lic SDL 2020-21 hypotez1'!C109</f>
        <v>Terrain, enquête, corpus S5 SDL</v>
      </c>
      <c r="C87" s="91" t="str">
        <f>'M3C Lic SDL 2020-21 hypotez1'!D109</f>
        <v>LOL5H50</v>
      </c>
      <c r="D87" s="91"/>
      <c r="E87" s="91"/>
      <c r="F87" s="91"/>
      <c r="G87" s="93"/>
      <c r="H87" s="90"/>
      <c r="I87" s="90"/>
      <c r="J87" s="90"/>
      <c r="K87" s="116">
        <v>75</v>
      </c>
      <c r="L87" s="116">
        <v>75</v>
      </c>
      <c r="M87" s="116">
        <f t="shared" si="82"/>
        <v>100</v>
      </c>
      <c r="N87" s="90">
        <f>+'M3C Lic SDL 2020-21 hypotez1'!N109</f>
        <v>12</v>
      </c>
      <c r="O87" s="90">
        <f>+'M3C Lic SDL 2020-21 hypotez1'!P109</f>
        <v>18</v>
      </c>
      <c r="P87" s="90"/>
      <c r="Q87" s="95"/>
      <c r="R87" s="278">
        <f t="shared" si="83"/>
        <v>54</v>
      </c>
      <c r="S87" s="97">
        <v>1.5</v>
      </c>
      <c r="T87" s="98">
        <v>1</v>
      </c>
      <c r="U87" s="98">
        <f t="shared" si="57"/>
        <v>12</v>
      </c>
      <c r="V87" s="152">
        <f t="shared" si="84"/>
        <v>18</v>
      </c>
      <c r="W87" s="153">
        <f t="shared" si="85"/>
        <v>18</v>
      </c>
      <c r="X87" s="98">
        <v>1</v>
      </c>
      <c r="Y87" s="131">
        <v>2</v>
      </c>
      <c r="Z87" s="98">
        <f t="shared" si="70"/>
        <v>18</v>
      </c>
      <c r="AA87" s="152">
        <f t="shared" si="86"/>
        <v>36</v>
      </c>
      <c r="AB87" s="152">
        <f t="shared" si="48"/>
        <v>36</v>
      </c>
      <c r="AC87" s="98"/>
      <c r="AD87" s="131"/>
      <c r="AE87" s="99"/>
      <c r="AF87" s="117"/>
      <c r="AG87" s="117"/>
      <c r="AH87" s="118"/>
      <c r="AI87" s="149"/>
      <c r="AJ87" s="99"/>
      <c r="AK87" s="119"/>
      <c r="AL87" s="119"/>
    </row>
    <row r="88" spans="1:246" ht="23.25" customHeight="1" x14ac:dyDescent="0.25">
      <c r="A88" s="235"/>
      <c r="B88" s="275" t="str">
        <f>'M3C Lic SDL 2020-21 hypotez1'!C110</f>
        <v>Choix langue vivante S5</v>
      </c>
      <c r="C88" s="236">
        <f>'M3C Lic SDL 2020-21 hypotez1'!D110</f>
        <v>0</v>
      </c>
      <c r="D88" s="237"/>
      <c r="E88" s="237"/>
      <c r="F88" s="237"/>
      <c r="G88" s="239"/>
      <c r="H88" s="236">
        <v>2</v>
      </c>
      <c r="I88" s="236">
        <v>2</v>
      </c>
      <c r="J88" s="242"/>
      <c r="K88" s="240"/>
      <c r="L88" s="240"/>
      <c r="M88" s="241"/>
      <c r="N88" s="242"/>
      <c r="O88" s="242"/>
      <c r="P88" s="242"/>
      <c r="Q88" s="243"/>
      <c r="R88" s="279"/>
      <c r="S88" s="245"/>
      <c r="T88" s="246"/>
      <c r="U88" s="246"/>
      <c r="V88" s="247"/>
      <c r="W88" s="248"/>
      <c r="X88" s="246"/>
      <c r="Y88" s="249"/>
      <c r="Z88" s="242"/>
      <c r="AA88" s="247"/>
      <c r="AB88" s="247"/>
      <c r="AC88" s="246"/>
      <c r="AD88" s="249"/>
      <c r="AE88" s="246"/>
      <c r="AF88" s="250"/>
      <c r="AG88" s="250"/>
      <c r="AH88" s="251"/>
      <c r="AI88" s="252"/>
      <c r="AJ88" s="253"/>
      <c r="AK88" s="254"/>
      <c r="AL88" s="254"/>
    </row>
    <row r="89" spans="1:246" s="274" customFormat="1" ht="23.25" customHeight="1" x14ac:dyDescent="0.25">
      <c r="A89" s="255"/>
      <c r="B89" s="173" t="e">
        <f>'M3C Lic SDL 2020-21 hypotez1'!#REF!</f>
        <v>#REF!</v>
      </c>
      <c r="C89" s="94" t="e">
        <f>'M3C Lic SDL 2020-21 hypotez1'!#REF!</f>
        <v>#REF!</v>
      </c>
      <c r="D89" s="258"/>
      <c r="E89" s="258"/>
      <c r="F89" s="258"/>
      <c r="G89" s="259"/>
      <c r="H89" s="257"/>
      <c r="I89" s="257"/>
      <c r="J89" s="260"/>
      <c r="K89" s="261">
        <v>52</v>
      </c>
      <c r="L89" s="261">
        <v>52</v>
      </c>
      <c r="M89" s="116">
        <f t="shared" ref="M89:M91" si="87">(K89/L89)*100</f>
        <v>100</v>
      </c>
      <c r="N89" s="90" t="e">
        <f>+'M3C Lic SDL 2020-21 hypotez1'!#REF!</f>
        <v>#REF!</v>
      </c>
      <c r="O89" s="90" t="e">
        <f>+'M3C Lic SDL 2020-21 hypotez1'!#REF!</f>
        <v>#REF!</v>
      </c>
      <c r="P89" s="260"/>
      <c r="Q89" s="262"/>
      <c r="R89" s="278" t="e">
        <f t="shared" ref="R89:R91" si="88">W89+AB89+AG89+AL89</f>
        <v>#REF!</v>
      </c>
      <c r="S89" s="263"/>
      <c r="T89" s="264"/>
      <c r="U89" s="264"/>
      <c r="V89" s="265"/>
      <c r="W89" s="266"/>
      <c r="X89" s="17">
        <v>1</v>
      </c>
      <c r="Y89" s="128">
        <v>2</v>
      </c>
      <c r="Z89" s="98" t="e">
        <f t="shared" ref="Z89:Z91" si="89">SUM(O89)</f>
        <v>#REF!</v>
      </c>
      <c r="AA89" s="152" t="e">
        <f t="shared" ref="AA89:AA91" si="90">Y89*Z89</f>
        <v>#REF!</v>
      </c>
      <c r="AB89" s="152" t="e">
        <f t="shared" ref="AB89:AB91" si="91">AA89*M89%</f>
        <v>#REF!</v>
      </c>
      <c r="AC89" s="264"/>
      <c r="AD89" s="267"/>
      <c r="AE89" s="264"/>
      <c r="AF89" s="268"/>
      <c r="AG89" s="268"/>
      <c r="AH89" s="269"/>
      <c r="AI89" s="270"/>
      <c r="AJ89" s="271"/>
      <c r="AK89" s="272"/>
      <c r="AL89" s="272"/>
      <c r="AM89" s="273"/>
      <c r="AN89" s="273"/>
      <c r="AO89" s="273"/>
      <c r="AP89" s="273"/>
      <c r="AQ89" s="273"/>
      <c r="AR89" s="273"/>
      <c r="AS89" s="273"/>
      <c r="AT89" s="273"/>
      <c r="AU89" s="273"/>
      <c r="AV89" s="273"/>
      <c r="AW89" s="273"/>
      <c r="AX89" s="273"/>
      <c r="AY89" s="273"/>
      <c r="AZ89" s="273"/>
      <c r="BA89" s="273"/>
      <c r="BB89" s="273"/>
      <c r="BC89" s="273"/>
      <c r="BD89" s="273"/>
      <c r="BE89" s="273"/>
      <c r="BF89" s="273"/>
      <c r="BG89" s="273"/>
      <c r="BH89" s="273"/>
      <c r="BI89" s="273"/>
      <c r="BJ89" s="273"/>
      <c r="BK89" s="273"/>
      <c r="BL89" s="273"/>
      <c r="BM89" s="273"/>
      <c r="BN89" s="273"/>
      <c r="BO89" s="273"/>
      <c r="BP89" s="273"/>
      <c r="BQ89" s="273"/>
      <c r="BR89" s="273"/>
      <c r="BS89" s="273"/>
      <c r="BT89" s="273"/>
      <c r="BU89" s="273"/>
      <c r="BV89" s="273"/>
      <c r="BW89" s="273"/>
      <c r="BX89" s="273"/>
      <c r="BY89" s="273"/>
      <c r="BZ89" s="273"/>
      <c r="CA89" s="273"/>
      <c r="CB89" s="273"/>
      <c r="CC89" s="273"/>
      <c r="CD89" s="273"/>
      <c r="CE89" s="273"/>
      <c r="CF89" s="273"/>
      <c r="CG89" s="273"/>
      <c r="CH89" s="273"/>
      <c r="CI89" s="273"/>
      <c r="CJ89" s="273"/>
      <c r="CK89" s="273"/>
      <c r="CL89" s="273"/>
      <c r="CM89" s="273"/>
      <c r="CN89" s="273"/>
      <c r="CO89" s="273"/>
      <c r="CP89" s="273"/>
      <c r="CQ89" s="273"/>
      <c r="CR89" s="273"/>
      <c r="CS89" s="273"/>
      <c r="CT89" s="273"/>
      <c r="CU89" s="273"/>
      <c r="CV89" s="273"/>
      <c r="CW89" s="273"/>
      <c r="CX89" s="273"/>
      <c r="CY89" s="273"/>
      <c r="CZ89" s="273"/>
      <c r="DA89" s="273"/>
      <c r="DB89" s="273"/>
      <c r="DC89" s="273"/>
      <c r="DD89" s="273"/>
      <c r="DE89" s="273"/>
      <c r="DF89" s="273"/>
      <c r="DG89" s="273"/>
      <c r="DH89" s="273"/>
      <c r="DI89" s="273"/>
      <c r="DJ89" s="273"/>
      <c r="DK89" s="273"/>
      <c r="DL89" s="273"/>
      <c r="DM89" s="273"/>
      <c r="DN89" s="273"/>
      <c r="DO89" s="273"/>
      <c r="DP89" s="273"/>
      <c r="DQ89" s="273"/>
      <c r="DR89" s="273"/>
      <c r="DS89" s="273"/>
      <c r="DT89" s="273"/>
      <c r="DU89" s="273"/>
      <c r="DV89" s="273"/>
      <c r="DW89" s="273"/>
      <c r="DX89" s="273"/>
      <c r="DY89" s="273"/>
      <c r="DZ89" s="273"/>
      <c r="EA89" s="273"/>
      <c r="EB89" s="273"/>
      <c r="EC89" s="273"/>
      <c r="ED89" s="273"/>
      <c r="EE89" s="273"/>
      <c r="EF89" s="273"/>
      <c r="EG89" s="273"/>
      <c r="EH89" s="273"/>
      <c r="EI89" s="273"/>
      <c r="EJ89" s="273"/>
      <c r="EK89" s="273"/>
      <c r="EL89" s="273"/>
      <c r="EM89" s="273"/>
      <c r="EN89" s="273"/>
      <c r="EO89" s="273"/>
      <c r="EP89" s="273"/>
      <c r="EQ89" s="273"/>
      <c r="ER89" s="273"/>
      <c r="ES89" s="273"/>
      <c r="ET89" s="273"/>
      <c r="EU89" s="273"/>
      <c r="EV89" s="273"/>
      <c r="EW89" s="273"/>
      <c r="EX89" s="273"/>
      <c r="EY89" s="273"/>
      <c r="EZ89" s="273"/>
      <c r="FA89" s="273"/>
      <c r="FB89" s="273"/>
      <c r="FC89" s="273"/>
      <c r="FD89" s="273"/>
      <c r="FE89" s="273"/>
      <c r="FF89" s="273"/>
      <c r="FG89" s="273"/>
      <c r="FH89" s="273"/>
      <c r="FI89" s="273"/>
      <c r="FJ89" s="273"/>
      <c r="FK89" s="273"/>
      <c r="FL89" s="273"/>
      <c r="FM89" s="273"/>
      <c r="FN89" s="273"/>
      <c r="FO89" s="273"/>
      <c r="FP89" s="273"/>
      <c r="FQ89" s="273"/>
      <c r="FR89" s="273"/>
      <c r="FS89" s="273"/>
      <c r="FT89" s="273"/>
      <c r="FU89" s="273"/>
      <c r="FV89" s="273"/>
      <c r="FW89" s="273"/>
      <c r="FX89" s="273"/>
      <c r="FY89" s="273"/>
      <c r="FZ89" s="273"/>
      <c r="GA89" s="273"/>
      <c r="GB89" s="273"/>
      <c r="GC89" s="273"/>
      <c r="GD89" s="273"/>
      <c r="GE89" s="273"/>
      <c r="GF89" s="273"/>
      <c r="GG89" s="273"/>
      <c r="GH89" s="273"/>
      <c r="GI89" s="273"/>
      <c r="GJ89" s="273"/>
      <c r="GK89" s="273"/>
      <c r="GL89" s="273"/>
      <c r="GM89" s="273"/>
      <c r="GN89" s="273"/>
      <c r="GO89" s="273"/>
      <c r="GP89" s="273"/>
      <c r="GQ89" s="273"/>
      <c r="GR89" s="273"/>
      <c r="GS89" s="273"/>
      <c r="GT89" s="273"/>
      <c r="GU89" s="273"/>
      <c r="GV89" s="273"/>
      <c r="GW89" s="273"/>
      <c r="GX89" s="273"/>
      <c r="GY89" s="273"/>
      <c r="GZ89" s="273"/>
      <c r="HA89" s="273"/>
      <c r="HB89" s="273"/>
      <c r="HC89" s="273"/>
      <c r="HD89" s="273"/>
      <c r="HE89" s="273"/>
      <c r="HF89" s="273"/>
      <c r="HG89" s="273"/>
      <c r="HH89" s="273"/>
      <c r="HI89" s="273"/>
      <c r="HJ89" s="273"/>
      <c r="HK89" s="273"/>
      <c r="HL89" s="273"/>
      <c r="HM89" s="273"/>
      <c r="HN89" s="273"/>
      <c r="HO89" s="273"/>
      <c r="HP89" s="273"/>
      <c r="HQ89" s="273"/>
      <c r="HR89" s="273"/>
      <c r="HS89" s="273"/>
      <c r="HT89" s="273"/>
      <c r="HU89" s="273"/>
      <c r="HV89" s="273"/>
      <c r="HW89" s="273"/>
      <c r="HX89" s="273"/>
      <c r="HY89" s="273"/>
      <c r="HZ89" s="273"/>
      <c r="IA89" s="273"/>
      <c r="IB89" s="273"/>
      <c r="IC89" s="273"/>
      <c r="ID89" s="273"/>
      <c r="IE89" s="273"/>
      <c r="IF89" s="273"/>
      <c r="IG89" s="273"/>
      <c r="IH89" s="273"/>
      <c r="II89" s="273"/>
      <c r="IJ89" s="273"/>
      <c r="IK89" s="273"/>
      <c r="IL89" s="273"/>
    </row>
    <row r="90" spans="1:246" s="274" customFormat="1" ht="23.25" customHeight="1" x14ac:dyDescent="0.25">
      <c r="A90" s="255"/>
      <c r="B90" s="173" t="e">
        <f>'M3C Lic SDL 2020-21 hypotez1'!#REF!</f>
        <v>#REF!</v>
      </c>
      <c r="C90" s="94" t="e">
        <f>'M3C Lic SDL 2020-21 hypotez1'!#REF!</f>
        <v>#REF!</v>
      </c>
      <c r="D90" s="258"/>
      <c r="E90" s="258"/>
      <c r="F90" s="258"/>
      <c r="G90" s="259"/>
      <c r="H90" s="257"/>
      <c r="I90" s="257"/>
      <c r="J90" s="260"/>
      <c r="K90" s="261">
        <v>20</v>
      </c>
      <c r="L90" s="261">
        <v>20</v>
      </c>
      <c r="M90" s="116">
        <f t="shared" si="87"/>
        <v>100</v>
      </c>
      <c r="N90" s="90" t="e">
        <f>+'M3C Lic SDL 2020-21 hypotez1'!#REF!</f>
        <v>#REF!</v>
      </c>
      <c r="O90" s="90" t="e">
        <f>+'M3C Lic SDL 2020-21 hypotez1'!#REF!</f>
        <v>#REF!</v>
      </c>
      <c r="P90" s="260"/>
      <c r="Q90" s="262"/>
      <c r="R90" s="278" t="e">
        <f t="shared" si="88"/>
        <v>#REF!</v>
      </c>
      <c r="S90" s="263"/>
      <c r="T90" s="264"/>
      <c r="U90" s="264"/>
      <c r="V90" s="265"/>
      <c r="W90" s="266"/>
      <c r="X90" s="17">
        <v>1</v>
      </c>
      <c r="Y90" s="128">
        <v>1</v>
      </c>
      <c r="Z90" s="98" t="e">
        <f t="shared" si="89"/>
        <v>#REF!</v>
      </c>
      <c r="AA90" s="152" t="e">
        <f t="shared" si="90"/>
        <v>#REF!</v>
      </c>
      <c r="AB90" s="152" t="e">
        <f t="shared" si="91"/>
        <v>#REF!</v>
      </c>
      <c r="AC90" s="264"/>
      <c r="AD90" s="267"/>
      <c r="AE90" s="264"/>
      <c r="AF90" s="268"/>
      <c r="AG90" s="268"/>
      <c r="AH90" s="269"/>
      <c r="AI90" s="270"/>
      <c r="AJ90" s="271"/>
      <c r="AK90" s="272"/>
      <c r="AL90" s="272"/>
      <c r="AM90" s="273"/>
      <c r="AN90" s="273"/>
      <c r="AO90" s="273"/>
      <c r="AP90" s="273"/>
      <c r="AQ90" s="273"/>
      <c r="AR90" s="273"/>
      <c r="AS90" s="273"/>
      <c r="AT90" s="273"/>
      <c r="AU90" s="273"/>
      <c r="AV90" s="273"/>
      <c r="AW90" s="273"/>
      <c r="AX90" s="273"/>
      <c r="AY90" s="273"/>
      <c r="AZ90" s="273"/>
      <c r="BA90" s="273"/>
      <c r="BB90" s="273"/>
      <c r="BC90" s="273"/>
      <c r="BD90" s="273"/>
      <c r="BE90" s="273"/>
      <c r="BF90" s="273"/>
      <c r="BG90" s="273"/>
      <c r="BH90" s="273"/>
      <c r="BI90" s="273"/>
      <c r="BJ90" s="273"/>
      <c r="BK90" s="273"/>
      <c r="BL90" s="273"/>
      <c r="BM90" s="273"/>
      <c r="BN90" s="273"/>
      <c r="BO90" s="273"/>
      <c r="BP90" s="273"/>
      <c r="BQ90" s="273"/>
      <c r="BR90" s="273"/>
      <c r="BS90" s="273"/>
      <c r="BT90" s="273"/>
      <c r="BU90" s="273"/>
      <c r="BV90" s="273"/>
      <c r="BW90" s="273"/>
      <c r="BX90" s="273"/>
      <c r="BY90" s="273"/>
      <c r="BZ90" s="273"/>
      <c r="CA90" s="273"/>
      <c r="CB90" s="273"/>
      <c r="CC90" s="273"/>
      <c r="CD90" s="273"/>
      <c r="CE90" s="273"/>
      <c r="CF90" s="273"/>
      <c r="CG90" s="273"/>
      <c r="CH90" s="273"/>
      <c r="CI90" s="273"/>
      <c r="CJ90" s="273"/>
      <c r="CK90" s="273"/>
      <c r="CL90" s="273"/>
      <c r="CM90" s="273"/>
      <c r="CN90" s="273"/>
      <c r="CO90" s="273"/>
      <c r="CP90" s="273"/>
      <c r="CQ90" s="273"/>
      <c r="CR90" s="273"/>
      <c r="CS90" s="273"/>
      <c r="CT90" s="273"/>
      <c r="CU90" s="273"/>
      <c r="CV90" s="273"/>
      <c r="CW90" s="273"/>
      <c r="CX90" s="273"/>
      <c r="CY90" s="273"/>
      <c r="CZ90" s="273"/>
      <c r="DA90" s="273"/>
      <c r="DB90" s="273"/>
      <c r="DC90" s="273"/>
      <c r="DD90" s="273"/>
      <c r="DE90" s="273"/>
      <c r="DF90" s="273"/>
      <c r="DG90" s="273"/>
      <c r="DH90" s="273"/>
      <c r="DI90" s="273"/>
      <c r="DJ90" s="273"/>
      <c r="DK90" s="273"/>
      <c r="DL90" s="273"/>
      <c r="DM90" s="273"/>
      <c r="DN90" s="273"/>
      <c r="DO90" s="273"/>
      <c r="DP90" s="273"/>
      <c r="DQ90" s="273"/>
      <c r="DR90" s="273"/>
      <c r="DS90" s="273"/>
      <c r="DT90" s="273"/>
      <c r="DU90" s="273"/>
      <c r="DV90" s="273"/>
      <c r="DW90" s="273"/>
      <c r="DX90" s="273"/>
      <c r="DY90" s="273"/>
      <c r="DZ90" s="273"/>
      <c r="EA90" s="273"/>
      <c r="EB90" s="273"/>
      <c r="EC90" s="273"/>
      <c r="ED90" s="273"/>
      <c r="EE90" s="273"/>
      <c r="EF90" s="273"/>
      <c r="EG90" s="273"/>
      <c r="EH90" s="273"/>
      <c r="EI90" s="273"/>
      <c r="EJ90" s="273"/>
      <c r="EK90" s="273"/>
      <c r="EL90" s="273"/>
      <c r="EM90" s="273"/>
      <c r="EN90" s="273"/>
      <c r="EO90" s="273"/>
      <c r="EP90" s="273"/>
      <c r="EQ90" s="273"/>
      <c r="ER90" s="273"/>
      <c r="ES90" s="273"/>
      <c r="ET90" s="273"/>
      <c r="EU90" s="273"/>
      <c r="EV90" s="273"/>
      <c r="EW90" s="273"/>
      <c r="EX90" s="273"/>
      <c r="EY90" s="273"/>
      <c r="EZ90" s="273"/>
      <c r="FA90" s="273"/>
      <c r="FB90" s="273"/>
      <c r="FC90" s="273"/>
      <c r="FD90" s="273"/>
      <c r="FE90" s="273"/>
      <c r="FF90" s="273"/>
      <c r="FG90" s="273"/>
      <c r="FH90" s="273"/>
      <c r="FI90" s="273"/>
      <c r="FJ90" s="273"/>
      <c r="FK90" s="273"/>
      <c r="FL90" s="273"/>
      <c r="FM90" s="273"/>
      <c r="FN90" s="273"/>
      <c r="FO90" s="273"/>
      <c r="FP90" s="273"/>
      <c r="FQ90" s="273"/>
      <c r="FR90" s="273"/>
      <c r="FS90" s="273"/>
      <c r="FT90" s="273"/>
      <c r="FU90" s="273"/>
      <c r="FV90" s="273"/>
      <c r="FW90" s="273"/>
      <c r="FX90" s="273"/>
      <c r="FY90" s="273"/>
      <c r="FZ90" s="273"/>
      <c r="GA90" s="273"/>
      <c r="GB90" s="273"/>
      <c r="GC90" s="273"/>
      <c r="GD90" s="273"/>
      <c r="GE90" s="273"/>
      <c r="GF90" s="273"/>
      <c r="GG90" s="273"/>
      <c r="GH90" s="273"/>
      <c r="GI90" s="273"/>
      <c r="GJ90" s="273"/>
      <c r="GK90" s="273"/>
      <c r="GL90" s="273"/>
      <c r="GM90" s="273"/>
      <c r="GN90" s="273"/>
      <c r="GO90" s="273"/>
      <c r="GP90" s="273"/>
      <c r="GQ90" s="273"/>
      <c r="GR90" s="273"/>
      <c r="GS90" s="273"/>
      <c r="GT90" s="273"/>
      <c r="GU90" s="273"/>
      <c r="GV90" s="273"/>
      <c r="GW90" s="273"/>
      <c r="GX90" s="273"/>
      <c r="GY90" s="273"/>
      <c r="GZ90" s="273"/>
      <c r="HA90" s="273"/>
      <c r="HB90" s="273"/>
      <c r="HC90" s="273"/>
      <c r="HD90" s="273"/>
      <c r="HE90" s="273"/>
      <c r="HF90" s="273"/>
      <c r="HG90" s="273"/>
      <c r="HH90" s="273"/>
      <c r="HI90" s="273"/>
      <c r="HJ90" s="273"/>
      <c r="HK90" s="273"/>
      <c r="HL90" s="273"/>
      <c r="HM90" s="273"/>
      <c r="HN90" s="273"/>
      <c r="HO90" s="273"/>
      <c r="HP90" s="273"/>
      <c r="HQ90" s="273"/>
      <c r="HR90" s="273"/>
      <c r="HS90" s="273"/>
      <c r="HT90" s="273"/>
      <c r="HU90" s="273"/>
      <c r="HV90" s="273"/>
      <c r="HW90" s="273"/>
      <c r="HX90" s="273"/>
      <c r="HY90" s="273"/>
      <c r="HZ90" s="273"/>
      <c r="IA90" s="273"/>
      <c r="IB90" s="273"/>
      <c r="IC90" s="273"/>
      <c r="ID90" s="273"/>
      <c r="IE90" s="273"/>
      <c r="IF90" s="273"/>
      <c r="IG90" s="273"/>
      <c r="IH90" s="273"/>
      <c r="II90" s="273"/>
      <c r="IJ90" s="273"/>
      <c r="IK90" s="273"/>
      <c r="IL90" s="273"/>
    </row>
    <row r="91" spans="1:246" s="274" customFormat="1" ht="23.25" customHeight="1" x14ac:dyDescent="0.25">
      <c r="A91" s="255"/>
      <c r="B91" s="173" t="e">
        <f>'M3C Lic SDL 2020-21 hypotez1'!#REF!</f>
        <v>#REF!</v>
      </c>
      <c r="C91" s="94" t="e">
        <f>'M3C Lic SDL 2020-21 hypotez1'!#REF!</f>
        <v>#REF!</v>
      </c>
      <c r="D91" s="258"/>
      <c r="E91" s="258"/>
      <c r="F91" s="258"/>
      <c r="G91" s="259"/>
      <c r="H91" s="257"/>
      <c r="I91" s="257"/>
      <c r="J91" s="260"/>
      <c r="K91" s="261">
        <v>4</v>
      </c>
      <c r="L91" s="261">
        <v>102</v>
      </c>
      <c r="M91" s="116">
        <f t="shared" si="87"/>
        <v>3.9215686274509802</v>
      </c>
      <c r="N91" s="90" t="e">
        <f>+'M3C Lic SDL 2020-21 hypotez1'!#REF!</f>
        <v>#REF!</v>
      </c>
      <c r="O91" s="90" t="e">
        <f>+'M3C Lic SDL 2020-21 hypotez1'!#REF!</f>
        <v>#REF!</v>
      </c>
      <c r="P91" s="260"/>
      <c r="Q91" s="262"/>
      <c r="R91" s="278" t="e">
        <f t="shared" si="88"/>
        <v>#REF!</v>
      </c>
      <c r="S91" s="263"/>
      <c r="T91" s="264"/>
      <c r="U91" s="264"/>
      <c r="V91" s="265"/>
      <c r="W91" s="266"/>
      <c r="X91" s="17">
        <v>1</v>
      </c>
      <c r="Y91" s="128">
        <v>3</v>
      </c>
      <c r="Z91" s="98" t="e">
        <f t="shared" si="89"/>
        <v>#REF!</v>
      </c>
      <c r="AA91" s="152" t="e">
        <f t="shared" si="90"/>
        <v>#REF!</v>
      </c>
      <c r="AB91" s="152" t="e">
        <f t="shared" si="91"/>
        <v>#REF!</v>
      </c>
      <c r="AC91" s="264"/>
      <c r="AD91" s="267"/>
      <c r="AE91" s="264"/>
      <c r="AF91" s="268"/>
      <c r="AG91" s="268"/>
      <c r="AH91" s="269"/>
      <c r="AI91" s="270"/>
      <c r="AJ91" s="271"/>
      <c r="AK91" s="272"/>
      <c r="AL91" s="272"/>
      <c r="AM91" s="273"/>
      <c r="AN91" s="273"/>
      <c r="AO91" s="273"/>
      <c r="AP91" s="273"/>
      <c r="AQ91" s="273"/>
      <c r="AR91" s="273"/>
      <c r="AS91" s="273"/>
      <c r="AT91" s="273"/>
      <c r="AU91" s="273"/>
      <c r="AV91" s="273"/>
      <c r="AW91" s="273"/>
      <c r="AX91" s="273"/>
      <c r="AY91" s="273"/>
      <c r="AZ91" s="273"/>
      <c r="BA91" s="273"/>
      <c r="BB91" s="273"/>
      <c r="BC91" s="273"/>
      <c r="BD91" s="273"/>
      <c r="BE91" s="273"/>
      <c r="BF91" s="273"/>
      <c r="BG91" s="273"/>
      <c r="BH91" s="273"/>
      <c r="BI91" s="273"/>
      <c r="BJ91" s="273"/>
      <c r="BK91" s="273"/>
      <c r="BL91" s="273"/>
      <c r="BM91" s="273"/>
      <c r="BN91" s="273"/>
      <c r="BO91" s="273"/>
      <c r="BP91" s="273"/>
      <c r="BQ91" s="273"/>
      <c r="BR91" s="273"/>
      <c r="BS91" s="273"/>
      <c r="BT91" s="273"/>
      <c r="BU91" s="273"/>
      <c r="BV91" s="273"/>
      <c r="BW91" s="273"/>
      <c r="BX91" s="273"/>
      <c r="BY91" s="273"/>
      <c r="BZ91" s="273"/>
      <c r="CA91" s="273"/>
      <c r="CB91" s="273"/>
      <c r="CC91" s="273"/>
      <c r="CD91" s="273"/>
      <c r="CE91" s="273"/>
      <c r="CF91" s="273"/>
      <c r="CG91" s="273"/>
      <c r="CH91" s="273"/>
      <c r="CI91" s="273"/>
      <c r="CJ91" s="273"/>
      <c r="CK91" s="273"/>
      <c r="CL91" s="273"/>
      <c r="CM91" s="273"/>
      <c r="CN91" s="273"/>
      <c r="CO91" s="273"/>
      <c r="CP91" s="273"/>
      <c r="CQ91" s="273"/>
      <c r="CR91" s="273"/>
      <c r="CS91" s="273"/>
      <c r="CT91" s="273"/>
      <c r="CU91" s="273"/>
      <c r="CV91" s="273"/>
      <c r="CW91" s="273"/>
      <c r="CX91" s="273"/>
      <c r="CY91" s="273"/>
      <c r="CZ91" s="273"/>
      <c r="DA91" s="273"/>
      <c r="DB91" s="273"/>
      <c r="DC91" s="273"/>
      <c r="DD91" s="273"/>
      <c r="DE91" s="273"/>
      <c r="DF91" s="273"/>
      <c r="DG91" s="273"/>
      <c r="DH91" s="273"/>
      <c r="DI91" s="273"/>
      <c r="DJ91" s="273"/>
      <c r="DK91" s="273"/>
      <c r="DL91" s="273"/>
      <c r="DM91" s="273"/>
      <c r="DN91" s="273"/>
      <c r="DO91" s="273"/>
      <c r="DP91" s="273"/>
      <c r="DQ91" s="273"/>
      <c r="DR91" s="273"/>
      <c r="DS91" s="273"/>
      <c r="DT91" s="273"/>
      <c r="DU91" s="273"/>
      <c r="DV91" s="273"/>
      <c r="DW91" s="273"/>
      <c r="DX91" s="273"/>
      <c r="DY91" s="273"/>
      <c r="DZ91" s="273"/>
      <c r="EA91" s="273"/>
      <c r="EB91" s="273"/>
      <c r="EC91" s="273"/>
      <c r="ED91" s="273"/>
      <c r="EE91" s="273"/>
      <c r="EF91" s="273"/>
      <c r="EG91" s="273"/>
      <c r="EH91" s="273"/>
      <c r="EI91" s="273"/>
      <c r="EJ91" s="273"/>
      <c r="EK91" s="273"/>
      <c r="EL91" s="273"/>
      <c r="EM91" s="273"/>
      <c r="EN91" s="273"/>
      <c r="EO91" s="273"/>
      <c r="EP91" s="273"/>
      <c r="EQ91" s="273"/>
      <c r="ER91" s="273"/>
      <c r="ES91" s="273"/>
      <c r="ET91" s="273"/>
      <c r="EU91" s="273"/>
      <c r="EV91" s="273"/>
      <c r="EW91" s="273"/>
      <c r="EX91" s="273"/>
      <c r="EY91" s="273"/>
      <c r="EZ91" s="273"/>
      <c r="FA91" s="273"/>
      <c r="FB91" s="273"/>
      <c r="FC91" s="273"/>
      <c r="FD91" s="273"/>
      <c r="FE91" s="273"/>
      <c r="FF91" s="273"/>
      <c r="FG91" s="273"/>
      <c r="FH91" s="273"/>
      <c r="FI91" s="273"/>
      <c r="FJ91" s="273"/>
      <c r="FK91" s="273"/>
      <c r="FL91" s="273"/>
      <c r="FM91" s="273"/>
      <c r="FN91" s="273"/>
      <c r="FO91" s="273"/>
      <c r="FP91" s="273"/>
      <c r="FQ91" s="273"/>
      <c r="FR91" s="273"/>
      <c r="FS91" s="273"/>
      <c r="FT91" s="273"/>
      <c r="FU91" s="273"/>
      <c r="FV91" s="273"/>
      <c r="FW91" s="273"/>
      <c r="FX91" s="273"/>
      <c r="FY91" s="273"/>
      <c r="FZ91" s="273"/>
      <c r="GA91" s="273"/>
      <c r="GB91" s="273"/>
      <c r="GC91" s="273"/>
      <c r="GD91" s="273"/>
      <c r="GE91" s="273"/>
      <c r="GF91" s="273"/>
      <c r="GG91" s="273"/>
      <c r="GH91" s="273"/>
      <c r="GI91" s="273"/>
      <c r="GJ91" s="273"/>
      <c r="GK91" s="273"/>
      <c r="GL91" s="273"/>
      <c r="GM91" s="273"/>
      <c r="GN91" s="273"/>
      <c r="GO91" s="273"/>
      <c r="GP91" s="273"/>
      <c r="GQ91" s="273"/>
      <c r="GR91" s="273"/>
      <c r="GS91" s="273"/>
      <c r="GT91" s="273"/>
      <c r="GU91" s="273"/>
      <c r="GV91" s="273"/>
      <c r="GW91" s="273"/>
      <c r="GX91" s="273"/>
      <c r="GY91" s="273"/>
      <c r="GZ91" s="273"/>
      <c r="HA91" s="273"/>
      <c r="HB91" s="273"/>
      <c r="HC91" s="273"/>
      <c r="HD91" s="273"/>
      <c r="HE91" s="273"/>
      <c r="HF91" s="273"/>
      <c r="HG91" s="273"/>
      <c r="HH91" s="273"/>
      <c r="HI91" s="273"/>
      <c r="HJ91" s="273"/>
      <c r="HK91" s="273"/>
      <c r="HL91" s="273"/>
      <c r="HM91" s="273"/>
      <c r="HN91" s="273"/>
      <c r="HO91" s="273"/>
      <c r="HP91" s="273"/>
      <c r="HQ91" s="273"/>
      <c r="HR91" s="273"/>
      <c r="HS91" s="273"/>
      <c r="HT91" s="273"/>
      <c r="HU91" s="273"/>
      <c r="HV91" s="273"/>
      <c r="HW91" s="273"/>
      <c r="HX91" s="273"/>
      <c r="HY91" s="273"/>
      <c r="HZ91" s="273"/>
      <c r="IA91" s="273"/>
      <c r="IB91" s="273"/>
      <c r="IC91" s="273"/>
      <c r="ID91" s="273"/>
      <c r="IE91" s="273"/>
      <c r="IF91" s="273"/>
      <c r="IG91" s="273"/>
      <c r="IH91" s="273"/>
      <c r="II91" s="273"/>
      <c r="IJ91" s="273"/>
      <c r="IK91" s="273"/>
      <c r="IL91" s="273"/>
    </row>
    <row r="92" spans="1:246" ht="30.75" customHeight="1" x14ac:dyDescent="0.25">
      <c r="A92" s="19"/>
      <c r="B92" s="334" t="str">
        <f>'M3C Lic SDL 2020-21 hypotez1'!C114</f>
        <v>Parcours COMTIL</v>
      </c>
      <c r="C92" s="5"/>
      <c r="D92" s="3"/>
      <c r="E92" s="3"/>
      <c r="F92" s="3"/>
      <c r="G92" s="7"/>
      <c r="H92" s="5"/>
      <c r="I92" s="5"/>
      <c r="J92" s="5"/>
      <c r="K92" s="19"/>
      <c r="L92" s="19"/>
      <c r="M92" s="19"/>
      <c r="N92" s="5"/>
      <c r="O92" s="5"/>
      <c r="P92" s="5"/>
      <c r="Q92" s="8"/>
      <c r="R92" s="280"/>
      <c r="S92" s="20"/>
      <c r="T92" s="21"/>
      <c r="U92" s="21"/>
      <c r="V92" s="154"/>
      <c r="W92" s="154"/>
      <c r="X92" s="21"/>
      <c r="Y92" s="130"/>
      <c r="Z92" s="21"/>
      <c r="AA92" s="154"/>
      <c r="AB92" s="154"/>
      <c r="AC92" s="21"/>
      <c r="AD92" s="130"/>
      <c r="AE92" s="65"/>
      <c r="AF92" s="65"/>
      <c r="AG92" s="65"/>
      <c r="AH92" s="65"/>
      <c r="AI92" s="145"/>
      <c r="AJ92" s="65"/>
      <c r="AK92" s="167"/>
      <c r="AL92" s="167"/>
    </row>
    <row r="93" spans="1:246" ht="30.75" customHeight="1" x14ac:dyDescent="0.25">
      <c r="A93" s="120"/>
      <c r="B93" s="177" t="s">
        <v>79</v>
      </c>
      <c r="C93" s="94" t="str">
        <f>'M3C Lic SDL 2020-21 hypotez1'!D116</f>
        <v>LOL5H9D</v>
      </c>
      <c r="D93" s="91"/>
      <c r="E93" s="92"/>
      <c r="F93" s="91"/>
      <c r="G93" s="93"/>
      <c r="H93" s="90" t="s">
        <v>51</v>
      </c>
      <c r="I93" s="90" t="s">
        <v>51</v>
      </c>
      <c r="J93" s="90"/>
      <c r="K93" s="116">
        <v>6</v>
      </c>
      <c r="L93" s="116">
        <v>36</v>
      </c>
      <c r="M93" s="116">
        <f t="shared" si="82"/>
        <v>16.666666666666664</v>
      </c>
      <c r="N93" s="90">
        <f>+'M3C Lic SDL 2020-21 hypotez1'!N116</f>
        <v>0</v>
      </c>
      <c r="O93" s="90">
        <f>+'M3C Lic SDL 2020-21 hypotez1'!P116</f>
        <v>24</v>
      </c>
      <c r="P93" s="90"/>
      <c r="Q93" s="95"/>
      <c r="R93" s="278">
        <f t="shared" si="83"/>
        <v>3.9999999999999991</v>
      </c>
      <c r="S93" s="97"/>
      <c r="T93" s="98"/>
      <c r="U93" s="98"/>
      <c r="V93" s="152"/>
      <c r="W93" s="153"/>
      <c r="X93" s="98">
        <v>1</v>
      </c>
      <c r="Y93" s="131">
        <v>1</v>
      </c>
      <c r="Z93" s="98">
        <f t="shared" si="70"/>
        <v>24</v>
      </c>
      <c r="AA93" s="152">
        <f t="shared" si="86"/>
        <v>24</v>
      </c>
      <c r="AB93" s="152">
        <f t="shared" si="48"/>
        <v>3.9999999999999991</v>
      </c>
      <c r="AC93" s="98"/>
      <c r="AD93" s="131"/>
      <c r="AE93" s="99"/>
      <c r="AF93" s="117"/>
      <c r="AG93" s="117"/>
      <c r="AH93" s="118"/>
      <c r="AI93" s="149"/>
      <c r="AJ93" s="99"/>
      <c r="AK93" s="119"/>
      <c r="AL93" s="119"/>
    </row>
    <row r="94" spans="1:246" ht="30.75" customHeight="1" x14ac:dyDescent="0.25">
      <c r="A94" s="120"/>
      <c r="B94" s="178" t="s">
        <v>80</v>
      </c>
      <c r="C94" s="94" t="str">
        <f>'M3C Lic SDL 2020-21 hypotez1'!D117</f>
        <v>LOL6J60
LOL6H8B</v>
      </c>
      <c r="D94" s="92"/>
      <c r="E94" s="92"/>
      <c r="F94" s="92"/>
      <c r="G94" s="93"/>
      <c r="H94" s="94" t="s">
        <v>51</v>
      </c>
      <c r="I94" s="94" t="s">
        <v>51</v>
      </c>
      <c r="J94" s="94"/>
      <c r="K94" s="116">
        <v>6</v>
      </c>
      <c r="L94" s="116">
        <v>16</v>
      </c>
      <c r="M94" s="116">
        <f t="shared" si="82"/>
        <v>37.5</v>
      </c>
      <c r="N94" s="90">
        <f>+'M3C Lic SDL 2020-21 hypotez1'!N117</f>
        <v>6</v>
      </c>
      <c r="O94" s="90">
        <f>+'M3C Lic SDL 2020-21 hypotez1'!P117</f>
        <v>18</v>
      </c>
      <c r="P94" s="90"/>
      <c r="Q94" s="95"/>
      <c r="R94" s="278">
        <f t="shared" si="83"/>
        <v>6.75</v>
      </c>
      <c r="S94" s="97"/>
      <c r="T94" s="98"/>
      <c r="U94" s="98"/>
      <c r="V94" s="152"/>
      <c r="W94" s="153"/>
      <c r="X94" s="98">
        <v>1</v>
      </c>
      <c r="Y94" s="131">
        <v>1</v>
      </c>
      <c r="Z94" s="98">
        <f t="shared" si="70"/>
        <v>18</v>
      </c>
      <c r="AA94" s="152">
        <f t="shared" si="86"/>
        <v>18</v>
      </c>
      <c r="AB94" s="152">
        <f t="shared" si="48"/>
        <v>6.75</v>
      </c>
      <c r="AC94" s="98"/>
      <c r="AD94" s="131"/>
      <c r="AE94" s="99"/>
      <c r="AF94" s="117"/>
      <c r="AG94" s="117"/>
      <c r="AH94" s="118"/>
      <c r="AI94" s="149"/>
      <c r="AJ94" s="99"/>
      <c r="AK94" s="119"/>
      <c r="AL94" s="119"/>
    </row>
    <row r="95" spans="1:246" ht="23.25" customHeight="1" x14ac:dyDescent="0.25">
      <c r="A95" s="19"/>
      <c r="B95" s="334" t="str">
        <f>'M3C Lic SDL 2020-21 hypotez1'!C118</f>
        <v>Parcours LSF</v>
      </c>
      <c r="C95" s="5"/>
      <c r="D95" s="3"/>
      <c r="E95" s="3"/>
      <c r="F95" s="3"/>
      <c r="G95" s="7"/>
      <c r="H95" s="5"/>
      <c r="I95" s="5"/>
      <c r="J95" s="5"/>
      <c r="K95" s="19"/>
      <c r="L95" s="19"/>
      <c r="M95" s="19"/>
      <c r="N95" s="5"/>
      <c r="O95" s="5"/>
      <c r="P95" s="5"/>
      <c r="Q95" s="8"/>
      <c r="R95" s="280"/>
      <c r="S95" s="20"/>
      <c r="T95" s="66"/>
      <c r="U95" s="21"/>
      <c r="V95" s="154"/>
      <c r="W95" s="154"/>
      <c r="X95" s="21"/>
      <c r="Y95" s="130"/>
      <c r="Z95" s="21"/>
      <c r="AA95" s="154"/>
      <c r="AB95" s="154"/>
      <c r="AC95" s="21"/>
      <c r="AD95" s="130"/>
      <c r="AE95" s="65"/>
      <c r="AF95" s="65"/>
      <c r="AG95" s="65"/>
      <c r="AH95" s="65"/>
      <c r="AI95" s="145"/>
      <c r="AJ95" s="65"/>
      <c r="AK95" s="167"/>
      <c r="AL95" s="167"/>
    </row>
    <row r="96" spans="1:246" ht="30.75" customHeight="1" x14ac:dyDescent="0.25">
      <c r="A96" s="120"/>
      <c r="B96" s="173" t="str">
        <f>'M3C Lic SDL 2020-21 hypotez1'!C120</f>
        <v>Langue des signes française 4</v>
      </c>
      <c r="C96" s="94">
        <f>'M3C Lic SDL 2020-21 hypotez1'!D120</f>
        <v>0</v>
      </c>
      <c r="D96" s="92"/>
      <c r="E96" s="91"/>
      <c r="F96" s="91"/>
      <c r="G96" s="93"/>
      <c r="H96" s="94" t="s">
        <v>51</v>
      </c>
      <c r="I96" s="94" t="s">
        <v>51</v>
      </c>
      <c r="J96" s="94"/>
      <c r="K96" s="116">
        <v>15</v>
      </c>
      <c r="L96" s="116">
        <v>15</v>
      </c>
      <c r="M96" s="116">
        <f t="shared" ref="M96:M100" si="92">(K96/L96)*100</f>
        <v>100</v>
      </c>
      <c r="N96" s="90">
        <f>+'M3C Lic SDL 2020-21 hypotez1'!N120</f>
        <v>0</v>
      </c>
      <c r="O96" s="90">
        <f>+'M3C Lic SDL 2020-21 hypotez1'!P120</f>
        <v>30</v>
      </c>
      <c r="P96" s="90"/>
      <c r="Q96" s="95"/>
      <c r="R96" s="278">
        <f t="shared" ref="R96:R100" si="93">W96+AB96+AG96+AL96</f>
        <v>30</v>
      </c>
      <c r="S96" s="97"/>
      <c r="T96" s="98"/>
      <c r="U96" s="98"/>
      <c r="V96" s="152"/>
      <c r="W96" s="153"/>
      <c r="X96" s="98">
        <v>1</v>
      </c>
      <c r="Y96" s="131">
        <v>1</v>
      </c>
      <c r="Z96" s="98">
        <f t="shared" ref="Z96:Z100" si="94">SUM(O96)</f>
        <v>30</v>
      </c>
      <c r="AA96" s="152">
        <f t="shared" ref="AA96:AA100" si="95">Y96*Z96</f>
        <v>30</v>
      </c>
      <c r="AB96" s="152">
        <f t="shared" si="48"/>
        <v>30</v>
      </c>
      <c r="AC96" s="98"/>
      <c r="AD96" s="131"/>
      <c r="AE96" s="99"/>
      <c r="AF96" s="117"/>
      <c r="AG96" s="117"/>
      <c r="AH96" s="118"/>
      <c r="AI96" s="149"/>
      <c r="AJ96" s="99"/>
      <c r="AK96" s="119"/>
      <c r="AL96" s="119"/>
    </row>
    <row r="97" spans="1:38" ht="30.75" customHeight="1" x14ac:dyDescent="0.25">
      <c r="A97" s="120"/>
      <c r="B97" s="173" t="str">
        <f>'M3C Lic SDL 2020-21 hypotez1'!C122</f>
        <v>Psychologie et sociologie pour l’enseignement</v>
      </c>
      <c r="C97" s="94" t="str">
        <f>'M3C Lic SDL 2020-21 hypotez1'!D122</f>
        <v>LOL5D7B
LOL5E6C
LOL5H7E
LOL6G7G
LOL6H6E</v>
      </c>
      <c r="D97" s="92"/>
      <c r="E97" s="92"/>
      <c r="F97" s="92"/>
      <c r="G97" s="93"/>
      <c r="H97" s="94" t="s">
        <v>51</v>
      </c>
      <c r="I97" s="94" t="s">
        <v>51</v>
      </c>
      <c r="J97" s="90"/>
      <c r="K97" s="116">
        <v>15</v>
      </c>
      <c r="L97" s="116">
        <v>70</v>
      </c>
      <c r="M97" s="116">
        <f t="shared" si="92"/>
        <v>21.428571428571427</v>
      </c>
      <c r="N97" s="90">
        <f>+'M3C Lic SDL 2020-21 hypotez1'!N122</f>
        <v>22</v>
      </c>
      <c r="O97" s="90">
        <f>+'M3C Lic SDL 2020-21 hypotez1'!P122</f>
        <v>0</v>
      </c>
      <c r="P97" s="90"/>
      <c r="Q97" s="95"/>
      <c r="R97" s="278">
        <f t="shared" si="93"/>
        <v>0</v>
      </c>
      <c r="S97" s="97"/>
      <c r="T97" s="98"/>
      <c r="U97" s="98"/>
      <c r="V97" s="152"/>
      <c r="W97" s="153"/>
      <c r="X97" s="98">
        <v>1</v>
      </c>
      <c r="Y97" s="131">
        <v>2</v>
      </c>
      <c r="Z97" s="98">
        <f t="shared" si="94"/>
        <v>0</v>
      </c>
      <c r="AA97" s="152">
        <f t="shared" si="95"/>
        <v>0</v>
      </c>
      <c r="AB97" s="152">
        <f t="shared" si="48"/>
        <v>0</v>
      </c>
      <c r="AC97" s="98"/>
      <c r="AD97" s="131"/>
      <c r="AE97" s="99"/>
      <c r="AF97" s="117"/>
      <c r="AG97" s="117"/>
      <c r="AH97" s="118"/>
      <c r="AI97" s="149"/>
      <c r="AJ97" s="99"/>
      <c r="AK97" s="119"/>
      <c r="AL97" s="119"/>
    </row>
    <row r="98" spans="1:38" ht="30.75" customHeight="1" x14ac:dyDescent="0.25">
      <c r="A98" s="19"/>
      <c r="B98" s="334" t="str">
        <f>'M3C Lic SDL 2020-21 hypotez1'!C126</f>
        <v>Parcours MEF-FLE</v>
      </c>
      <c r="C98" s="5"/>
      <c r="D98" s="3"/>
      <c r="E98" s="3"/>
      <c r="F98" s="3"/>
      <c r="G98" s="7"/>
      <c r="H98" s="5"/>
      <c r="I98" s="5"/>
      <c r="J98" s="5"/>
      <c r="K98" s="42"/>
      <c r="L98" s="42"/>
      <c r="M98" s="42"/>
      <c r="N98" s="5"/>
      <c r="O98" s="5"/>
      <c r="P98" s="5"/>
      <c r="Q98" s="8"/>
      <c r="R98" s="280"/>
      <c r="S98" s="20"/>
      <c r="T98" s="21"/>
      <c r="U98" s="21"/>
      <c r="V98" s="154"/>
      <c r="W98" s="154"/>
      <c r="X98" s="21"/>
      <c r="Y98" s="130"/>
      <c r="Z98" s="21"/>
      <c r="AA98" s="154"/>
      <c r="AB98" s="154"/>
      <c r="AC98" s="21"/>
      <c r="AD98" s="130"/>
      <c r="AE98" s="65"/>
      <c r="AF98" s="65"/>
      <c r="AG98" s="65"/>
      <c r="AH98" s="65"/>
      <c r="AI98" s="145"/>
      <c r="AJ98" s="65"/>
      <c r="AK98" s="167"/>
      <c r="AL98" s="167"/>
    </row>
    <row r="99" spans="1:38" ht="30.75" customHeight="1" x14ac:dyDescent="0.25">
      <c r="A99" s="120"/>
      <c r="B99" s="173" t="str">
        <f>'M3C Lic SDL 2020-21 hypotez1'!C129</f>
        <v>Choix Langue Nouvelle (choix 1 UE parmi 2)</v>
      </c>
      <c r="C99" s="94">
        <f>'M3C Lic SDL 2020-21 hypotez1'!D129</f>
        <v>0</v>
      </c>
      <c r="D99" s="91"/>
      <c r="E99" s="91"/>
      <c r="F99" s="91"/>
      <c r="G99" s="93"/>
      <c r="H99" s="94" t="s">
        <v>51</v>
      </c>
      <c r="I99" s="94" t="s">
        <v>51</v>
      </c>
      <c r="J99" s="90"/>
      <c r="K99" s="116">
        <v>7</v>
      </c>
      <c r="L99" s="116">
        <v>27</v>
      </c>
      <c r="M99" s="116">
        <f t="shared" si="92"/>
        <v>25.925925925925924</v>
      </c>
      <c r="N99" s="90">
        <f>+'M3C Lic SDL 2020-21 hypotez1'!N129</f>
        <v>0</v>
      </c>
      <c r="O99" s="90">
        <f>+'M3C Lic SDL 2020-21 hypotez1'!P129</f>
        <v>0</v>
      </c>
      <c r="P99" s="90"/>
      <c r="Q99" s="95"/>
      <c r="R99" s="278">
        <f t="shared" si="93"/>
        <v>0</v>
      </c>
      <c r="S99" s="97"/>
      <c r="T99" s="98"/>
      <c r="U99" s="98"/>
      <c r="V99" s="152"/>
      <c r="W99" s="153"/>
      <c r="X99" s="98">
        <v>1</v>
      </c>
      <c r="Y99" s="131">
        <v>1</v>
      </c>
      <c r="Z99" s="98">
        <f t="shared" si="94"/>
        <v>0</v>
      </c>
      <c r="AA99" s="152">
        <f t="shared" si="95"/>
        <v>0</v>
      </c>
      <c r="AB99" s="152">
        <f t="shared" si="48"/>
        <v>0</v>
      </c>
      <c r="AC99" s="98"/>
      <c r="AD99" s="131"/>
      <c r="AE99" s="99"/>
      <c r="AF99" s="117"/>
      <c r="AG99" s="117"/>
      <c r="AH99" s="118"/>
      <c r="AI99" s="149"/>
      <c r="AJ99" s="99"/>
      <c r="AK99" s="119"/>
      <c r="AL99" s="119"/>
    </row>
    <row r="100" spans="1:38" ht="30.75" customHeight="1" x14ac:dyDescent="0.25">
      <c r="A100" s="120"/>
      <c r="B100" s="173" t="str">
        <f>'M3C Lic SDL 2020-21 hypotez1'!C128</f>
        <v>Histoire des méthodologies - S5 SDL</v>
      </c>
      <c r="C100" s="94" t="str">
        <f>'M3C Lic SDL 2020-21 hypotez1'!D128</f>
        <v>LOL5B7G
LOL5C6B
LOL5H8B
LOL5J9B</v>
      </c>
      <c r="D100" s="91"/>
      <c r="E100" s="91"/>
      <c r="F100" s="91"/>
      <c r="G100" s="93"/>
      <c r="H100" s="94" t="s">
        <v>51</v>
      </c>
      <c r="I100" s="94" t="s">
        <v>51</v>
      </c>
      <c r="J100" s="94"/>
      <c r="K100" s="116">
        <v>16</v>
      </c>
      <c r="L100" s="116">
        <v>43</v>
      </c>
      <c r="M100" s="116">
        <f t="shared" si="92"/>
        <v>37.209302325581397</v>
      </c>
      <c r="N100" s="90">
        <f>+'M3C Lic SDL 2020-21 hypotez1'!N128</f>
        <v>0</v>
      </c>
      <c r="O100" s="90">
        <f>+'M3C Lic SDL 2020-21 hypotez1'!P128</f>
        <v>24</v>
      </c>
      <c r="P100" s="90"/>
      <c r="Q100" s="95"/>
      <c r="R100" s="278">
        <f t="shared" si="93"/>
        <v>8.9302325581395348</v>
      </c>
      <c r="S100" s="97"/>
      <c r="T100" s="98"/>
      <c r="U100" s="98"/>
      <c r="V100" s="152"/>
      <c r="W100" s="153"/>
      <c r="X100" s="98">
        <v>1</v>
      </c>
      <c r="Y100" s="131">
        <v>1</v>
      </c>
      <c r="Z100" s="98">
        <f t="shared" si="94"/>
        <v>24</v>
      </c>
      <c r="AA100" s="152">
        <f t="shared" si="95"/>
        <v>24</v>
      </c>
      <c r="AB100" s="152">
        <f t="shared" si="48"/>
        <v>8.9302325581395348</v>
      </c>
      <c r="AC100" s="98"/>
      <c r="AD100" s="131"/>
      <c r="AE100" s="99"/>
      <c r="AF100" s="117"/>
      <c r="AG100" s="117"/>
      <c r="AH100" s="118"/>
      <c r="AI100" s="149"/>
      <c r="AJ100" s="99"/>
      <c r="AK100" s="119"/>
      <c r="AL100" s="119"/>
    </row>
    <row r="101" spans="1:38" ht="30.75" customHeight="1" x14ac:dyDescent="0.25">
      <c r="A101" s="19"/>
      <c r="B101" s="334" t="str">
        <f>'M3C Lic SDL 2020-21 hypotez1'!C132</f>
        <v>Parcours MEF-FLM</v>
      </c>
      <c r="C101" s="5"/>
      <c r="D101" s="3"/>
      <c r="E101" s="3"/>
      <c r="F101" s="3"/>
      <c r="G101" s="7"/>
      <c r="H101" s="5"/>
      <c r="I101" s="5"/>
      <c r="J101" s="5"/>
      <c r="K101" s="42"/>
      <c r="L101" s="42"/>
      <c r="M101" s="42"/>
      <c r="N101" s="5"/>
      <c r="O101" s="5"/>
      <c r="P101" s="5"/>
      <c r="Q101" s="8"/>
      <c r="R101" s="280"/>
      <c r="S101" s="20"/>
      <c r="T101" s="21"/>
      <c r="U101" s="21"/>
      <c r="V101" s="154"/>
      <c r="W101" s="154"/>
      <c r="X101" s="21"/>
      <c r="Y101" s="130"/>
      <c r="Z101" s="21"/>
      <c r="AA101" s="154"/>
      <c r="AB101" s="154"/>
      <c r="AC101" s="21"/>
      <c r="AD101" s="130"/>
      <c r="AE101" s="65"/>
      <c r="AF101" s="65"/>
      <c r="AG101" s="65"/>
      <c r="AH101" s="65"/>
      <c r="AI101" s="145"/>
      <c r="AJ101" s="65"/>
      <c r="AK101" s="167"/>
      <c r="AL101" s="167"/>
    </row>
    <row r="102" spans="1:38" ht="30.75" customHeight="1" x14ac:dyDescent="0.25">
      <c r="A102" s="120"/>
      <c r="B102" s="173" t="str">
        <f>'M3C Lic SDL 2020-21 hypotez1'!C134</f>
        <v>Psychologie et sociologie pour l’enseignement</v>
      </c>
      <c r="C102" s="94" t="str">
        <f>'M3C Lic SDL 2020-21 hypotez1'!D134</f>
        <v>LOL5D7B
LOL5E6C
LOL5H7E
LOL6G7G
LOL6H6E</v>
      </c>
      <c r="D102" s="92"/>
      <c r="E102" s="91"/>
      <c r="F102" s="91"/>
      <c r="G102" s="93"/>
      <c r="H102" s="94" t="s">
        <v>51</v>
      </c>
      <c r="I102" s="94" t="s">
        <v>51</v>
      </c>
      <c r="J102" s="94"/>
      <c r="K102" s="116">
        <v>18</v>
      </c>
      <c r="L102" s="116">
        <v>70</v>
      </c>
      <c r="M102" s="116">
        <f t="shared" si="82"/>
        <v>25.714285714285712</v>
      </c>
      <c r="N102" s="90">
        <f>+'M3C Lic SDL 2020-21 hypotez1'!N134</f>
        <v>22</v>
      </c>
      <c r="O102" s="90" t="str">
        <f>+'M3C Lic SDL 2020-21 hypotez1'!P134</f>
        <v/>
      </c>
      <c r="P102" s="90"/>
      <c r="Q102" s="95"/>
      <c r="R102" s="278">
        <f t="shared" si="83"/>
        <v>0</v>
      </c>
      <c r="S102" s="97"/>
      <c r="T102" s="98"/>
      <c r="U102" s="98"/>
      <c r="V102" s="152"/>
      <c r="W102" s="153"/>
      <c r="X102" s="98">
        <v>1</v>
      </c>
      <c r="Y102" s="131">
        <v>2</v>
      </c>
      <c r="Z102" s="98">
        <f t="shared" si="70"/>
        <v>0</v>
      </c>
      <c r="AA102" s="152">
        <f t="shared" si="86"/>
        <v>0</v>
      </c>
      <c r="AB102" s="152">
        <f t="shared" si="48"/>
        <v>0</v>
      </c>
      <c r="AC102" s="98"/>
      <c r="AD102" s="131"/>
      <c r="AE102" s="99"/>
      <c r="AF102" s="117"/>
      <c r="AG102" s="117"/>
      <c r="AH102" s="118"/>
      <c r="AI102" s="149"/>
      <c r="AJ102" s="99"/>
      <c r="AK102" s="119"/>
      <c r="AL102" s="119"/>
    </row>
    <row r="103" spans="1:38" ht="30.75" customHeight="1" x14ac:dyDescent="0.25">
      <c r="A103" s="312"/>
      <c r="B103" s="332" t="str">
        <f>'M3C Lic SDL 2020-21 hypotez1'!C135</f>
        <v>Enseigner l'histoire-géographie à l'école primaire</v>
      </c>
      <c r="C103" s="236" t="str">
        <f>'M3C Lic SDL 2020-21 hypotez1'!D135</f>
        <v/>
      </c>
      <c r="D103" s="92"/>
      <c r="E103" s="91"/>
      <c r="F103" s="91"/>
      <c r="G103" s="93"/>
      <c r="H103" s="94" t="s">
        <v>51</v>
      </c>
      <c r="I103" s="94" t="s">
        <v>51</v>
      </c>
      <c r="J103" s="94"/>
      <c r="K103" s="116">
        <v>0</v>
      </c>
      <c r="L103" s="116">
        <v>0</v>
      </c>
      <c r="M103" s="116">
        <v>0</v>
      </c>
      <c r="N103" s="90" t="str">
        <f>+'M3C Lic SDL 2020-21 hypotez1'!N135</f>
        <v/>
      </c>
      <c r="O103" s="90">
        <f>+'M3C Lic SDL 2020-21 hypotez1'!P135</f>
        <v>20</v>
      </c>
      <c r="P103" s="90"/>
      <c r="Q103" s="95"/>
      <c r="R103" s="278">
        <f t="shared" si="83"/>
        <v>0</v>
      </c>
      <c r="S103" s="97"/>
      <c r="T103" s="98"/>
      <c r="U103" s="98"/>
      <c r="V103" s="152"/>
      <c r="W103" s="153"/>
      <c r="X103" s="98">
        <v>1</v>
      </c>
      <c r="Y103" s="131">
        <v>0</v>
      </c>
      <c r="Z103" s="98">
        <v>0</v>
      </c>
      <c r="AA103" s="152">
        <f t="shared" si="86"/>
        <v>0</v>
      </c>
      <c r="AB103" s="152">
        <f t="shared" si="48"/>
        <v>0</v>
      </c>
      <c r="AC103" s="98"/>
      <c r="AD103" s="131"/>
      <c r="AE103" s="99"/>
      <c r="AF103" s="117"/>
      <c r="AG103" s="117"/>
      <c r="AH103" s="118"/>
      <c r="AI103" s="149"/>
      <c r="AJ103" s="99"/>
      <c r="AK103" s="119"/>
      <c r="AL103" s="119"/>
    </row>
    <row r="104" spans="1:38" ht="30.75" customHeight="1" x14ac:dyDescent="0.25">
      <c r="A104" s="120"/>
      <c r="B104" s="173" t="str">
        <f>'M3C Lic SDL 2020-21 hypotez1'!C137</f>
        <v>Mathématiques élémentaires (choix impossible si validé aux S3 et S4 - LOL2MAT2+LOL3MAT3)</v>
      </c>
      <c r="C104" s="94" t="str">
        <f>'M3C Lic SDL 2020-21 hypotez1'!D137</f>
        <v>LOL3MAT3</v>
      </c>
      <c r="D104" s="92"/>
      <c r="E104" s="92"/>
      <c r="F104" s="92"/>
      <c r="G104" s="93"/>
      <c r="H104" s="94" t="s">
        <v>51</v>
      </c>
      <c r="I104" s="94" t="s">
        <v>51</v>
      </c>
      <c r="J104" s="90"/>
      <c r="K104" s="116">
        <v>10</v>
      </c>
      <c r="L104" s="116">
        <v>10</v>
      </c>
      <c r="M104" s="116">
        <f t="shared" si="82"/>
        <v>100</v>
      </c>
      <c r="N104" s="90">
        <f>+'M3C Lic SDL 2020-21 hypotez1'!N137</f>
        <v>0</v>
      </c>
      <c r="O104" s="90">
        <f>+'M3C Lic SDL 2020-21 hypotez1'!P137</f>
        <v>24</v>
      </c>
      <c r="P104" s="90"/>
      <c r="Q104" s="95"/>
      <c r="R104" s="278">
        <f t="shared" si="83"/>
        <v>24</v>
      </c>
      <c r="S104" s="97"/>
      <c r="T104" s="98"/>
      <c r="U104" s="98"/>
      <c r="V104" s="152"/>
      <c r="W104" s="153"/>
      <c r="X104" s="98">
        <v>1</v>
      </c>
      <c r="Y104" s="131">
        <v>1</v>
      </c>
      <c r="Z104" s="98">
        <f t="shared" si="70"/>
        <v>24</v>
      </c>
      <c r="AA104" s="152">
        <f t="shared" si="86"/>
        <v>24</v>
      </c>
      <c r="AB104" s="152">
        <f t="shared" si="48"/>
        <v>24</v>
      </c>
      <c r="AC104" s="98"/>
      <c r="AD104" s="131"/>
      <c r="AE104" s="99"/>
      <c r="AF104" s="117"/>
      <c r="AG104" s="117"/>
      <c r="AH104" s="118"/>
      <c r="AI104" s="149"/>
      <c r="AJ104" s="99"/>
      <c r="AK104" s="119"/>
      <c r="AL104" s="119"/>
    </row>
    <row r="105" spans="1:38" ht="30.75" customHeight="1" x14ac:dyDescent="0.25">
      <c r="A105" s="120"/>
      <c r="B105" s="173" t="str">
        <f>'M3C Lic SDL 2020-21 hypotez1'!C138</f>
        <v>Enseigner l'histoire-géographie à l'école primaire (impossible si pris en choix 1)</v>
      </c>
      <c r="C105" s="94" t="str">
        <f>'M3C Lic SDL 2020-21 hypotez1'!D138</f>
        <v/>
      </c>
      <c r="D105" s="92"/>
      <c r="E105" s="92" t="s">
        <v>105</v>
      </c>
      <c r="F105" s="92"/>
      <c r="G105" s="93"/>
      <c r="H105" s="94" t="s">
        <v>51</v>
      </c>
      <c r="I105" s="94" t="s">
        <v>51</v>
      </c>
      <c r="J105" s="90"/>
      <c r="K105" s="116">
        <v>8</v>
      </c>
      <c r="L105" s="116">
        <v>43</v>
      </c>
      <c r="M105" s="116">
        <f t="shared" si="82"/>
        <v>18.604651162790699</v>
      </c>
      <c r="N105" s="90" t="str">
        <f>+'M3C Lic SDL 2020-21 hypotez1'!N138</f>
        <v/>
      </c>
      <c r="O105" s="90">
        <f>+'M3C Lic SDL 2020-21 hypotez1'!P138</f>
        <v>20</v>
      </c>
      <c r="P105" s="90"/>
      <c r="Q105" s="95"/>
      <c r="R105" s="278">
        <f t="shared" si="83"/>
        <v>3.7209302325581395</v>
      </c>
      <c r="S105" s="97"/>
      <c r="T105" s="98"/>
      <c r="U105" s="98"/>
      <c r="V105" s="152"/>
      <c r="W105" s="153"/>
      <c r="X105" s="98">
        <v>1</v>
      </c>
      <c r="Y105" s="131">
        <v>1</v>
      </c>
      <c r="Z105" s="98">
        <f t="shared" si="70"/>
        <v>20</v>
      </c>
      <c r="AA105" s="152">
        <f t="shared" si="86"/>
        <v>20</v>
      </c>
      <c r="AB105" s="152">
        <f t="shared" ref="AB105" si="96">AA105*M105%</f>
        <v>3.7209302325581395</v>
      </c>
      <c r="AC105" s="98"/>
      <c r="AD105" s="131"/>
      <c r="AE105" s="99"/>
      <c r="AF105" s="117"/>
      <c r="AG105" s="117"/>
      <c r="AH105" s="118"/>
      <c r="AI105" s="149"/>
      <c r="AJ105" s="99"/>
      <c r="AK105" s="119"/>
      <c r="AL105" s="119"/>
    </row>
    <row r="106" spans="1:38" ht="30.75" customHeight="1" x14ac:dyDescent="0.25">
      <c r="A106" s="43"/>
      <c r="B106" s="44"/>
      <c r="C106" s="45"/>
      <c r="D106" s="45"/>
      <c r="E106" s="45"/>
      <c r="F106" s="45"/>
      <c r="G106" s="45"/>
      <c r="H106" s="45"/>
      <c r="I106" s="67" t="s">
        <v>34</v>
      </c>
      <c r="J106" s="68"/>
      <c r="K106" s="45"/>
      <c r="L106" s="45"/>
      <c r="M106" s="45">
        <v>400</v>
      </c>
      <c r="N106" s="45" t="e">
        <f>SUM(N83:N104)</f>
        <v>#REF!</v>
      </c>
      <c r="O106" s="45" t="e">
        <f>SUM(O83:O104)</f>
        <v>#REF!</v>
      </c>
      <c r="P106" s="45">
        <f>SUM(P83:P104)</f>
        <v>0</v>
      </c>
      <c r="Q106" s="45">
        <f>SUM(Q83:Q104)</f>
        <v>0</v>
      </c>
      <c r="R106" s="284" t="e">
        <f>SUM(R83:R104)</f>
        <v>#REF!</v>
      </c>
      <c r="S106" s="47"/>
      <c r="T106" s="48"/>
      <c r="U106" s="48"/>
      <c r="V106" s="155"/>
      <c r="W106" s="155"/>
      <c r="X106" s="48"/>
      <c r="Y106" s="132"/>
      <c r="Z106" s="48"/>
      <c r="AA106" s="155"/>
      <c r="AB106" s="155"/>
      <c r="AC106" s="48"/>
      <c r="AD106" s="132"/>
      <c r="AE106" s="70"/>
      <c r="AF106" s="70"/>
      <c r="AG106" s="70"/>
      <c r="AH106" s="70"/>
      <c r="AI106" s="146"/>
      <c r="AJ106" s="70"/>
      <c r="AK106" s="168"/>
      <c r="AL106" s="168"/>
    </row>
    <row r="107" spans="1:38" ht="30.75" customHeight="1" x14ac:dyDescent="0.25">
      <c r="A107" s="71"/>
      <c r="B107" s="72"/>
      <c r="C107" s="72"/>
      <c r="D107" s="72"/>
      <c r="E107" s="72"/>
      <c r="F107" s="72"/>
      <c r="G107" s="72"/>
      <c r="H107" s="72"/>
      <c r="I107" s="72"/>
      <c r="J107" s="72"/>
      <c r="K107" s="72"/>
      <c r="L107" s="72"/>
      <c r="M107" s="72"/>
      <c r="N107" s="72"/>
      <c r="O107" s="72"/>
      <c r="P107" s="72"/>
      <c r="Q107" s="72"/>
      <c r="R107" s="73"/>
      <c r="S107" s="74"/>
      <c r="T107" s="76"/>
      <c r="U107" s="76"/>
      <c r="V107" s="160"/>
      <c r="W107" s="160"/>
      <c r="X107" s="76"/>
      <c r="Y107" s="136"/>
      <c r="Z107" s="76"/>
      <c r="AA107" s="160"/>
      <c r="AB107" s="160"/>
      <c r="AC107" s="76"/>
      <c r="AD107" s="136"/>
      <c r="AE107" s="77"/>
      <c r="AF107" s="77"/>
      <c r="AG107" s="77"/>
      <c r="AH107" s="77"/>
      <c r="AI107" s="147"/>
      <c r="AJ107" s="77"/>
      <c r="AK107" s="169"/>
      <c r="AL107" s="169"/>
    </row>
    <row r="108" spans="1:38" ht="30.75" customHeight="1" x14ac:dyDescent="0.2">
      <c r="A108" s="100"/>
      <c r="B108" s="101" t="s">
        <v>35</v>
      </c>
      <c r="C108" s="100"/>
      <c r="D108" s="100"/>
      <c r="E108" s="100"/>
      <c r="F108" s="100"/>
      <c r="G108" s="100"/>
      <c r="H108" s="100"/>
      <c r="I108" s="100"/>
      <c r="J108" s="100"/>
      <c r="K108" s="102"/>
      <c r="L108" s="102"/>
      <c r="M108" s="102"/>
      <c r="N108" s="100"/>
      <c r="O108" s="100"/>
      <c r="P108" s="100"/>
      <c r="Q108" s="103"/>
      <c r="R108" s="104"/>
      <c r="S108" s="105"/>
      <c r="T108" s="106"/>
      <c r="U108" s="106"/>
      <c r="V108" s="162"/>
      <c r="W108" s="162"/>
      <c r="X108" s="106"/>
      <c r="Y108" s="138"/>
      <c r="Z108" s="106"/>
      <c r="AA108" s="162"/>
      <c r="AB108" s="162"/>
      <c r="AC108" s="106"/>
      <c r="AD108" s="138"/>
      <c r="AE108" s="107"/>
      <c r="AF108" s="107"/>
      <c r="AG108" s="107"/>
      <c r="AH108" s="107"/>
      <c r="AI108" s="151"/>
      <c r="AJ108" s="107"/>
      <c r="AK108" s="172"/>
      <c r="AL108" s="172"/>
    </row>
    <row r="109" spans="1:38" ht="30.75" customHeight="1" x14ac:dyDescent="0.25">
      <c r="A109" s="14"/>
      <c r="B109" s="173" t="e">
        <f>'M3C Lic SDL 2020-21 hypotez1'!#REF!</f>
        <v>#REF!</v>
      </c>
      <c r="C109" s="94" t="e">
        <f>'M3C Lic SDL 2020-21 hypotez1'!#REF!</f>
        <v>#REF!</v>
      </c>
      <c r="D109" s="91"/>
      <c r="E109" s="92"/>
      <c r="F109" s="91"/>
      <c r="G109" s="93"/>
      <c r="H109" s="94" t="s">
        <v>48</v>
      </c>
      <c r="I109" s="94" t="s">
        <v>48</v>
      </c>
      <c r="J109" s="94"/>
      <c r="K109" s="116">
        <v>59</v>
      </c>
      <c r="L109" s="116">
        <v>59</v>
      </c>
      <c r="M109" s="116">
        <f t="shared" ref="M109:M118" si="97">(K109/L109)*100</f>
        <v>100</v>
      </c>
      <c r="N109" s="90" t="e">
        <f>+'M3C Lic SDL 2020-21 hypotez1'!#REF!</f>
        <v>#REF!</v>
      </c>
      <c r="O109" s="90" t="e">
        <f>+'M3C Lic SDL 2020-21 hypotez1'!#REF!</f>
        <v>#REF!</v>
      </c>
      <c r="P109" s="90"/>
      <c r="Q109" s="95"/>
      <c r="R109" s="278" t="e">
        <f t="shared" ref="R109:R118" si="98">W109+AB109+AG109+AL109</f>
        <v>#REF!</v>
      </c>
      <c r="S109" s="97">
        <v>1.5</v>
      </c>
      <c r="T109" s="98">
        <v>1</v>
      </c>
      <c r="U109" s="98" t="e">
        <f t="shared" ref="U109:U118" si="99">SUM(N109)</f>
        <v>#REF!</v>
      </c>
      <c r="V109" s="152" t="e">
        <f t="shared" ref="V109:V118" si="100">U109*S109</f>
        <v>#REF!</v>
      </c>
      <c r="W109" s="153" t="e">
        <f t="shared" ref="W109:W118" si="101">V109*M109%</f>
        <v>#REF!</v>
      </c>
      <c r="X109" s="98">
        <v>1</v>
      </c>
      <c r="Y109" s="131">
        <v>2</v>
      </c>
      <c r="Z109" s="98" t="e">
        <f t="shared" ref="Z109:Z118" si="102">SUM(O109)</f>
        <v>#REF!</v>
      </c>
      <c r="AA109" s="152" t="e">
        <f t="shared" ref="AA109:AA118" si="103">Y109*Z109</f>
        <v>#REF!</v>
      </c>
      <c r="AB109" s="152" t="e">
        <f t="shared" ref="AB109:AB130" si="104">AA109*M109%</f>
        <v>#REF!</v>
      </c>
      <c r="AC109" s="98"/>
      <c r="AD109" s="131"/>
      <c r="AE109" s="99"/>
      <c r="AF109" s="117"/>
      <c r="AG109" s="117"/>
      <c r="AH109" s="118"/>
      <c r="AI109" s="149"/>
      <c r="AJ109" s="99"/>
      <c r="AK109" s="119"/>
      <c r="AL109" s="119"/>
    </row>
    <row r="110" spans="1:38" ht="30.75" customHeight="1" x14ac:dyDescent="0.25">
      <c r="A110" s="14"/>
      <c r="B110" s="173" t="str">
        <f>'M3C Lic SDL 2020-21 hypotez1'!C143</f>
        <v xml:space="preserve">Pragmatique des énoncés </v>
      </c>
      <c r="C110" s="94" t="str">
        <f>'M3C Lic SDL 2020-21 hypotez1'!D143</f>
        <v>LOL5H20</v>
      </c>
      <c r="D110" s="91"/>
      <c r="E110" s="92"/>
      <c r="F110" s="91"/>
      <c r="G110" s="93"/>
      <c r="H110" s="94" t="s">
        <v>48</v>
      </c>
      <c r="I110" s="94" t="s">
        <v>48</v>
      </c>
      <c r="J110" s="94"/>
      <c r="K110" s="116">
        <v>75</v>
      </c>
      <c r="L110" s="116">
        <v>75</v>
      </c>
      <c r="M110" s="116">
        <f t="shared" si="97"/>
        <v>100</v>
      </c>
      <c r="N110" s="90">
        <f>+'M3C Lic SDL 2020-21 hypotez1'!N143</f>
        <v>12</v>
      </c>
      <c r="O110" s="90">
        <f>+'M3C Lic SDL 2020-21 hypotez1'!P143</f>
        <v>18</v>
      </c>
      <c r="P110" s="90"/>
      <c r="Q110" s="95"/>
      <c r="R110" s="278">
        <f t="shared" si="98"/>
        <v>54</v>
      </c>
      <c r="S110" s="97">
        <v>1.5</v>
      </c>
      <c r="T110" s="98">
        <v>1</v>
      </c>
      <c r="U110" s="98">
        <f t="shared" si="99"/>
        <v>12</v>
      </c>
      <c r="V110" s="152">
        <f t="shared" si="100"/>
        <v>18</v>
      </c>
      <c r="W110" s="153">
        <f t="shared" si="101"/>
        <v>18</v>
      </c>
      <c r="X110" s="98">
        <v>1</v>
      </c>
      <c r="Y110" s="131">
        <v>2</v>
      </c>
      <c r="Z110" s="98">
        <f t="shared" si="102"/>
        <v>18</v>
      </c>
      <c r="AA110" s="152">
        <f t="shared" si="103"/>
        <v>36</v>
      </c>
      <c r="AB110" s="152">
        <f t="shared" si="104"/>
        <v>36</v>
      </c>
      <c r="AC110" s="98"/>
      <c r="AD110" s="131"/>
      <c r="AE110" s="99"/>
      <c r="AF110" s="117"/>
      <c r="AG110" s="117"/>
      <c r="AH110" s="118"/>
      <c r="AI110" s="149"/>
      <c r="AJ110" s="99"/>
      <c r="AK110" s="119"/>
      <c r="AL110" s="119"/>
    </row>
    <row r="111" spans="1:38" ht="30.75" customHeight="1" x14ac:dyDescent="0.25">
      <c r="A111" s="14"/>
      <c r="B111" s="173" t="str">
        <f>'M3C Lic SDL 2020-21 hypotez1'!C144</f>
        <v xml:space="preserve">Morphologie </v>
      </c>
      <c r="C111" s="94" t="str">
        <f>'M3C Lic SDL 2020-21 hypotez1'!D144</f>
        <v>LOL6H30</v>
      </c>
      <c r="D111" s="91"/>
      <c r="E111" s="91"/>
      <c r="F111" s="91"/>
      <c r="G111" s="93"/>
      <c r="H111" s="90" t="s">
        <v>54</v>
      </c>
      <c r="I111" s="90" t="s">
        <v>54</v>
      </c>
      <c r="J111" s="90"/>
      <c r="K111" s="116">
        <v>60</v>
      </c>
      <c r="L111" s="116">
        <v>60</v>
      </c>
      <c r="M111" s="116">
        <f t="shared" si="97"/>
        <v>100</v>
      </c>
      <c r="N111" s="90">
        <f>+'M3C Lic SDL 2020-21 hypotez1'!N144</f>
        <v>24</v>
      </c>
      <c r="O111" s="90">
        <f>+'M3C Lic SDL 2020-21 hypotez1'!P144</f>
        <v>24</v>
      </c>
      <c r="P111" s="90"/>
      <c r="Q111" s="95"/>
      <c r="R111" s="278">
        <f t="shared" si="98"/>
        <v>84</v>
      </c>
      <c r="S111" s="97">
        <v>1.5</v>
      </c>
      <c r="T111" s="98">
        <v>1</v>
      </c>
      <c r="U111" s="98">
        <f t="shared" si="99"/>
        <v>24</v>
      </c>
      <c r="V111" s="152">
        <f t="shared" si="100"/>
        <v>36</v>
      </c>
      <c r="W111" s="153">
        <f t="shared" si="101"/>
        <v>36</v>
      </c>
      <c r="X111" s="98">
        <v>1</v>
      </c>
      <c r="Y111" s="131">
        <v>2</v>
      </c>
      <c r="Z111" s="98">
        <f t="shared" si="102"/>
        <v>24</v>
      </c>
      <c r="AA111" s="152">
        <f t="shared" si="103"/>
        <v>48</v>
      </c>
      <c r="AB111" s="152">
        <f t="shared" si="104"/>
        <v>48</v>
      </c>
      <c r="AC111" s="98"/>
      <c r="AD111" s="131"/>
      <c r="AE111" s="99"/>
      <c r="AF111" s="117"/>
      <c r="AG111" s="117"/>
      <c r="AH111" s="118"/>
      <c r="AI111" s="149"/>
      <c r="AJ111" s="99"/>
      <c r="AK111" s="119"/>
      <c r="AL111" s="119"/>
    </row>
    <row r="112" spans="1:38" ht="30.75" customHeight="1" x14ac:dyDescent="0.25">
      <c r="A112" s="14"/>
      <c r="B112" s="173" t="str">
        <f>'M3C Lic SDL 2020-21 hypotez1'!C145</f>
        <v xml:space="preserve">Psycholinguistique  </v>
      </c>
      <c r="C112" s="94" t="str">
        <f>'M3C Lic SDL 2020-21 hypotez1'!D145</f>
        <v>LOL6H40</v>
      </c>
      <c r="D112" s="91"/>
      <c r="E112" s="91"/>
      <c r="F112" s="91"/>
      <c r="G112" s="93"/>
      <c r="H112" s="90" t="s">
        <v>48</v>
      </c>
      <c r="I112" s="90" t="s">
        <v>48</v>
      </c>
      <c r="J112" s="90"/>
      <c r="K112" s="116">
        <v>59</v>
      </c>
      <c r="L112" s="116">
        <v>59</v>
      </c>
      <c r="M112" s="116">
        <f t="shared" si="97"/>
        <v>100</v>
      </c>
      <c r="N112" s="90">
        <f>+'M3C Lic SDL 2020-21 hypotez1'!N145</f>
        <v>12</v>
      </c>
      <c r="O112" s="90">
        <f>+'M3C Lic SDL 2020-21 hypotez1'!P145</f>
        <v>18</v>
      </c>
      <c r="P112" s="90"/>
      <c r="Q112" s="95"/>
      <c r="R112" s="278">
        <f t="shared" si="98"/>
        <v>54</v>
      </c>
      <c r="S112" s="97">
        <v>1.5</v>
      </c>
      <c r="T112" s="98">
        <v>1</v>
      </c>
      <c r="U112" s="98">
        <f t="shared" si="99"/>
        <v>12</v>
      </c>
      <c r="V112" s="152">
        <f t="shared" si="100"/>
        <v>18</v>
      </c>
      <c r="W112" s="153">
        <f t="shared" si="101"/>
        <v>18</v>
      </c>
      <c r="X112" s="98">
        <v>1</v>
      </c>
      <c r="Y112" s="131">
        <v>2</v>
      </c>
      <c r="Z112" s="98">
        <f t="shared" si="102"/>
        <v>18</v>
      </c>
      <c r="AA112" s="152">
        <f t="shared" si="103"/>
        <v>36</v>
      </c>
      <c r="AB112" s="152">
        <f t="shared" si="104"/>
        <v>36</v>
      </c>
      <c r="AC112" s="98"/>
      <c r="AD112" s="131"/>
      <c r="AE112" s="99"/>
      <c r="AF112" s="117"/>
      <c r="AG112" s="117"/>
      <c r="AH112" s="118"/>
      <c r="AI112" s="149"/>
      <c r="AJ112" s="99"/>
      <c r="AK112" s="119"/>
      <c r="AL112" s="119"/>
    </row>
    <row r="113" spans="1:246" ht="30.75" customHeight="1" x14ac:dyDescent="0.25">
      <c r="A113" s="14"/>
      <c r="B113" s="173" t="str">
        <f>'M3C Lic SDL 2020-21 hypotez1'!C142</f>
        <v xml:space="preserve">Pragmatique de l’interaction </v>
      </c>
      <c r="C113" s="94" t="str">
        <f>'M3C Lic SDL 2020-21 hypotez1'!D142</f>
        <v>LOL6H10</v>
      </c>
      <c r="D113" s="91"/>
      <c r="E113" s="92"/>
      <c r="F113" s="92"/>
      <c r="G113" s="93"/>
      <c r="H113" s="90" t="s">
        <v>51</v>
      </c>
      <c r="I113" s="90" t="s">
        <v>51</v>
      </c>
      <c r="J113" s="90"/>
      <c r="K113" s="116">
        <v>59</v>
      </c>
      <c r="L113" s="116">
        <v>59</v>
      </c>
      <c r="M113" s="116">
        <f t="shared" si="97"/>
        <v>100</v>
      </c>
      <c r="N113" s="90">
        <f>+'M3C Lic SDL 2020-21 hypotez1'!N142</f>
        <v>12</v>
      </c>
      <c r="O113" s="90">
        <f>+'M3C Lic SDL 2020-21 hypotez1'!P142</f>
        <v>18</v>
      </c>
      <c r="P113" s="90"/>
      <c r="Q113" s="95"/>
      <c r="R113" s="278">
        <f t="shared" si="98"/>
        <v>54</v>
      </c>
      <c r="S113" s="97">
        <v>1.5</v>
      </c>
      <c r="T113" s="98">
        <v>1</v>
      </c>
      <c r="U113" s="98">
        <f t="shared" si="99"/>
        <v>12</v>
      </c>
      <c r="V113" s="152">
        <f t="shared" si="100"/>
        <v>18</v>
      </c>
      <c r="W113" s="153">
        <f t="shared" si="101"/>
        <v>18</v>
      </c>
      <c r="X113" s="98">
        <v>1</v>
      </c>
      <c r="Y113" s="131">
        <v>2</v>
      </c>
      <c r="Z113" s="98">
        <f t="shared" si="102"/>
        <v>18</v>
      </c>
      <c r="AA113" s="152">
        <f t="shared" si="103"/>
        <v>36</v>
      </c>
      <c r="AB113" s="152">
        <f t="shared" si="104"/>
        <v>36</v>
      </c>
      <c r="AC113" s="98"/>
      <c r="AD113" s="131"/>
      <c r="AE113" s="99"/>
      <c r="AF113" s="117"/>
      <c r="AG113" s="117"/>
      <c r="AH113" s="118"/>
      <c r="AI113" s="149"/>
      <c r="AJ113" s="99"/>
      <c r="AK113" s="119"/>
      <c r="AL113" s="119"/>
    </row>
    <row r="114" spans="1:246" ht="23.25" customHeight="1" x14ac:dyDescent="0.25">
      <c r="A114" s="235"/>
      <c r="B114" s="275" t="str">
        <f>'M3C Lic SDL 2020-21 hypotez1'!C149</f>
        <v>Choix langue vivante S6</v>
      </c>
      <c r="C114" s="236" t="str">
        <f>'M3C Lic SDL 2020-21 hypotez1'!D149</f>
        <v>LLA6H50</v>
      </c>
      <c r="D114" s="237"/>
      <c r="E114" s="237"/>
      <c r="F114" s="237"/>
      <c r="G114" s="239"/>
      <c r="H114" s="236">
        <v>2</v>
      </c>
      <c r="I114" s="236">
        <v>2</v>
      </c>
      <c r="J114" s="242"/>
      <c r="K114" s="240"/>
      <c r="L114" s="240"/>
      <c r="M114" s="241"/>
      <c r="N114" s="242"/>
      <c r="O114" s="242"/>
      <c r="P114" s="242"/>
      <c r="Q114" s="243"/>
      <c r="R114" s="279"/>
      <c r="S114" s="245"/>
      <c r="T114" s="246"/>
      <c r="U114" s="246"/>
      <c r="V114" s="247"/>
      <c r="W114" s="248"/>
      <c r="X114" s="246"/>
      <c r="Y114" s="249"/>
      <c r="Z114" s="242"/>
      <c r="AA114" s="247"/>
      <c r="AB114" s="247"/>
      <c r="AC114" s="246"/>
      <c r="AD114" s="249"/>
      <c r="AE114" s="246"/>
      <c r="AF114" s="250"/>
      <c r="AG114" s="250"/>
      <c r="AH114" s="251"/>
      <c r="AI114" s="252"/>
      <c r="AJ114" s="253"/>
      <c r="AK114" s="254"/>
      <c r="AL114" s="254"/>
    </row>
    <row r="115" spans="1:246" s="274" customFormat="1" ht="23.25" customHeight="1" x14ac:dyDescent="0.25">
      <c r="A115" s="255"/>
      <c r="B115" s="173" t="str">
        <f>'M3C Lic SDL 2020-21 hypotez1'!C150</f>
        <v>Allemand S6</v>
      </c>
      <c r="C115" s="94" t="str">
        <f>'M3C Lic SDL 2020-21 hypotez1'!D150</f>
        <v>LOL6B6A
LOL6C5A
LOL6D6A
LOL6DH1B
LOL6E4A
LOL6G5A
LOL6H5A</v>
      </c>
      <c r="D115" s="258"/>
      <c r="E115" s="258"/>
      <c r="F115" s="258"/>
      <c r="G115" s="259"/>
      <c r="H115" s="257"/>
      <c r="I115" s="257"/>
      <c r="J115" s="260"/>
      <c r="K115" s="261">
        <v>52</v>
      </c>
      <c r="L115" s="261">
        <v>52</v>
      </c>
      <c r="M115" s="116">
        <f t="shared" ref="M115:M117" si="105">(K115/L115)*100</f>
        <v>100</v>
      </c>
      <c r="N115" s="90">
        <f>+'M3C Lic SDL 2020-21 hypotez1'!N150</f>
        <v>0</v>
      </c>
      <c r="O115" s="90">
        <f>+'M3C Lic SDL 2020-21 hypotez1'!P150</f>
        <v>18</v>
      </c>
      <c r="P115" s="260"/>
      <c r="Q115" s="262"/>
      <c r="R115" s="278">
        <f t="shared" ref="R115:R117" si="106">W115+AB115+AG115+AL115</f>
        <v>36</v>
      </c>
      <c r="S115" s="263"/>
      <c r="T115" s="264"/>
      <c r="U115" s="264"/>
      <c r="V115" s="265"/>
      <c r="W115" s="266"/>
      <c r="X115" s="17">
        <v>1</v>
      </c>
      <c r="Y115" s="128">
        <v>2</v>
      </c>
      <c r="Z115" s="98">
        <f t="shared" ref="Z115:Z117" si="107">SUM(O115)</f>
        <v>18</v>
      </c>
      <c r="AA115" s="152">
        <f t="shared" ref="AA115:AA117" si="108">Y115*Z115</f>
        <v>36</v>
      </c>
      <c r="AB115" s="152">
        <f t="shared" ref="AB115:AB117" si="109">AA115*M115%</f>
        <v>36</v>
      </c>
      <c r="AC115" s="264"/>
      <c r="AD115" s="267"/>
      <c r="AE115" s="264"/>
      <c r="AF115" s="268"/>
      <c r="AG115" s="268"/>
      <c r="AH115" s="269"/>
      <c r="AI115" s="270"/>
      <c r="AJ115" s="271"/>
      <c r="AK115" s="272"/>
      <c r="AL115" s="272"/>
      <c r="AM115" s="273"/>
      <c r="AN115" s="273"/>
      <c r="AO115" s="273"/>
      <c r="AP115" s="273"/>
      <c r="AQ115" s="273"/>
      <c r="AR115" s="273"/>
      <c r="AS115" s="273"/>
      <c r="AT115" s="273"/>
      <c r="AU115" s="273"/>
      <c r="AV115" s="273"/>
      <c r="AW115" s="273"/>
      <c r="AX115" s="273"/>
      <c r="AY115" s="273"/>
      <c r="AZ115" s="273"/>
      <c r="BA115" s="273"/>
      <c r="BB115" s="273"/>
      <c r="BC115" s="273"/>
      <c r="BD115" s="273"/>
      <c r="BE115" s="273"/>
      <c r="BF115" s="273"/>
      <c r="BG115" s="273"/>
      <c r="BH115" s="273"/>
      <c r="BI115" s="273"/>
      <c r="BJ115" s="273"/>
      <c r="BK115" s="273"/>
      <c r="BL115" s="273"/>
      <c r="BM115" s="273"/>
      <c r="BN115" s="273"/>
      <c r="BO115" s="273"/>
      <c r="BP115" s="273"/>
      <c r="BQ115" s="273"/>
      <c r="BR115" s="273"/>
      <c r="BS115" s="273"/>
      <c r="BT115" s="273"/>
      <c r="BU115" s="273"/>
      <c r="BV115" s="273"/>
      <c r="BW115" s="273"/>
      <c r="BX115" s="273"/>
      <c r="BY115" s="273"/>
      <c r="BZ115" s="273"/>
      <c r="CA115" s="273"/>
      <c r="CB115" s="273"/>
      <c r="CC115" s="273"/>
      <c r="CD115" s="273"/>
      <c r="CE115" s="273"/>
      <c r="CF115" s="273"/>
      <c r="CG115" s="273"/>
      <c r="CH115" s="273"/>
      <c r="CI115" s="273"/>
      <c r="CJ115" s="273"/>
      <c r="CK115" s="273"/>
      <c r="CL115" s="273"/>
      <c r="CM115" s="273"/>
      <c r="CN115" s="273"/>
      <c r="CO115" s="273"/>
      <c r="CP115" s="273"/>
      <c r="CQ115" s="273"/>
      <c r="CR115" s="273"/>
      <c r="CS115" s="273"/>
      <c r="CT115" s="273"/>
      <c r="CU115" s="273"/>
      <c r="CV115" s="273"/>
      <c r="CW115" s="273"/>
      <c r="CX115" s="273"/>
      <c r="CY115" s="273"/>
      <c r="CZ115" s="273"/>
      <c r="DA115" s="273"/>
      <c r="DB115" s="273"/>
      <c r="DC115" s="273"/>
      <c r="DD115" s="273"/>
      <c r="DE115" s="273"/>
      <c r="DF115" s="273"/>
      <c r="DG115" s="273"/>
      <c r="DH115" s="273"/>
      <c r="DI115" s="273"/>
      <c r="DJ115" s="273"/>
      <c r="DK115" s="273"/>
      <c r="DL115" s="273"/>
      <c r="DM115" s="273"/>
      <c r="DN115" s="273"/>
      <c r="DO115" s="273"/>
      <c r="DP115" s="273"/>
      <c r="DQ115" s="273"/>
      <c r="DR115" s="273"/>
      <c r="DS115" s="273"/>
      <c r="DT115" s="273"/>
      <c r="DU115" s="273"/>
      <c r="DV115" s="273"/>
      <c r="DW115" s="273"/>
      <c r="DX115" s="273"/>
      <c r="DY115" s="273"/>
      <c r="DZ115" s="273"/>
      <c r="EA115" s="273"/>
      <c r="EB115" s="273"/>
      <c r="EC115" s="273"/>
      <c r="ED115" s="273"/>
      <c r="EE115" s="273"/>
      <c r="EF115" s="273"/>
      <c r="EG115" s="273"/>
      <c r="EH115" s="273"/>
      <c r="EI115" s="273"/>
      <c r="EJ115" s="273"/>
      <c r="EK115" s="273"/>
      <c r="EL115" s="273"/>
      <c r="EM115" s="273"/>
      <c r="EN115" s="273"/>
      <c r="EO115" s="273"/>
      <c r="EP115" s="273"/>
      <c r="EQ115" s="273"/>
      <c r="ER115" s="273"/>
      <c r="ES115" s="273"/>
      <c r="ET115" s="273"/>
      <c r="EU115" s="273"/>
      <c r="EV115" s="273"/>
      <c r="EW115" s="273"/>
      <c r="EX115" s="273"/>
      <c r="EY115" s="273"/>
      <c r="EZ115" s="273"/>
      <c r="FA115" s="273"/>
      <c r="FB115" s="273"/>
      <c r="FC115" s="273"/>
      <c r="FD115" s="273"/>
      <c r="FE115" s="273"/>
      <c r="FF115" s="273"/>
      <c r="FG115" s="273"/>
      <c r="FH115" s="273"/>
      <c r="FI115" s="273"/>
      <c r="FJ115" s="273"/>
      <c r="FK115" s="273"/>
      <c r="FL115" s="273"/>
      <c r="FM115" s="273"/>
      <c r="FN115" s="273"/>
      <c r="FO115" s="273"/>
      <c r="FP115" s="273"/>
      <c r="FQ115" s="273"/>
      <c r="FR115" s="273"/>
      <c r="FS115" s="273"/>
      <c r="FT115" s="273"/>
      <c r="FU115" s="273"/>
      <c r="FV115" s="273"/>
      <c r="FW115" s="273"/>
      <c r="FX115" s="273"/>
      <c r="FY115" s="273"/>
      <c r="FZ115" s="273"/>
      <c r="GA115" s="273"/>
      <c r="GB115" s="273"/>
      <c r="GC115" s="273"/>
      <c r="GD115" s="273"/>
      <c r="GE115" s="273"/>
      <c r="GF115" s="273"/>
      <c r="GG115" s="273"/>
      <c r="GH115" s="273"/>
      <c r="GI115" s="273"/>
      <c r="GJ115" s="273"/>
      <c r="GK115" s="273"/>
      <c r="GL115" s="273"/>
      <c r="GM115" s="273"/>
      <c r="GN115" s="273"/>
      <c r="GO115" s="273"/>
      <c r="GP115" s="273"/>
      <c r="GQ115" s="273"/>
      <c r="GR115" s="273"/>
      <c r="GS115" s="273"/>
      <c r="GT115" s="273"/>
      <c r="GU115" s="273"/>
      <c r="GV115" s="273"/>
      <c r="GW115" s="273"/>
      <c r="GX115" s="273"/>
      <c r="GY115" s="273"/>
      <c r="GZ115" s="273"/>
      <c r="HA115" s="273"/>
      <c r="HB115" s="273"/>
      <c r="HC115" s="273"/>
      <c r="HD115" s="273"/>
      <c r="HE115" s="273"/>
      <c r="HF115" s="273"/>
      <c r="HG115" s="273"/>
      <c r="HH115" s="273"/>
      <c r="HI115" s="273"/>
      <c r="HJ115" s="273"/>
      <c r="HK115" s="273"/>
      <c r="HL115" s="273"/>
      <c r="HM115" s="273"/>
      <c r="HN115" s="273"/>
      <c r="HO115" s="273"/>
      <c r="HP115" s="273"/>
      <c r="HQ115" s="273"/>
      <c r="HR115" s="273"/>
      <c r="HS115" s="273"/>
      <c r="HT115" s="273"/>
      <c r="HU115" s="273"/>
      <c r="HV115" s="273"/>
      <c r="HW115" s="273"/>
      <c r="HX115" s="273"/>
      <c r="HY115" s="273"/>
      <c r="HZ115" s="273"/>
      <c r="IA115" s="273"/>
      <c r="IB115" s="273"/>
      <c r="IC115" s="273"/>
      <c r="ID115" s="273"/>
      <c r="IE115" s="273"/>
      <c r="IF115" s="273"/>
      <c r="IG115" s="273"/>
      <c r="IH115" s="273"/>
      <c r="II115" s="273"/>
      <c r="IJ115" s="273"/>
      <c r="IK115" s="273"/>
      <c r="IL115" s="273"/>
    </row>
    <row r="116" spans="1:246" s="274" customFormat="1" ht="23.25" customHeight="1" x14ac:dyDescent="0.25">
      <c r="A116" s="255"/>
      <c r="B116" s="173" t="str">
        <f>'M3C Lic SDL 2020-21 hypotez1'!C151</f>
        <v>Anglais S6</v>
      </c>
      <c r="C116" s="94" t="str">
        <f>'M3C Lic SDL 2020-21 hypotez1'!D151</f>
        <v>LOL6C5B
LOL6D6B
LOL6DH1A
LOL6E4B
LOL6G5B
LOL6H5B</v>
      </c>
      <c r="D116" s="258"/>
      <c r="E116" s="258"/>
      <c r="F116" s="258"/>
      <c r="G116" s="259"/>
      <c r="H116" s="257"/>
      <c r="I116" s="257"/>
      <c r="J116" s="260"/>
      <c r="K116" s="261">
        <v>20</v>
      </c>
      <c r="L116" s="261">
        <v>20</v>
      </c>
      <c r="M116" s="116">
        <f t="shared" si="105"/>
        <v>100</v>
      </c>
      <c r="N116" s="90">
        <f>+'M3C Lic SDL 2020-21 hypotez1'!N151</f>
        <v>0</v>
      </c>
      <c r="O116" s="90">
        <f>+'M3C Lic SDL 2020-21 hypotez1'!P151</f>
        <v>18</v>
      </c>
      <c r="P116" s="260"/>
      <c r="Q116" s="262"/>
      <c r="R116" s="278">
        <f t="shared" si="106"/>
        <v>18</v>
      </c>
      <c r="S116" s="263"/>
      <c r="T116" s="264"/>
      <c r="U116" s="264"/>
      <c r="V116" s="265"/>
      <c r="W116" s="266"/>
      <c r="X116" s="17">
        <v>1</v>
      </c>
      <c r="Y116" s="128">
        <v>1</v>
      </c>
      <c r="Z116" s="98">
        <f t="shared" si="107"/>
        <v>18</v>
      </c>
      <c r="AA116" s="152">
        <f t="shared" si="108"/>
        <v>18</v>
      </c>
      <c r="AB116" s="152">
        <f t="shared" si="109"/>
        <v>18</v>
      </c>
      <c r="AC116" s="264"/>
      <c r="AD116" s="267"/>
      <c r="AE116" s="264"/>
      <c r="AF116" s="268"/>
      <c r="AG116" s="268"/>
      <c r="AH116" s="269"/>
      <c r="AI116" s="270"/>
      <c r="AJ116" s="271"/>
      <c r="AK116" s="272"/>
      <c r="AL116" s="272"/>
      <c r="AM116" s="273"/>
      <c r="AN116" s="273"/>
      <c r="AO116" s="273"/>
      <c r="AP116" s="273"/>
      <c r="AQ116" s="273"/>
      <c r="AR116" s="273"/>
      <c r="AS116" s="273"/>
      <c r="AT116" s="273"/>
      <c r="AU116" s="273"/>
      <c r="AV116" s="273"/>
      <c r="AW116" s="273"/>
      <c r="AX116" s="273"/>
      <c r="AY116" s="273"/>
      <c r="AZ116" s="273"/>
      <c r="BA116" s="273"/>
      <c r="BB116" s="273"/>
      <c r="BC116" s="273"/>
      <c r="BD116" s="273"/>
      <c r="BE116" s="273"/>
      <c r="BF116" s="273"/>
      <c r="BG116" s="273"/>
      <c r="BH116" s="273"/>
      <c r="BI116" s="273"/>
      <c r="BJ116" s="273"/>
      <c r="BK116" s="273"/>
      <c r="BL116" s="273"/>
      <c r="BM116" s="273"/>
      <c r="BN116" s="273"/>
      <c r="BO116" s="273"/>
      <c r="BP116" s="273"/>
      <c r="BQ116" s="273"/>
      <c r="BR116" s="273"/>
      <c r="BS116" s="273"/>
      <c r="BT116" s="273"/>
      <c r="BU116" s="273"/>
      <c r="BV116" s="273"/>
      <c r="BW116" s="273"/>
      <c r="BX116" s="273"/>
      <c r="BY116" s="273"/>
      <c r="BZ116" s="273"/>
      <c r="CA116" s="273"/>
      <c r="CB116" s="273"/>
      <c r="CC116" s="273"/>
      <c r="CD116" s="273"/>
      <c r="CE116" s="273"/>
      <c r="CF116" s="273"/>
      <c r="CG116" s="273"/>
      <c r="CH116" s="273"/>
      <c r="CI116" s="273"/>
      <c r="CJ116" s="273"/>
      <c r="CK116" s="273"/>
      <c r="CL116" s="273"/>
      <c r="CM116" s="273"/>
      <c r="CN116" s="273"/>
      <c r="CO116" s="273"/>
      <c r="CP116" s="273"/>
      <c r="CQ116" s="273"/>
      <c r="CR116" s="273"/>
      <c r="CS116" s="273"/>
      <c r="CT116" s="273"/>
      <c r="CU116" s="273"/>
      <c r="CV116" s="273"/>
      <c r="CW116" s="273"/>
      <c r="CX116" s="273"/>
      <c r="CY116" s="273"/>
      <c r="CZ116" s="273"/>
      <c r="DA116" s="273"/>
      <c r="DB116" s="273"/>
      <c r="DC116" s="273"/>
      <c r="DD116" s="273"/>
      <c r="DE116" s="273"/>
      <c r="DF116" s="273"/>
      <c r="DG116" s="273"/>
      <c r="DH116" s="273"/>
      <c r="DI116" s="273"/>
      <c r="DJ116" s="273"/>
      <c r="DK116" s="273"/>
      <c r="DL116" s="273"/>
      <c r="DM116" s="273"/>
      <c r="DN116" s="273"/>
      <c r="DO116" s="273"/>
      <c r="DP116" s="273"/>
      <c r="DQ116" s="273"/>
      <c r="DR116" s="273"/>
      <c r="DS116" s="273"/>
      <c r="DT116" s="273"/>
      <c r="DU116" s="273"/>
      <c r="DV116" s="273"/>
      <c r="DW116" s="273"/>
      <c r="DX116" s="273"/>
      <c r="DY116" s="273"/>
      <c r="DZ116" s="273"/>
      <c r="EA116" s="273"/>
      <c r="EB116" s="273"/>
      <c r="EC116" s="273"/>
      <c r="ED116" s="273"/>
      <c r="EE116" s="273"/>
      <c r="EF116" s="273"/>
      <c r="EG116" s="273"/>
      <c r="EH116" s="273"/>
      <c r="EI116" s="273"/>
      <c r="EJ116" s="273"/>
      <c r="EK116" s="273"/>
      <c r="EL116" s="273"/>
      <c r="EM116" s="273"/>
      <c r="EN116" s="273"/>
      <c r="EO116" s="273"/>
      <c r="EP116" s="273"/>
      <c r="EQ116" s="273"/>
      <c r="ER116" s="273"/>
      <c r="ES116" s="273"/>
      <c r="ET116" s="273"/>
      <c r="EU116" s="273"/>
      <c r="EV116" s="273"/>
      <c r="EW116" s="273"/>
      <c r="EX116" s="273"/>
      <c r="EY116" s="273"/>
      <c r="EZ116" s="273"/>
      <c r="FA116" s="273"/>
      <c r="FB116" s="273"/>
      <c r="FC116" s="273"/>
      <c r="FD116" s="273"/>
      <c r="FE116" s="273"/>
      <c r="FF116" s="273"/>
      <c r="FG116" s="273"/>
      <c r="FH116" s="273"/>
      <c r="FI116" s="273"/>
      <c r="FJ116" s="273"/>
      <c r="FK116" s="273"/>
      <c r="FL116" s="273"/>
      <c r="FM116" s="273"/>
      <c r="FN116" s="273"/>
      <c r="FO116" s="273"/>
      <c r="FP116" s="273"/>
      <c r="FQ116" s="273"/>
      <c r="FR116" s="273"/>
      <c r="FS116" s="273"/>
      <c r="FT116" s="273"/>
      <c r="FU116" s="273"/>
      <c r="FV116" s="273"/>
      <c r="FW116" s="273"/>
      <c r="FX116" s="273"/>
      <c r="FY116" s="273"/>
      <c r="FZ116" s="273"/>
      <c r="GA116" s="273"/>
      <c r="GB116" s="273"/>
      <c r="GC116" s="273"/>
      <c r="GD116" s="273"/>
      <c r="GE116" s="273"/>
      <c r="GF116" s="273"/>
      <c r="GG116" s="273"/>
      <c r="GH116" s="273"/>
      <c r="GI116" s="273"/>
      <c r="GJ116" s="273"/>
      <c r="GK116" s="273"/>
      <c r="GL116" s="273"/>
      <c r="GM116" s="273"/>
      <c r="GN116" s="273"/>
      <c r="GO116" s="273"/>
      <c r="GP116" s="273"/>
      <c r="GQ116" s="273"/>
      <c r="GR116" s="273"/>
      <c r="GS116" s="273"/>
      <c r="GT116" s="273"/>
      <c r="GU116" s="273"/>
      <c r="GV116" s="273"/>
      <c r="GW116" s="273"/>
      <c r="GX116" s="273"/>
      <c r="GY116" s="273"/>
      <c r="GZ116" s="273"/>
      <c r="HA116" s="273"/>
      <c r="HB116" s="273"/>
      <c r="HC116" s="273"/>
      <c r="HD116" s="273"/>
      <c r="HE116" s="273"/>
      <c r="HF116" s="273"/>
      <c r="HG116" s="273"/>
      <c r="HH116" s="273"/>
      <c r="HI116" s="273"/>
      <c r="HJ116" s="273"/>
      <c r="HK116" s="273"/>
      <c r="HL116" s="273"/>
      <c r="HM116" s="273"/>
      <c r="HN116" s="273"/>
      <c r="HO116" s="273"/>
      <c r="HP116" s="273"/>
      <c r="HQ116" s="273"/>
      <c r="HR116" s="273"/>
      <c r="HS116" s="273"/>
      <c r="HT116" s="273"/>
      <c r="HU116" s="273"/>
      <c r="HV116" s="273"/>
      <c r="HW116" s="273"/>
      <c r="HX116" s="273"/>
      <c r="HY116" s="273"/>
      <c r="HZ116" s="273"/>
      <c r="IA116" s="273"/>
      <c r="IB116" s="273"/>
      <c r="IC116" s="273"/>
      <c r="ID116" s="273"/>
      <c r="IE116" s="273"/>
      <c r="IF116" s="273"/>
      <c r="IG116" s="273"/>
      <c r="IH116" s="273"/>
      <c r="II116" s="273"/>
      <c r="IJ116" s="273"/>
      <c r="IK116" s="273"/>
      <c r="IL116" s="273"/>
    </row>
    <row r="117" spans="1:246" s="274" customFormat="1" ht="23.25" customHeight="1" x14ac:dyDescent="0.25">
      <c r="A117" s="255"/>
      <c r="B117" s="173" t="str">
        <f>'M3C Lic SDL 2020-21 hypotez1'!C152</f>
        <v>Espagnol S6</v>
      </c>
      <c r="C117" s="94" t="str">
        <f>'M3C Lic SDL 2020-21 hypotez1'!D152</f>
        <v>LOL6B6B
LOL4D6C
LOL6D6C
LOL6DH1C
LOL6E4C
LOL6G5C
LOL6H5C</v>
      </c>
      <c r="D117" s="258"/>
      <c r="E117" s="258"/>
      <c r="F117" s="258"/>
      <c r="G117" s="259"/>
      <c r="H117" s="257"/>
      <c r="I117" s="257"/>
      <c r="J117" s="260"/>
      <c r="K117" s="261">
        <v>4</v>
      </c>
      <c r="L117" s="261">
        <v>102</v>
      </c>
      <c r="M117" s="116">
        <f t="shared" si="105"/>
        <v>3.9215686274509802</v>
      </c>
      <c r="N117" s="90">
        <f>+'M3C Lic SDL 2020-21 hypotez1'!N152</f>
        <v>0</v>
      </c>
      <c r="O117" s="90">
        <f>+'M3C Lic SDL 2020-21 hypotez1'!P152</f>
        <v>18</v>
      </c>
      <c r="P117" s="260"/>
      <c r="Q117" s="262"/>
      <c r="R117" s="278">
        <f t="shared" si="106"/>
        <v>2.1176470588235294</v>
      </c>
      <c r="S117" s="263"/>
      <c r="T117" s="264"/>
      <c r="U117" s="264"/>
      <c r="V117" s="265"/>
      <c r="W117" s="266"/>
      <c r="X117" s="17">
        <v>1</v>
      </c>
      <c r="Y117" s="128">
        <v>3</v>
      </c>
      <c r="Z117" s="98">
        <f t="shared" si="107"/>
        <v>18</v>
      </c>
      <c r="AA117" s="152">
        <f t="shared" si="108"/>
        <v>54</v>
      </c>
      <c r="AB117" s="152">
        <f t="shared" si="109"/>
        <v>2.1176470588235294</v>
      </c>
      <c r="AC117" s="264"/>
      <c r="AD117" s="267"/>
      <c r="AE117" s="264"/>
      <c r="AF117" s="268"/>
      <c r="AG117" s="268"/>
      <c r="AH117" s="269"/>
      <c r="AI117" s="270"/>
      <c r="AJ117" s="271"/>
      <c r="AK117" s="272"/>
      <c r="AL117" s="272"/>
      <c r="AM117" s="273"/>
      <c r="AN117" s="273"/>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73"/>
      <c r="BR117" s="273"/>
      <c r="BS117" s="273"/>
      <c r="BT117" s="273"/>
      <c r="BU117" s="273"/>
      <c r="BV117" s="273"/>
      <c r="BW117" s="273"/>
      <c r="BX117" s="273"/>
      <c r="BY117" s="273"/>
      <c r="BZ117" s="273"/>
      <c r="CA117" s="273"/>
      <c r="CB117" s="273"/>
      <c r="CC117" s="273"/>
      <c r="CD117" s="273"/>
      <c r="CE117" s="273"/>
      <c r="CF117" s="273"/>
      <c r="CG117" s="273"/>
      <c r="CH117" s="273"/>
      <c r="CI117" s="273"/>
      <c r="CJ117" s="273"/>
      <c r="CK117" s="273"/>
      <c r="CL117" s="273"/>
      <c r="CM117" s="273"/>
      <c r="CN117" s="273"/>
      <c r="CO117" s="273"/>
      <c r="CP117" s="273"/>
      <c r="CQ117" s="273"/>
      <c r="CR117" s="273"/>
      <c r="CS117" s="273"/>
      <c r="CT117" s="273"/>
      <c r="CU117" s="273"/>
      <c r="CV117" s="273"/>
      <c r="CW117" s="273"/>
      <c r="CX117" s="273"/>
      <c r="CY117" s="273"/>
      <c r="CZ117" s="273"/>
      <c r="DA117" s="273"/>
      <c r="DB117" s="273"/>
      <c r="DC117" s="273"/>
      <c r="DD117" s="273"/>
      <c r="DE117" s="273"/>
      <c r="DF117" s="273"/>
      <c r="DG117" s="273"/>
      <c r="DH117" s="273"/>
      <c r="DI117" s="273"/>
      <c r="DJ117" s="273"/>
      <c r="DK117" s="273"/>
      <c r="DL117" s="273"/>
      <c r="DM117" s="273"/>
      <c r="DN117" s="273"/>
      <c r="DO117" s="273"/>
      <c r="DP117" s="273"/>
      <c r="DQ117" s="273"/>
      <c r="DR117" s="273"/>
      <c r="DS117" s="273"/>
      <c r="DT117" s="273"/>
      <c r="DU117" s="273"/>
      <c r="DV117" s="273"/>
      <c r="DW117" s="273"/>
      <c r="DX117" s="273"/>
      <c r="DY117" s="273"/>
      <c r="DZ117" s="273"/>
      <c r="EA117" s="273"/>
      <c r="EB117" s="273"/>
      <c r="EC117" s="273"/>
      <c r="ED117" s="273"/>
      <c r="EE117" s="273"/>
      <c r="EF117" s="273"/>
      <c r="EG117" s="273"/>
      <c r="EH117" s="273"/>
      <c r="EI117" s="273"/>
      <c r="EJ117" s="273"/>
      <c r="EK117" s="273"/>
      <c r="EL117" s="273"/>
      <c r="EM117" s="273"/>
      <c r="EN117" s="273"/>
      <c r="EO117" s="273"/>
      <c r="EP117" s="273"/>
      <c r="EQ117" s="273"/>
      <c r="ER117" s="273"/>
      <c r="ES117" s="273"/>
      <c r="ET117" s="273"/>
      <c r="EU117" s="273"/>
      <c r="EV117" s="273"/>
      <c r="EW117" s="273"/>
      <c r="EX117" s="273"/>
      <c r="EY117" s="273"/>
      <c r="EZ117" s="273"/>
      <c r="FA117" s="273"/>
      <c r="FB117" s="273"/>
      <c r="FC117" s="273"/>
      <c r="FD117" s="273"/>
      <c r="FE117" s="273"/>
      <c r="FF117" s="273"/>
      <c r="FG117" s="273"/>
      <c r="FH117" s="273"/>
      <c r="FI117" s="273"/>
      <c r="FJ117" s="273"/>
      <c r="FK117" s="273"/>
      <c r="FL117" s="273"/>
      <c r="FM117" s="273"/>
      <c r="FN117" s="273"/>
      <c r="FO117" s="273"/>
      <c r="FP117" s="273"/>
      <c r="FQ117" s="273"/>
      <c r="FR117" s="273"/>
      <c r="FS117" s="273"/>
      <c r="FT117" s="273"/>
      <c r="FU117" s="273"/>
      <c r="FV117" s="273"/>
      <c r="FW117" s="273"/>
      <c r="FX117" s="273"/>
      <c r="FY117" s="273"/>
      <c r="FZ117" s="273"/>
      <c r="GA117" s="273"/>
      <c r="GB117" s="273"/>
      <c r="GC117" s="273"/>
      <c r="GD117" s="273"/>
      <c r="GE117" s="273"/>
      <c r="GF117" s="273"/>
      <c r="GG117" s="273"/>
      <c r="GH117" s="273"/>
      <c r="GI117" s="273"/>
      <c r="GJ117" s="273"/>
      <c r="GK117" s="273"/>
      <c r="GL117" s="273"/>
      <c r="GM117" s="273"/>
      <c r="GN117" s="273"/>
      <c r="GO117" s="273"/>
      <c r="GP117" s="273"/>
      <c r="GQ117" s="273"/>
      <c r="GR117" s="273"/>
      <c r="GS117" s="273"/>
      <c r="GT117" s="273"/>
      <c r="GU117" s="273"/>
      <c r="GV117" s="273"/>
      <c r="GW117" s="273"/>
      <c r="GX117" s="273"/>
      <c r="GY117" s="273"/>
      <c r="GZ117" s="273"/>
      <c r="HA117" s="273"/>
      <c r="HB117" s="273"/>
      <c r="HC117" s="273"/>
      <c r="HD117" s="273"/>
      <c r="HE117" s="273"/>
      <c r="HF117" s="273"/>
      <c r="HG117" s="273"/>
      <c r="HH117" s="273"/>
      <c r="HI117" s="273"/>
      <c r="HJ117" s="273"/>
      <c r="HK117" s="273"/>
      <c r="HL117" s="273"/>
      <c r="HM117" s="273"/>
      <c r="HN117" s="273"/>
      <c r="HO117" s="273"/>
      <c r="HP117" s="273"/>
      <c r="HQ117" s="273"/>
      <c r="HR117" s="273"/>
      <c r="HS117" s="273"/>
      <c r="HT117" s="273"/>
      <c r="HU117" s="273"/>
      <c r="HV117" s="273"/>
      <c r="HW117" s="273"/>
      <c r="HX117" s="273"/>
      <c r="HY117" s="273"/>
      <c r="HZ117" s="273"/>
      <c r="IA117" s="273"/>
      <c r="IB117" s="273"/>
      <c r="IC117" s="273"/>
      <c r="ID117" s="273"/>
      <c r="IE117" s="273"/>
      <c r="IF117" s="273"/>
      <c r="IG117" s="273"/>
      <c r="IH117" s="273"/>
      <c r="II117" s="273"/>
      <c r="IJ117" s="273"/>
      <c r="IK117" s="273"/>
      <c r="IL117" s="273"/>
    </row>
    <row r="118" spans="1:246" ht="30.75" customHeight="1" x14ac:dyDescent="0.25">
      <c r="A118" s="14"/>
      <c r="B118" s="173" t="str">
        <f>'M3C Lic SDL 2020-21 hypotez1'!C148</f>
        <v xml:space="preserve">Logique  </v>
      </c>
      <c r="C118" s="94" t="str">
        <f>'M3C Lic SDL 2020-21 hypotez1'!D148</f>
        <v>LOL4H6A</v>
      </c>
      <c r="D118" s="91"/>
      <c r="E118" s="91"/>
      <c r="F118" s="91"/>
      <c r="G118" s="93"/>
      <c r="H118" s="94" t="s">
        <v>52</v>
      </c>
      <c r="I118" s="94" t="s">
        <v>52</v>
      </c>
      <c r="J118" s="90"/>
      <c r="K118" s="116">
        <v>59</v>
      </c>
      <c r="L118" s="116">
        <v>59</v>
      </c>
      <c r="M118" s="116">
        <f t="shared" si="97"/>
        <v>100</v>
      </c>
      <c r="N118" s="90">
        <f>+'M3C Lic SDL 2020-21 hypotez1'!N148</f>
        <v>0</v>
      </c>
      <c r="O118" s="90">
        <f>+'M3C Lic SDL 2020-21 hypotez1'!P148</f>
        <v>18</v>
      </c>
      <c r="P118" s="90"/>
      <c r="Q118" s="95"/>
      <c r="R118" s="278">
        <f t="shared" si="98"/>
        <v>36</v>
      </c>
      <c r="S118" s="97">
        <v>1.5</v>
      </c>
      <c r="T118" s="98">
        <v>1</v>
      </c>
      <c r="U118" s="98">
        <f t="shared" si="99"/>
        <v>0</v>
      </c>
      <c r="V118" s="152">
        <f t="shared" si="100"/>
        <v>0</v>
      </c>
      <c r="W118" s="153">
        <f t="shared" si="101"/>
        <v>0</v>
      </c>
      <c r="X118" s="98">
        <v>1</v>
      </c>
      <c r="Y118" s="131">
        <v>2</v>
      </c>
      <c r="Z118" s="98">
        <f t="shared" si="102"/>
        <v>18</v>
      </c>
      <c r="AA118" s="152">
        <f t="shared" si="103"/>
        <v>36</v>
      </c>
      <c r="AB118" s="152">
        <f t="shared" si="104"/>
        <v>36</v>
      </c>
      <c r="AC118" s="98"/>
      <c r="AD118" s="131"/>
      <c r="AE118" s="99"/>
      <c r="AF118" s="117"/>
      <c r="AG118" s="117"/>
      <c r="AH118" s="118"/>
      <c r="AI118" s="149"/>
      <c r="AJ118" s="99"/>
      <c r="AK118" s="119"/>
      <c r="AL118" s="119"/>
    </row>
    <row r="119" spans="1:246" ht="30.75" customHeight="1" x14ac:dyDescent="0.25">
      <c r="A119" s="19"/>
      <c r="B119" s="334" t="str">
        <f>'M3C Lic SDL 2020-21 hypotez1'!C163</f>
        <v>Parcours COMTIL S6</v>
      </c>
      <c r="C119" s="5"/>
      <c r="D119" s="3"/>
      <c r="E119" s="3"/>
      <c r="F119" s="3"/>
      <c r="G119" s="7"/>
      <c r="H119" s="5"/>
      <c r="I119" s="5"/>
      <c r="J119" s="5"/>
      <c r="K119" s="19"/>
      <c r="L119" s="19"/>
      <c r="M119" s="19"/>
      <c r="N119" s="5"/>
      <c r="O119" s="5"/>
      <c r="P119" s="5"/>
      <c r="Q119" s="8"/>
      <c r="R119" s="280"/>
      <c r="S119" s="20"/>
      <c r="T119" s="21"/>
      <c r="U119" s="21"/>
      <c r="V119" s="154"/>
      <c r="W119" s="154"/>
      <c r="X119" s="21"/>
      <c r="Y119" s="130"/>
      <c r="Z119" s="21"/>
      <c r="AA119" s="154"/>
      <c r="AB119" s="154"/>
      <c r="AC119" s="21"/>
      <c r="AD119" s="130"/>
      <c r="AE119" s="65"/>
      <c r="AF119" s="65"/>
      <c r="AG119" s="65"/>
      <c r="AH119" s="65"/>
      <c r="AI119" s="145"/>
      <c r="AJ119" s="65"/>
      <c r="AK119" s="167"/>
      <c r="AL119" s="167"/>
    </row>
    <row r="120" spans="1:246" ht="30.75" customHeight="1" x14ac:dyDescent="0.25">
      <c r="A120" s="120"/>
      <c r="B120" s="173" t="str">
        <f>'M3C Lic SDL 2020-21 hypotez1'!C168</f>
        <v>Marketing fondamental et opérationnel</v>
      </c>
      <c r="C120" s="94" t="str">
        <f>'M3C Lic SDL 2020-21 hypotez1'!D168</f>
        <v>LOL4BJ2
LOL4CJ2
LOL4JJ2
LOL4JAA1
LOL6H8A</v>
      </c>
      <c r="D120" s="91"/>
      <c r="E120" s="92"/>
      <c r="F120" s="91"/>
      <c r="G120" s="93"/>
      <c r="H120" s="90" t="s">
        <v>51</v>
      </c>
      <c r="I120" s="90" t="s">
        <v>51</v>
      </c>
      <c r="J120" s="90"/>
      <c r="K120" s="116">
        <v>10</v>
      </c>
      <c r="L120" s="116">
        <v>164</v>
      </c>
      <c r="M120" s="116">
        <f t="shared" ref="M120:M121" si="110">(K120/L120)*100</f>
        <v>6.0975609756097562</v>
      </c>
      <c r="N120" s="90">
        <f>+'M3C Lic SDL 2020-21 hypotez1'!N168</f>
        <v>18</v>
      </c>
      <c r="O120" s="90">
        <f>+'M3C Lic SDL 2020-21 hypotez1'!P168</f>
        <v>12</v>
      </c>
      <c r="P120" s="90"/>
      <c r="Q120" s="95"/>
      <c r="R120" s="278">
        <f t="shared" ref="R120:R121" si="111">W120+AB120+AG120+AL120</f>
        <v>3.8414634146341466</v>
      </c>
      <c r="S120" s="97">
        <v>1.5</v>
      </c>
      <c r="T120" s="98">
        <v>1</v>
      </c>
      <c r="U120" s="98">
        <f t="shared" ref="U120" si="112">SUM(N120)</f>
        <v>18</v>
      </c>
      <c r="V120" s="152">
        <f t="shared" ref="V120" si="113">U120*S120</f>
        <v>27</v>
      </c>
      <c r="W120" s="153">
        <f t="shared" ref="W120" si="114">V120*M120%</f>
        <v>1.6463414634146341</v>
      </c>
      <c r="X120" s="98">
        <v>1</v>
      </c>
      <c r="Y120" s="131">
        <v>3</v>
      </c>
      <c r="Z120" s="98">
        <f t="shared" ref="Z120:Z121" si="115">SUM(O120)</f>
        <v>12</v>
      </c>
      <c r="AA120" s="152">
        <f t="shared" ref="AA120:AA121" si="116">Y120*Z120</f>
        <v>36</v>
      </c>
      <c r="AB120" s="152">
        <f t="shared" si="104"/>
        <v>2.1951219512195124</v>
      </c>
      <c r="AC120" s="98"/>
      <c r="AD120" s="131"/>
      <c r="AE120" s="99"/>
      <c r="AF120" s="117"/>
      <c r="AG120" s="117"/>
      <c r="AH120" s="118"/>
      <c r="AI120" s="149"/>
      <c r="AJ120" s="99"/>
      <c r="AK120" s="119"/>
      <c r="AL120" s="119"/>
    </row>
    <row r="121" spans="1:246" ht="30.75" customHeight="1" x14ac:dyDescent="0.25">
      <c r="A121" s="120"/>
      <c r="B121" s="173" t="e">
        <f>'M3C Lic SDL 2020-21 hypotez1'!#REF!</f>
        <v>#REF!</v>
      </c>
      <c r="C121" s="94" t="e">
        <f>'M3C Lic SDL 2020-21 hypotez1'!#REF!</f>
        <v>#REF!</v>
      </c>
      <c r="D121" s="92"/>
      <c r="E121" s="92"/>
      <c r="F121" s="92"/>
      <c r="G121" s="93"/>
      <c r="H121" s="94" t="s">
        <v>51</v>
      </c>
      <c r="I121" s="94" t="s">
        <v>51</v>
      </c>
      <c r="J121" s="94"/>
      <c r="K121" s="116">
        <v>10</v>
      </c>
      <c r="L121" s="116">
        <v>10</v>
      </c>
      <c r="M121" s="116">
        <f t="shared" si="110"/>
        <v>100</v>
      </c>
      <c r="N121" s="90" t="e">
        <f>+'M3C Lic SDL 2020-21 hypotez1'!#REF!</f>
        <v>#REF!</v>
      </c>
      <c r="O121" s="90" t="e">
        <f>+'M3C Lic SDL 2020-21 hypotez1'!#REF!</f>
        <v>#REF!</v>
      </c>
      <c r="P121" s="90"/>
      <c r="Q121" s="95"/>
      <c r="R121" s="278" t="e">
        <f t="shared" si="111"/>
        <v>#REF!</v>
      </c>
      <c r="S121" s="97"/>
      <c r="T121" s="98"/>
      <c r="U121" s="98"/>
      <c r="V121" s="152"/>
      <c r="W121" s="153"/>
      <c r="X121" s="98">
        <v>1</v>
      </c>
      <c r="Y121" s="131">
        <v>10</v>
      </c>
      <c r="Z121" s="98" t="e">
        <f t="shared" si="115"/>
        <v>#REF!</v>
      </c>
      <c r="AA121" s="152" t="e">
        <f t="shared" si="116"/>
        <v>#REF!</v>
      </c>
      <c r="AB121" s="152" t="e">
        <f t="shared" si="104"/>
        <v>#REF!</v>
      </c>
      <c r="AC121" s="98"/>
      <c r="AD121" s="131"/>
      <c r="AE121" s="99"/>
      <c r="AF121" s="117"/>
      <c r="AG121" s="117"/>
      <c r="AH121" s="118"/>
      <c r="AI121" s="149"/>
      <c r="AJ121" s="99"/>
      <c r="AK121" s="119"/>
      <c r="AL121" s="119"/>
    </row>
    <row r="122" spans="1:246" ht="23.25" customHeight="1" x14ac:dyDescent="0.25">
      <c r="A122" s="19"/>
      <c r="B122" s="334" t="str">
        <f>'M3C Lic SDL 2020-21 hypotez1'!C169</f>
        <v>Parcours LSF sans stage S6</v>
      </c>
      <c r="C122" s="5"/>
      <c r="D122" s="3"/>
      <c r="E122" s="3"/>
      <c r="F122" s="3"/>
      <c r="G122" s="7"/>
      <c r="H122" s="5"/>
      <c r="I122" s="5"/>
      <c r="J122" s="5"/>
      <c r="K122" s="19"/>
      <c r="L122" s="19"/>
      <c r="M122" s="19"/>
      <c r="N122" s="5"/>
      <c r="O122" s="5"/>
      <c r="P122" s="5"/>
      <c r="Q122" s="8"/>
      <c r="R122" s="280"/>
      <c r="S122" s="20"/>
      <c r="T122" s="66"/>
      <c r="U122" s="21"/>
      <c r="V122" s="154"/>
      <c r="W122" s="154"/>
      <c r="X122" s="21"/>
      <c r="Y122" s="130"/>
      <c r="Z122" s="21"/>
      <c r="AA122" s="154"/>
      <c r="AB122" s="154"/>
      <c r="AC122" s="21"/>
      <c r="AD122" s="130"/>
      <c r="AE122" s="65"/>
      <c r="AF122" s="65"/>
      <c r="AG122" s="65"/>
      <c r="AH122" s="65"/>
      <c r="AI122" s="145"/>
      <c r="AJ122" s="65"/>
      <c r="AK122" s="167"/>
      <c r="AL122" s="167"/>
    </row>
    <row r="123" spans="1:246" ht="30.75" customHeight="1" x14ac:dyDescent="0.25">
      <c r="A123" s="120"/>
      <c r="B123" s="173" t="str">
        <f>'M3C Lic SDL 2020-21 hypotez1'!C171</f>
        <v>Langue des signes française 5 - S6</v>
      </c>
      <c r="C123" s="94" t="str">
        <f>'M3C Lic SDL 2020-21 hypotez1'!D171</f>
        <v>LOL5H7C ?</v>
      </c>
      <c r="D123" s="92"/>
      <c r="E123" s="91"/>
      <c r="F123" s="91"/>
      <c r="G123" s="93"/>
      <c r="H123" s="94" t="s">
        <v>51</v>
      </c>
      <c r="I123" s="94" t="s">
        <v>51</v>
      </c>
      <c r="J123" s="94"/>
      <c r="K123" s="116">
        <v>9</v>
      </c>
      <c r="L123" s="116">
        <v>9</v>
      </c>
      <c r="M123" s="116">
        <f t="shared" ref="M123:M124" si="117">(K123/L123)*100</f>
        <v>100</v>
      </c>
      <c r="N123" s="90">
        <f>+'M3C Lic SDL 2020-21 hypotez1'!N171</f>
        <v>0</v>
      </c>
      <c r="O123" s="90">
        <f>+'M3C Lic SDL 2020-21 hypotez1'!P171</f>
        <v>30</v>
      </c>
      <c r="P123" s="90"/>
      <c r="Q123" s="95"/>
      <c r="R123" s="278">
        <f t="shared" ref="R123:R124" si="118">W123+AB123+AG123+AL123</f>
        <v>7.7142857142857135</v>
      </c>
      <c r="S123" s="97">
        <v>1.5</v>
      </c>
      <c r="T123" s="98">
        <v>1</v>
      </c>
      <c r="U123" s="98">
        <f t="shared" ref="U123:U124" si="119">SUM(N123)</f>
        <v>0</v>
      </c>
      <c r="V123" s="152">
        <f t="shared" ref="V123:V124" si="120">U123*S123</f>
        <v>0</v>
      </c>
      <c r="W123" s="153">
        <f t="shared" ref="W123:W124" si="121">V123*M123%</f>
        <v>0</v>
      </c>
      <c r="X123" s="98">
        <v>1</v>
      </c>
      <c r="Y123" s="131">
        <f t="shared" ref="Y123" si="122">SUM(L123/35)</f>
        <v>0.25714285714285712</v>
      </c>
      <c r="Z123" s="98">
        <f t="shared" ref="Z123:Z124" si="123">SUM(O123)</f>
        <v>30</v>
      </c>
      <c r="AA123" s="152">
        <f t="shared" ref="AA123:AA124" si="124">Y123*Z123</f>
        <v>7.7142857142857135</v>
      </c>
      <c r="AB123" s="152">
        <f t="shared" si="104"/>
        <v>7.7142857142857135</v>
      </c>
      <c r="AC123" s="98"/>
      <c r="AD123" s="131"/>
      <c r="AE123" s="99"/>
      <c r="AF123" s="117"/>
      <c r="AG123" s="117"/>
      <c r="AH123" s="118"/>
      <c r="AI123" s="149"/>
      <c r="AJ123" s="99"/>
      <c r="AK123" s="119"/>
      <c r="AL123" s="119"/>
    </row>
    <row r="124" spans="1:246" ht="30.75" customHeight="1" x14ac:dyDescent="0.25">
      <c r="A124" s="120"/>
      <c r="B124" s="173" t="str">
        <f>'M3C Lic SDL 2020-21 hypotez1'!C172</f>
        <v>Didactique du FLM et période d'observation (salle informatique)</v>
      </c>
      <c r="C124" s="94" t="str">
        <f>'M3C Lic SDL 2020-21 hypotez1'!D172</f>
        <v>LOL6H6A</v>
      </c>
      <c r="D124" s="92"/>
      <c r="E124" s="92"/>
      <c r="F124" s="92"/>
      <c r="G124" s="93"/>
      <c r="H124" s="94" t="s">
        <v>51</v>
      </c>
      <c r="I124" s="94" t="s">
        <v>51</v>
      </c>
      <c r="J124" s="90"/>
      <c r="K124" s="116">
        <v>9</v>
      </c>
      <c r="L124" s="116">
        <v>42</v>
      </c>
      <c r="M124" s="116">
        <f t="shared" si="117"/>
        <v>21.428571428571427</v>
      </c>
      <c r="N124" s="90">
        <f>+'M3C Lic SDL 2020-21 hypotez1'!N172</f>
        <v>16</v>
      </c>
      <c r="O124" s="90">
        <f>+'M3C Lic SDL 2020-21 hypotez1'!P172</f>
        <v>18</v>
      </c>
      <c r="P124" s="90"/>
      <c r="Q124" s="95"/>
      <c r="R124" s="278">
        <f t="shared" si="118"/>
        <v>12.857142857142856</v>
      </c>
      <c r="S124" s="97">
        <v>1.5</v>
      </c>
      <c r="T124" s="98">
        <v>1</v>
      </c>
      <c r="U124" s="98">
        <f t="shared" si="119"/>
        <v>16</v>
      </c>
      <c r="V124" s="152">
        <f t="shared" si="120"/>
        <v>24</v>
      </c>
      <c r="W124" s="153">
        <f t="shared" si="121"/>
        <v>5.1428571428571423</v>
      </c>
      <c r="X124" s="98">
        <v>1</v>
      </c>
      <c r="Y124" s="131">
        <v>2</v>
      </c>
      <c r="Z124" s="98">
        <f t="shared" si="123"/>
        <v>18</v>
      </c>
      <c r="AA124" s="152">
        <f t="shared" si="124"/>
        <v>36</v>
      </c>
      <c r="AB124" s="152">
        <f t="shared" si="104"/>
        <v>7.7142857142857135</v>
      </c>
      <c r="AC124" s="98"/>
      <c r="AD124" s="131"/>
      <c r="AE124" s="99"/>
      <c r="AF124" s="117"/>
      <c r="AG124" s="117"/>
      <c r="AH124" s="118"/>
      <c r="AI124" s="149"/>
      <c r="AJ124" s="99"/>
      <c r="AK124" s="119"/>
      <c r="AL124" s="119"/>
    </row>
    <row r="125" spans="1:246" ht="30.75" customHeight="1" x14ac:dyDescent="0.25">
      <c r="A125" s="19"/>
      <c r="B125" s="334" t="str">
        <f>'M3C Lic SDL 2020-21 hypotez1'!C159</f>
        <v>Parcours MEF- FLE</v>
      </c>
      <c r="C125" s="5"/>
      <c r="D125" s="3"/>
      <c r="E125" s="3"/>
      <c r="F125" s="3"/>
      <c r="G125" s="7"/>
      <c r="H125" s="5"/>
      <c r="I125" s="5"/>
      <c r="J125" s="5"/>
      <c r="K125" s="42"/>
      <c r="L125" s="42"/>
      <c r="M125" s="42"/>
      <c r="N125" s="5"/>
      <c r="O125" s="5"/>
      <c r="P125" s="5"/>
      <c r="Q125" s="8"/>
      <c r="R125" s="280"/>
      <c r="S125" s="20"/>
      <c r="T125" s="21"/>
      <c r="U125" s="21"/>
      <c r="V125" s="154"/>
      <c r="W125" s="154"/>
      <c r="X125" s="21"/>
      <c r="Y125" s="130"/>
      <c r="Z125" s="21"/>
      <c r="AA125" s="154"/>
      <c r="AB125" s="154"/>
      <c r="AC125" s="21"/>
      <c r="AD125" s="130"/>
      <c r="AE125" s="65"/>
      <c r="AF125" s="65"/>
      <c r="AG125" s="65"/>
      <c r="AH125" s="65"/>
      <c r="AI125" s="145"/>
      <c r="AJ125" s="65"/>
      <c r="AK125" s="167"/>
      <c r="AL125" s="167"/>
    </row>
    <row r="126" spans="1:246" ht="30.75" customHeight="1" x14ac:dyDescent="0.25">
      <c r="A126" s="120"/>
      <c r="B126" s="173" t="str">
        <f>'M3C Lic SDL 2020-21 hypotez1'!C161</f>
        <v>Didactique du FLE et période d'observation</v>
      </c>
      <c r="C126" s="94" t="str">
        <f>'M3C Lic SDL 2020-21 hypotez1'!D161</f>
        <v>LOL6B8A
LOL6C7A
LOL6H7A
LOL6J9A</v>
      </c>
      <c r="D126" s="91"/>
      <c r="E126" s="91"/>
      <c r="F126" s="91"/>
      <c r="G126" s="93"/>
      <c r="H126" s="94" t="s">
        <v>51</v>
      </c>
      <c r="I126" s="94" t="s">
        <v>51</v>
      </c>
      <c r="J126" s="90"/>
      <c r="K126" s="116">
        <v>20</v>
      </c>
      <c r="L126" s="116">
        <v>52</v>
      </c>
      <c r="M126" s="116">
        <f t="shared" ref="M126:M127" si="125">(K126/L126)*100</f>
        <v>38.461538461538467</v>
      </c>
      <c r="N126" s="90">
        <f>+'M3C Lic SDL 2020-21 hypotez1'!N161</f>
        <v>16</v>
      </c>
      <c r="O126" s="90">
        <f>+'M3C Lic SDL 2020-21 hypotez1'!P161</f>
        <v>18</v>
      </c>
      <c r="P126" s="90"/>
      <c r="Q126" s="95"/>
      <c r="R126" s="278">
        <f t="shared" ref="R126:R127" si="126">W126+AB126+AG126+AL126</f>
        <v>23.07692307692308</v>
      </c>
      <c r="S126" s="97">
        <v>1.5</v>
      </c>
      <c r="T126" s="98">
        <v>1</v>
      </c>
      <c r="U126" s="98">
        <f t="shared" ref="U126:U127" si="127">SUM(N126)</f>
        <v>16</v>
      </c>
      <c r="V126" s="152">
        <f t="shared" ref="V126:V127" si="128">U126*S126</f>
        <v>24</v>
      </c>
      <c r="W126" s="153">
        <f t="shared" ref="W126:W127" si="129">V126*M126%</f>
        <v>9.2307692307692335</v>
      </c>
      <c r="X126" s="98">
        <v>1</v>
      </c>
      <c r="Y126" s="131">
        <v>2</v>
      </c>
      <c r="Z126" s="98">
        <f t="shared" ref="Z126:Z127" si="130">SUM(O126)</f>
        <v>18</v>
      </c>
      <c r="AA126" s="152">
        <f t="shared" ref="AA126:AA127" si="131">Y126*Z126</f>
        <v>36</v>
      </c>
      <c r="AB126" s="152">
        <f t="shared" si="104"/>
        <v>13.846153846153848</v>
      </c>
      <c r="AC126" s="98"/>
      <c r="AD126" s="131"/>
      <c r="AE126" s="99"/>
      <c r="AF126" s="117"/>
      <c r="AG126" s="117"/>
      <c r="AH126" s="118"/>
      <c r="AI126" s="149"/>
      <c r="AJ126" s="99"/>
      <c r="AK126" s="119"/>
      <c r="AL126" s="119"/>
    </row>
    <row r="127" spans="1:246" ht="30.75" customHeight="1" x14ac:dyDescent="0.25">
      <c r="A127" s="120"/>
      <c r="B127" s="173" t="str">
        <f>'M3C Lic SDL 2020-21 hypotez1'!C162</f>
        <v>Grammaire pour le FLE</v>
      </c>
      <c r="C127" s="94">
        <f>'M3C Lic SDL 2020-21 hypotez1'!D162</f>
        <v>0</v>
      </c>
      <c r="D127" s="91"/>
      <c r="E127" s="91"/>
      <c r="F127" s="91"/>
      <c r="G127" s="93"/>
      <c r="H127" s="94" t="s">
        <v>51</v>
      </c>
      <c r="I127" s="94" t="s">
        <v>51</v>
      </c>
      <c r="J127" s="94"/>
      <c r="K127" s="116">
        <v>20</v>
      </c>
      <c r="L127" s="116">
        <v>75</v>
      </c>
      <c r="M127" s="116">
        <f t="shared" si="125"/>
        <v>26.666666666666668</v>
      </c>
      <c r="N127" s="90">
        <f>+'M3C Lic SDL 2020-21 hypotez1'!N162</f>
        <v>0</v>
      </c>
      <c r="O127" s="90">
        <f>+'M3C Lic SDL 2020-21 hypotez1'!P162</f>
        <v>18</v>
      </c>
      <c r="P127" s="90"/>
      <c r="Q127" s="95"/>
      <c r="R127" s="278">
        <f t="shared" si="126"/>
        <v>4.8</v>
      </c>
      <c r="S127" s="97">
        <v>1.5</v>
      </c>
      <c r="T127" s="98">
        <v>1</v>
      </c>
      <c r="U127" s="98">
        <f t="shared" si="127"/>
        <v>0</v>
      </c>
      <c r="V127" s="152">
        <f t="shared" si="128"/>
        <v>0</v>
      </c>
      <c r="W127" s="153">
        <f t="shared" si="129"/>
        <v>0</v>
      </c>
      <c r="X127" s="98">
        <v>1</v>
      </c>
      <c r="Y127" s="131">
        <v>1</v>
      </c>
      <c r="Z127" s="98">
        <f t="shared" si="130"/>
        <v>18</v>
      </c>
      <c r="AA127" s="152">
        <f t="shared" si="131"/>
        <v>18</v>
      </c>
      <c r="AB127" s="152">
        <f t="shared" si="104"/>
        <v>4.8</v>
      </c>
      <c r="AC127" s="98"/>
      <c r="AD127" s="131"/>
      <c r="AE127" s="99"/>
      <c r="AF127" s="117"/>
      <c r="AG127" s="117"/>
      <c r="AH127" s="118"/>
      <c r="AI127" s="149"/>
      <c r="AJ127" s="99"/>
      <c r="AK127" s="119"/>
      <c r="AL127" s="119"/>
    </row>
    <row r="128" spans="1:246" ht="30.75" customHeight="1" x14ac:dyDescent="0.25">
      <c r="A128" s="19"/>
      <c r="B128" s="334" t="str">
        <f>'M3C Lic SDL 2020-21 hypotez1'!C153</f>
        <v>Parcours MEF-FLM</v>
      </c>
      <c r="C128" s="5"/>
      <c r="D128" s="3"/>
      <c r="E128" s="3"/>
      <c r="F128" s="3"/>
      <c r="G128" s="7"/>
      <c r="H128" s="5"/>
      <c r="I128" s="5"/>
      <c r="J128" s="5"/>
      <c r="K128" s="42"/>
      <c r="L128" s="42"/>
      <c r="M128" s="42"/>
      <c r="N128" s="5"/>
      <c r="O128" s="5"/>
      <c r="P128" s="5"/>
      <c r="Q128" s="8"/>
      <c r="R128" s="280"/>
      <c r="S128" s="20"/>
      <c r="T128" s="21"/>
      <c r="U128" s="21"/>
      <c r="V128" s="154"/>
      <c r="W128" s="154"/>
      <c r="X128" s="21"/>
      <c r="Y128" s="130"/>
      <c r="Z128" s="21"/>
      <c r="AA128" s="154"/>
      <c r="AB128" s="154"/>
      <c r="AC128" s="21"/>
      <c r="AD128" s="130"/>
      <c r="AE128" s="65"/>
      <c r="AF128" s="65"/>
      <c r="AG128" s="65"/>
      <c r="AH128" s="65"/>
      <c r="AI128" s="145"/>
      <c r="AJ128" s="65"/>
      <c r="AK128" s="167"/>
      <c r="AL128" s="167"/>
    </row>
    <row r="129" spans="1:38" ht="30.75" customHeight="1" x14ac:dyDescent="0.25">
      <c r="A129" s="120"/>
      <c r="B129" s="173" t="str">
        <f>'M3C Lic SDL 2020-21 hypotez1'!C154</f>
        <v>Didactique du FLM et période d'observation (salle informatique)</v>
      </c>
      <c r="C129" s="94" t="str">
        <f>'M3C Lic SDL 2020-21 hypotez1'!D154</f>
        <v>LOL6H6A</v>
      </c>
      <c r="D129" s="92"/>
      <c r="E129" s="91"/>
      <c r="F129" s="91"/>
      <c r="G129" s="93"/>
      <c r="H129" s="94" t="s">
        <v>51</v>
      </c>
      <c r="I129" s="94" t="s">
        <v>51</v>
      </c>
      <c r="J129" s="94"/>
      <c r="K129" s="116">
        <v>23</v>
      </c>
      <c r="L129" s="116">
        <v>42</v>
      </c>
      <c r="M129" s="116">
        <f t="shared" ref="M129:M130" si="132">(K129/L129)*100</f>
        <v>54.761904761904766</v>
      </c>
      <c r="N129" s="90">
        <f>+'M3C Lic SDL 2020-21 hypotez1'!N154</f>
        <v>16</v>
      </c>
      <c r="O129" s="90">
        <f>+'M3C Lic SDL 2020-21 hypotez1'!P154</f>
        <v>18</v>
      </c>
      <c r="P129" s="90"/>
      <c r="Q129" s="95"/>
      <c r="R129" s="278">
        <f t="shared" ref="R129:R130" si="133">W129+AB129+AG129+AL129</f>
        <v>32.857142857142861</v>
      </c>
      <c r="S129" s="97">
        <v>1.5</v>
      </c>
      <c r="T129" s="98">
        <v>1</v>
      </c>
      <c r="U129" s="98">
        <f t="shared" ref="U129:U130" si="134">SUM(N129)</f>
        <v>16</v>
      </c>
      <c r="V129" s="152">
        <f t="shared" ref="V129:V130" si="135">U129*S129</f>
        <v>24</v>
      </c>
      <c r="W129" s="153">
        <f t="shared" ref="W129:W130" si="136">V129*M129%</f>
        <v>13.142857142857144</v>
      </c>
      <c r="X129" s="98">
        <v>1</v>
      </c>
      <c r="Y129" s="131">
        <v>2</v>
      </c>
      <c r="Z129" s="98">
        <f t="shared" ref="Z129:Z130" si="137">SUM(O129)</f>
        <v>18</v>
      </c>
      <c r="AA129" s="152">
        <f t="shared" ref="AA129:AA130" si="138">Y129*Z129</f>
        <v>36</v>
      </c>
      <c r="AB129" s="152">
        <f t="shared" si="104"/>
        <v>19.714285714285715</v>
      </c>
      <c r="AC129" s="98"/>
      <c r="AD129" s="131"/>
      <c r="AE129" s="99"/>
      <c r="AF129" s="117"/>
      <c r="AG129" s="117"/>
      <c r="AH129" s="118"/>
      <c r="AI129" s="149"/>
      <c r="AJ129" s="99"/>
      <c r="AK129" s="119"/>
      <c r="AL129" s="119"/>
    </row>
    <row r="130" spans="1:38" ht="30.75" customHeight="1" x14ac:dyDescent="0.25">
      <c r="A130" s="120"/>
      <c r="B130" s="173" t="str">
        <f>'M3C Lic SDL 2020-21 hypotez1'!C155</f>
        <v>CHOIX UE spécialisation parcours MEF-FLM S6 (1 UE parmi 3)</v>
      </c>
      <c r="C130" s="94">
        <f>'M3C Lic SDL 2020-21 hypotez1'!D155</f>
        <v>0</v>
      </c>
      <c r="D130" s="92"/>
      <c r="E130" s="92"/>
      <c r="F130" s="92"/>
      <c r="G130" s="93"/>
      <c r="H130" s="94" t="s">
        <v>51</v>
      </c>
      <c r="I130" s="94" t="s">
        <v>51</v>
      </c>
      <c r="J130" s="90"/>
      <c r="K130" s="116">
        <v>23</v>
      </c>
      <c r="L130" s="116">
        <v>75</v>
      </c>
      <c r="M130" s="292">
        <f t="shared" si="132"/>
        <v>30.666666666666664</v>
      </c>
      <c r="N130" s="90">
        <f>+'M3C Lic SDL 2020-21 hypotez1'!N155</f>
        <v>0</v>
      </c>
      <c r="O130" s="90">
        <f>+'M3C Lic SDL 2020-21 hypotez1'!P155</f>
        <v>0</v>
      </c>
      <c r="P130" s="293"/>
      <c r="Q130" s="294"/>
      <c r="R130" s="295">
        <f t="shared" si="133"/>
        <v>0</v>
      </c>
      <c r="S130" s="97">
        <v>1.5</v>
      </c>
      <c r="T130" s="98">
        <v>1</v>
      </c>
      <c r="U130" s="98">
        <f t="shared" si="134"/>
        <v>0</v>
      </c>
      <c r="V130" s="152">
        <f t="shared" si="135"/>
        <v>0</v>
      </c>
      <c r="W130" s="153">
        <f t="shared" si="136"/>
        <v>0</v>
      </c>
      <c r="X130" s="98">
        <v>1</v>
      </c>
      <c r="Y130" s="131">
        <v>1</v>
      </c>
      <c r="Z130" s="98">
        <f t="shared" si="137"/>
        <v>0</v>
      </c>
      <c r="AA130" s="152">
        <f t="shared" si="138"/>
        <v>0</v>
      </c>
      <c r="AB130" s="152">
        <f t="shared" si="104"/>
        <v>0</v>
      </c>
      <c r="AC130" s="98"/>
      <c r="AD130" s="131"/>
      <c r="AE130" s="99"/>
      <c r="AF130" s="117"/>
      <c r="AG130" s="117"/>
      <c r="AH130" s="118"/>
      <c r="AI130" s="149"/>
      <c r="AJ130" s="99"/>
      <c r="AK130" s="119"/>
      <c r="AL130" s="119"/>
    </row>
    <row r="131" spans="1:38" ht="30.75" customHeight="1" x14ac:dyDescent="0.25">
      <c r="A131" s="108"/>
      <c r="B131" s="109"/>
      <c r="C131" s="110"/>
      <c r="D131" s="45"/>
      <c r="E131" s="45"/>
      <c r="F131" s="45"/>
      <c r="G131" s="45"/>
      <c r="H131" s="45"/>
      <c r="I131" s="67" t="s">
        <v>36</v>
      </c>
      <c r="J131" s="68"/>
      <c r="K131" s="288"/>
      <c r="L131" s="288"/>
      <c r="M131" s="299">
        <v>444</v>
      </c>
      <c r="N131" s="299" t="e">
        <f>SUM(N109:N130)</f>
        <v>#REF!</v>
      </c>
      <c r="O131" s="299" t="e">
        <f>SUM(O109:O130)</f>
        <v>#REF!</v>
      </c>
      <c r="P131" s="299">
        <f>SUM(P119:P130)</f>
        <v>0</v>
      </c>
      <c r="Q131" s="299">
        <f>SUM(Q119:Q130)</f>
        <v>0</v>
      </c>
      <c r="R131" s="300" t="e">
        <f>SUM(R109:R130)</f>
        <v>#REF!</v>
      </c>
      <c r="S131" s="289"/>
      <c r="T131" s="290"/>
      <c r="U131" s="290"/>
      <c r="V131" s="290"/>
      <c r="W131" s="290"/>
      <c r="X131" s="290"/>
      <c r="Y131" s="290"/>
      <c r="Z131" s="290"/>
      <c r="AA131" s="290"/>
      <c r="AB131" s="290"/>
      <c r="AC131" s="290"/>
      <c r="AD131" s="290"/>
      <c r="AE131" s="291"/>
      <c r="AF131" s="291"/>
      <c r="AG131" s="291"/>
      <c r="AH131" s="291"/>
      <c r="AI131" s="291"/>
      <c r="AJ131" s="291"/>
      <c r="AK131" s="291"/>
      <c r="AL131" s="291"/>
    </row>
    <row r="132" spans="1:38" ht="30.75" customHeight="1" x14ac:dyDescent="0.25">
      <c r="A132" s="111"/>
      <c r="B132" s="1185" t="s">
        <v>99</v>
      </c>
      <c r="C132" s="1186"/>
      <c r="D132" s="1186"/>
      <c r="E132" s="1186"/>
      <c r="F132" s="1186"/>
      <c r="G132" s="1186"/>
      <c r="H132" s="1186"/>
      <c r="I132" s="1186"/>
      <c r="J132" s="1186"/>
      <c r="K132" s="1191" t="s">
        <v>100</v>
      </c>
      <c r="L132" s="1192"/>
      <c r="M132" s="296"/>
      <c r="N132" s="297" t="s">
        <v>38</v>
      </c>
      <c r="O132" s="298"/>
      <c r="P132" s="122"/>
      <c r="Q132" s="122">
        <f>SUM(Q131)</f>
        <v>0</v>
      </c>
      <c r="R132" s="122"/>
      <c r="S132" s="124"/>
      <c r="T132" s="125"/>
      <c r="U132" s="125"/>
      <c r="V132" s="125"/>
      <c r="W132" s="125"/>
      <c r="X132" s="125"/>
      <c r="Y132" s="125"/>
      <c r="Z132" s="125"/>
      <c r="AA132" s="125"/>
      <c r="AB132" s="125"/>
      <c r="AC132" s="125"/>
      <c r="AD132" s="125"/>
      <c r="AE132" s="126"/>
      <c r="AF132" s="126"/>
      <c r="AG132" s="126"/>
      <c r="AH132" s="126"/>
      <c r="AI132" s="126"/>
      <c r="AJ132" s="126"/>
      <c r="AK132" s="126"/>
      <c r="AL132" s="126"/>
    </row>
    <row r="133" spans="1:38" ht="30.75" customHeight="1" x14ac:dyDescent="0.25">
      <c r="A133" s="286"/>
      <c r="B133" s="1187"/>
      <c r="C133" s="1188"/>
      <c r="D133" s="1188"/>
      <c r="E133" s="1188"/>
      <c r="F133" s="1188"/>
      <c r="G133" s="1188"/>
      <c r="H133" s="1188"/>
      <c r="I133" s="1188"/>
      <c r="J133" s="1188"/>
      <c r="K133" s="1191" t="s">
        <v>101</v>
      </c>
      <c r="L133" s="1192"/>
      <c r="M133" s="287" t="e">
        <f>R57+R80</f>
        <v>#REF!</v>
      </c>
      <c r="N133" s="123" t="s">
        <v>38</v>
      </c>
      <c r="O133" s="308" t="e">
        <f>M133/L39</f>
        <v>#REF!</v>
      </c>
      <c r="P133" s="122"/>
      <c r="Q133" s="122"/>
      <c r="R133" s="122"/>
      <c r="S133" s="124"/>
      <c r="T133" s="125"/>
      <c r="U133" s="125"/>
      <c r="V133" s="125"/>
      <c r="W133" s="125"/>
      <c r="X133" s="125"/>
      <c r="Y133" s="125"/>
      <c r="Z133" s="125"/>
      <c r="AA133" s="125"/>
      <c r="AB133" s="125"/>
      <c r="AC133" s="125"/>
      <c r="AD133" s="125"/>
      <c r="AE133" s="126"/>
      <c r="AF133" s="126"/>
      <c r="AG133" s="126"/>
      <c r="AH133" s="126"/>
      <c r="AI133" s="126"/>
      <c r="AJ133" s="126"/>
      <c r="AK133" s="126"/>
      <c r="AL133" s="126"/>
    </row>
    <row r="134" spans="1:38" ht="30.75" customHeight="1" x14ac:dyDescent="0.25">
      <c r="A134" s="112"/>
      <c r="B134" s="1189"/>
      <c r="C134" s="1190"/>
      <c r="D134" s="1190"/>
      <c r="E134" s="1190"/>
      <c r="F134" s="1190"/>
      <c r="G134" s="1190"/>
      <c r="H134" s="1190"/>
      <c r="I134" s="1190"/>
      <c r="J134" s="1190"/>
      <c r="K134" s="1191" t="s">
        <v>102</v>
      </c>
      <c r="L134" s="1192"/>
      <c r="M134" s="287" t="e">
        <f>R106+R131</f>
        <v>#REF!</v>
      </c>
      <c r="N134" s="123" t="s">
        <v>38</v>
      </c>
      <c r="O134" s="301" t="e">
        <f>M134/L111</f>
        <v>#REF!</v>
      </c>
      <c r="P134" s="127"/>
      <c r="Q134" s="127"/>
      <c r="R134" s="127"/>
      <c r="S134" s="124"/>
      <c r="T134" s="125"/>
      <c r="U134" s="125"/>
      <c r="V134" s="125"/>
      <c r="W134" s="125"/>
      <c r="X134" s="125"/>
      <c r="Y134" s="125"/>
      <c r="Z134" s="125"/>
      <c r="AA134" s="125"/>
      <c r="AB134" s="125"/>
      <c r="AC134" s="125"/>
      <c r="AD134" s="125"/>
      <c r="AE134" s="126"/>
      <c r="AF134" s="126"/>
      <c r="AG134" s="126"/>
      <c r="AH134" s="126"/>
      <c r="AI134" s="126"/>
      <c r="AJ134" s="126"/>
      <c r="AK134" s="126"/>
      <c r="AL134" s="126"/>
    </row>
    <row r="135" spans="1:38" x14ac:dyDescent="0.25">
      <c r="M135" s="313" t="e">
        <f>SUM(M133:M134)</f>
        <v>#REF!</v>
      </c>
    </row>
  </sheetData>
  <mergeCells count="47">
    <mergeCell ref="F1:F3"/>
    <mergeCell ref="A1:A3"/>
    <mergeCell ref="B1:B3"/>
    <mergeCell ref="C1:C3"/>
    <mergeCell ref="D1:D3"/>
    <mergeCell ref="E1:E3"/>
    <mergeCell ref="G1:G3"/>
    <mergeCell ref="H1:H3"/>
    <mergeCell ref="I1:I3"/>
    <mergeCell ref="J1:J3"/>
    <mergeCell ref="K1:K3"/>
    <mergeCell ref="S1:W1"/>
    <mergeCell ref="X1:AB1"/>
    <mergeCell ref="AC1:AG1"/>
    <mergeCell ref="AH1:AL1"/>
    <mergeCell ref="N2:N3"/>
    <mergeCell ref="O2:O3"/>
    <mergeCell ref="P2:P3"/>
    <mergeCell ref="Q2:Q3"/>
    <mergeCell ref="R2:R3"/>
    <mergeCell ref="S2:S3"/>
    <mergeCell ref="N1:R1"/>
    <mergeCell ref="AC2:AC3"/>
    <mergeCell ref="AD2:AD3"/>
    <mergeCell ref="AE2:AE3"/>
    <mergeCell ref="T2:T3"/>
    <mergeCell ref="U2:U3"/>
    <mergeCell ref="V2:V3"/>
    <mergeCell ref="W2:W3"/>
    <mergeCell ref="X2:X3"/>
    <mergeCell ref="Y2:Y3"/>
    <mergeCell ref="AL2:AL3"/>
    <mergeCell ref="AF2:AF3"/>
    <mergeCell ref="AG2:AG3"/>
    <mergeCell ref="AH2:AH3"/>
    <mergeCell ref="AI2:AI3"/>
    <mergeCell ref="AJ2:AJ3"/>
    <mergeCell ref="AK2:AK3"/>
    <mergeCell ref="Z2:Z3"/>
    <mergeCell ref="AA2:AA3"/>
    <mergeCell ref="AB2:AB3"/>
    <mergeCell ref="G14:J14"/>
    <mergeCell ref="G35:J35"/>
    <mergeCell ref="B132:J134"/>
    <mergeCell ref="K132:L132"/>
    <mergeCell ref="K133:L133"/>
    <mergeCell ref="K134:L134"/>
  </mergeCells>
  <dataValidations count="1">
    <dataValidation type="list" allowBlank="1" showInputMessage="1" showErrorMessage="1" sqref="D6:D13">
      <formula1>type_UE</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7"/>
  <sheetViews>
    <sheetView workbookViewId="0">
      <selection activeCell="O36" sqref="O36"/>
    </sheetView>
  </sheetViews>
  <sheetFormatPr baseColWidth="10" defaultRowHeight="15" x14ac:dyDescent="0.25"/>
  <cols>
    <col min="2" max="2" width="16.85546875" customWidth="1"/>
  </cols>
  <sheetData>
    <row r="1" spans="1:3" x14ac:dyDescent="0.25">
      <c r="A1" t="s">
        <v>118</v>
      </c>
      <c r="B1" t="s">
        <v>119</v>
      </c>
      <c r="C1" t="s">
        <v>120</v>
      </c>
    </row>
    <row r="2" spans="1:3" x14ac:dyDescent="0.25">
      <c r="A2" t="s">
        <v>121</v>
      </c>
      <c r="B2" t="s">
        <v>122</v>
      </c>
      <c r="C2" t="s">
        <v>123</v>
      </c>
    </row>
    <row r="3" spans="1:3" x14ac:dyDescent="0.25">
      <c r="A3" t="s">
        <v>124</v>
      </c>
      <c r="B3" t="s">
        <v>125</v>
      </c>
    </row>
    <row r="4" spans="1:3" x14ac:dyDescent="0.25">
      <c r="A4" t="s">
        <v>126</v>
      </c>
      <c r="B4" t="s">
        <v>127</v>
      </c>
    </row>
    <row r="5" spans="1:3" x14ac:dyDescent="0.25">
      <c r="B5" t="s">
        <v>128</v>
      </c>
    </row>
    <row r="6" spans="1:3" x14ac:dyDescent="0.25">
      <c r="B6" t="s">
        <v>129</v>
      </c>
    </row>
    <row r="7" spans="1:3" x14ac:dyDescent="0.25">
      <c r="B7" t="s">
        <v>130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B24968EFC6EF4AB289C484678AA922" ma:contentTypeVersion="2" ma:contentTypeDescription="Crée un document." ma:contentTypeScope="" ma:versionID="b0bb2c05f4d1ac9782a6463d68370475">
  <xsd:schema xmlns:xsd="http://www.w3.org/2001/XMLSchema" xmlns:xs="http://www.w3.org/2001/XMLSchema" xmlns:p="http://schemas.microsoft.com/office/2006/metadata/properties" xmlns:ns2="2334f2aa-3fc8-42a3-8962-b3894c390d60" targetNamespace="http://schemas.microsoft.com/office/2006/metadata/properties" ma:root="true" ma:fieldsID="a46879720f890f30120ffadc60b6c807" ns2:_="">
    <xsd:import namespace="2334f2aa-3fc8-42a3-8962-b3894c390d6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34f2aa-3fc8-42a3-8962-b3894c390d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56E2F3-8796-4586-9307-40C2E4D2D139}"/>
</file>

<file path=customXml/itemProps2.xml><?xml version="1.0" encoding="utf-8"?>
<ds:datastoreItem xmlns:ds="http://schemas.openxmlformats.org/officeDocument/2006/customXml" ds:itemID="{0FA71AE6-026C-4B52-8AE0-319CEFEFDC60}"/>
</file>

<file path=customXml/itemProps3.xml><?xml version="1.0" encoding="utf-8"?>
<ds:datastoreItem xmlns:ds="http://schemas.openxmlformats.org/officeDocument/2006/customXml" ds:itemID="{23E0FB48-6ADF-4F9B-BC87-77867A3B73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Rappel règle-dates conseils</vt:lpstr>
      <vt:lpstr>M3C Lic SDL 2020-21 hypotez1</vt:lpstr>
      <vt:lpstr>M3C Lic SDL 2020-21 hypotez2 CO</vt:lpstr>
      <vt:lpstr>cout maquette après MCC</vt:lpstr>
      <vt:lpstr>Liste de valeurs</vt:lpstr>
      <vt:lpstr>'M3C Lic SDL 2020-21 hypotez1'!Impression_des_titres</vt:lpstr>
      <vt:lpstr>'M3C Lic SDL 2020-21 hypotez2 CO'!Impression_des_titres</vt:lpstr>
      <vt:lpstr>moda</vt:lpstr>
      <vt:lpstr>nat</vt:lpstr>
      <vt:lpstr>'M3C Lic SDL 2020-21 hypotez1'!Zone_d_impression</vt:lpstr>
      <vt:lpstr>'M3C Lic SDL 2020-21 hypotez2 CO'!Zone_d_impression</vt:lpstr>
    </vt:vector>
  </TitlesOfParts>
  <Company>Université d'Orléans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vaufrere</dc:creator>
  <cp:lastModifiedBy>p6524</cp:lastModifiedBy>
  <cp:lastPrinted>2019-10-17T07:54:05Z</cp:lastPrinted>
  <dcterms:created xsi:type="dcterms:W3CDTF">2017-06-21T08:08:47Z</dcterms:created>
  <dcterms:modified xsi:type="dcterms:W3CDTF">2020-09-16T11:51:25Z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0x01010071B24968EFC6EF4AB289C484678AA922</vt:lpwstr>
  </property>
</Properties>
</file>