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autoCompressPictures="0"/>
  <bookViews>
    <workbookView xWindow="75" yWindow="0" windowWidth="15480" windowHeight="11640" tabRatio="500" activeTab="2"/>
  </bookViews>
  <sheets>
    <sheet name="Fiche d'identité" sheetId="3" r:id="rId1"/>
    <sheet name="hypothèse 1 MCC_M-SDL " sheetId="1" r:id="rId2"/>
    <sheet name="hypothèse 2 MCC_M-SDL" sheetId="4" r:id="rId3"/>
    <sheet name="Coût après MCC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mod">'[1]Liste de valeurs'!$A$2:$A$4</definedName>
    <definedName name="moda">'[2]Liste de valeurs'!$A$2:$A$4</definedName>
    <definedName name="nat">'[1]Liste de valeurs'!$B$2:$B$7</definedName>
    <definedName name="natu">'[2]Liste de valeurs'!$B$2:$B$7</definedName>
    <definedName name="Nature2">'[3]Liste de valeurs'!$B$2:$B$7</definedName>
    <definedName name="sections_CNU">'[4]valeurs listes déroulantes'!$K$1:$K$46</definedName>
    <definedName name="Type_UE" localSheetId="1">'[5]valeurs listes déroulantes'!$L$1:$L$2</definedName>
    <definedName name="Type_UE" localSheetId="2">'[5]valeurs listes déroulantes'!$L$1:$L$2</definedName>
    <definedName name="Type_UE">'[5]valeurs listes déroulantes'!$L$1:$L$2</definedName>
  </definedNames>
  <calcPr calcId="125725"/>
</workbook>
</file>

<file path=xl/calcChain.xml><?xml version="1.0" encoding="utf-8"?>
<calcChain xmlns="http://schemas.openxmlformats.org/spreadsheetml/2006/main">
  <c r="B4" i="2"/>
  <c r="C4"/>
  <c r="B5"/>
  <c r="C5"/>
  <c r="K5"/>
  <c r="L5"/>
  <c r="M5"/>
  <c r="W5" s="1"/>
  <c r="X5" s="1"/>
  <c r="Y5" s="1"/>
  <c r="O5" s="1"/>
  <c r="N5"/>
  <c r="B6"/>
  <c r="C6"/>
  <c r="K6"/>
  <c r="L6"/>
  <c r="M6"/>
  <c r="W6"/>
  <c r="X6" s="1"/>
  <c r="Y6" s="1"/>
  <c r="O6" s="1"/>
  <c r="N6"/>
  <c r="B7"/>
  <c r="C7"/>
  <c r="K7"/>
  <c r="L7"/>
  <c r="M7"/>
  <c r="W7"/>
  <c r="X7" s="1"/>
  <c r="Y7" s="1"/>
  <c r="O7" s="1"/>
  <c r="N7"/>
  <c r="B8"/>
  <c r="C8"/>
  <c r="K8"/>
  <c r="L8"/>
  <c r="L25" s="1"/>
  <c r="M8"/>
  <c r="W8" s="1"/>
  <c r="X8" s="1"/>
  <c r="Y8" s="1"/>
  <c r="O8" s="1"/>
  <c r="N8"/>
  <c r="B9"/>
  <c r="C9"/>
  <c r="K9"/>
  <c r="L9"/>
  <c r="M9"/>
  <c r="W9" s="1"/>
  <c r="X9" s="1"/>
  <c r="Y9" s="1"/>
  <c r="O9" s="1"/>
  <c r="N9"/>
  <c r="B10"/>
  <c r="C10"/>
  <c r="K10"/>
  <c r="L10"/>
  <c r="M10"/>
  <c r="W10"/>
  <c r="X10" s="1"/>
  <c r="Y10" s="1"/>
  <c r="O10" s="1"/>
  <c r="N10"/>
  <c r="B11"/>
  <c r="C11"/>
  <c r="K11"/>
  <c r="L11"/>
  <c r="M11"/>
  <c r="W11"/>
  <c r="X11" s="1"/>
  <c r="Y11" s="1"/>
  <c r="O11" s="1"/>
  <c r="N11"/>
  <c r="B12"/>
  <c r="C12"/>
  <c r="K12"/>
  <c r="L12"/>
  <c r="M12"/>
  <c r="W12" s="1"/>
  <c r="X12" s="1"/>
  <c r="Y12" s="1"/>
  <c r="O12" s="1"/>
  <c r="N12"/>
  <c r="B13"/>
  <c r="C13"/>
  <c r="K13"/>
  <c r="L13"/>
  <c r="M13"/>
  <c r="W13" s="1"/>
  <c r="X13" s="1"/>
  <c r="Y13" s="1"/>
  <c r="O13" s="1"/>
  <c r="N13"/>
  <c r="B14"/>
  <c r="C14"/>
  <c r="K14"/>
  <c r="L14"/>
  <c r="M14"/>
  <c r="W14"/>
  <c r="X14" s="1"/>
  <c r="Y14" s="1"/>
  <c r="O14" s="1"/>
  <c r="N14"/>
  <c r="B15"/>
  <c r="C15"/>
  <c r="K15"/>
  <c r="L15"/>
  <c r="M15"/>
  <c r="W15"/>
  <c r="X15" s="1"/>
  <c r="Y15" s="1"/>
  <c r="O15" s="1"/>
  <c r="N15"/>
  <c r="B16"/>
  <c r="C16"/>
  <c r="K16"/>
  <c r="L16"/>
  <c r="M16"/>
  <c r="W16" s="1"/>
  <c r="X16" s="1"/>
  <c r="Y16" s="1"/>
  <c r="O16" s="1"/>
  <c r="N16"/>
  <c r="B17"/>
  <c r="C17"/>
  <c r="K17"/>
  <c r="L17"/>
  <c r="M17"/>
  <c r="W17" s="1"/>
  <c r="X17" s="1"/>
  <c r="Y17" s="1"/>
  <c r="O17" s="1"/>
  <c r="N17"/>
  <c r="B18"/>
  <c r="C18"/>
  <c r="K18"/>
  <c r="L18"/>
  <c r="M18"/>
  <c r="W18"/>
  <c r="X18" s="1"/>
  <c r="Y18" s="1"/>
  <c r="O18" s="1"/>
  <c r="N18"/>
  <c r="B19"/>
  <c r="C19"/>
  <c r="K19"/>
  <c r="L19"/>
  <c r="M19"/>
  <c r="W19"/>
  <c r="X19" s="1"/>
  <c r="Y19" s="1"/>
  <c r="O19" s="1"/>
  <c r="N19"/>
  <c r="B20"/>
  <c r="C20"/>
  <c r="K20"/>
  <c r="L20"/>
  <c r="M20"/>
  <c r="W20" s="1"/>
  <c r="X20" s="1"/>
  <c r="Y20" s="1"/>
  <c r="O20" s="1"/>
  <c r="N20"/>
  <c r="B21"/>
  <c r="C21"/>
  <c r="K21"/>
  <c r="L21"/>
  <c r="M21"/>
  <c r="W21" s="1"/>
  <c r="X21" s="1"/>
  <c r="Y21" s="1"/>
  <c r="O21" s="1"/>
  <c r="N21"/>
  <c r="B22"/>
  <c r="C22"/>
  <c r="K22"/>
  <c r="L22"/>
  <c r="M22"/>
  <c r="W22"/>
  <c r="X22"/>
  <c r="Y22"/>
  <c r="O22" s="1"/>
  <c r="N22"/>
  <c r="B23"/>
  <c r="C23"/>
  <c r="K23"/>
  <c r="L23"/>
  <c r="M23"/>
  <c r="W23"/>
  <c r="X23" s="1"/>
  <c r="Y23" s="1"/>
  <c r="O23" s="1"/>
  <c r="N23"/>
  <c r="B24"/>
  <c r="K24"/>
  <c r="M24"/>
  <c r="W24"/>
  <c r="X24" s="1"/>
  <c r="Y24" s="1"/>
  <c r="O24" s="1"/>
  <c r="B27"/>
  <c r="C27"/>
  <c r="B28"/>
  <c r="C28"/>
  <c r="K28"/>
  <c r="L28"/>
  <c r="M28"/>
  <c r="N28"/>
  <c r="B29"/>
  <c r="C29"/>
  <c r="K29"/>
  <c r="L29"/>
  <c r="M29"/>
  <c r="W29"/>
  <c r="X29" s="1"/>
  <c r="Y29" s="1"/>
  <c r="O29" s="1"/>
  <c r="N29"/>
  <c r="B30"/>
  <c r="C30"/>
  <c r="K30"/>
  <c r="L30"/>
  <c r="L51" s="1"/>
  <c r="M30"/>
  <c r="W30"/>
  <c r="X30"/>
  <c r="Y30"/>
  <c r="O30"/>
  <c r="N30"/>
  <c r="B31"/>
  <c r="C31"/>
  <c r="K31"/>
  <c r="L31"/>
  <c r="M31"/>
  <c r="W31"/>
  <c r="X31"/>
  <c r="Y31" s="1"/>
  <c r="O31" s="1"/>
  <c r="N31"/>
  <c r="B32"/>
  <c r="C32"/>
  <c r="K32"/>
  <c r="L32"/>
  <c r="M32"/>
  <c r="W32" s="1"/>
  <c r="X32" s="1"/>
  <c r="Y32" s="1"/>
  <c r="O32" s="1"/>
  <c r="N32"/>
  <c r="B33"/>
  <c r="C33"/>
  <c r="K33"/>
  <c r="L33"/>
  <c r="M33"/>
  <c r="W33"/>
  <c r="X33" s="1"/>
  <c r="Y33" s="1"/>
  <c r="O33" s="1"/>
  <c r="N33"/>
  <c r="B34"/>
  <c r="C34"/>
  <c r="K34"/>
  <c r="L34"/>
  <c r="M34"/>
  <c r="W34"/>
  <c r="X34"/>
  <c r="Y34"/>
  <c r="O34"/>
  <c r="N34"/>
  <c r="B35"/>
  <c r="C35"/>
  <c r="K35"/>
  <c r="L35"/>
  <c r="M35"/>
  <c r="W35"/>
  <c r="X35"/>
  <c r="Y35" s="1"/>
  <c r="O35" s="1"/>
  <c r="N35"/>
  <c r="B36"/>
  <c r="C36"/>
  <c r="K36"/>
  <c r="L36"/>
  <c r="M36"/>
  <c r="W36" s="1"/>
  <c r="X36" s="1"/>
  <c r="Y36" s="1"/>
  <c r="O36" s="1"/>
  <c r="N36"/>
  <c r="B37"/>
  <c r="C37"/>
  <c r="K37"/>
  <c r="L37"/>
  <c r="M37"/>
  <c r="W37"/>
  <c r="X37" s="1"/>
  <c r="Y37" s="1"/>
  <c r="O37" s="1"/>
  <c r="N37"/>
  <c r="B38"/>
  <c r="C38"/>
  <c r="K38"/>
  <c r="L38"/>
  <c r="M38"/>
  <c r="W38"/>
  <c r="X38"/>
  <c r="Y38" s="1"/>
  <c r="O38" s="1"/>
  <c r="N38"/>
  <c r="B39"/>
  <c r="C39"/>
  <c r="K39"/>
  <c r="L39"/>
  <c r="M39"/>
  <c r="W39" s="1"/>
  <c r="X39" s="1"/>
  <c r="Y39" s="1"/>
  <c r="O39" s="1"/>
  <c r="N39"/>
  <c r="B40"/>
  <c r="C40"/>
  <c r="K40"/>
  <c r="L40"/>
  <c r="M40"/>
  <c r="W40"/>
  <c r="X40"/>
  <c r="Y40"/>
  <c r="O40" s="1"/>
  <c r="N40"/>
  <c r="B41"/>
  <c r="C41"/>
  <c r="K41"/>
  <c r="L41"/>
  <c r="M41"/>
  <c r="W41"/>
  <c r="X41" s="1"/>
  <c r="Y41" s="1"/>
  <c r="O41" s="1"/>
  <c r="N41"/>
  <c r="B42"/>
  <c r="C42"/>
  <c r="K42"/>
  <c r="L42"/>
  <c r="M42"/>
  <c r="W42" s="1"/>
  <c r="X42" s="1"/>
  <c r="Y42" s="1"/>
  <c r="O42" s="1"/>
  <c r="N42"/>
  <c r="B43"/>
  <c r="C43"/>
  <c r="K43"/>
  <c r="L43"/>
  <c r="M43"/>
  <c r="W43" s="1"/>
  <c r="X43" s="1"/>
  <c r="Y43" s="1"/>
  <c r="O43" s="1"/>
  <c r="N43"/>
  <c r="B44"/>
  <c r="C44"/>
  <c r="K44"/>
  <c r="L44"/>
  <c r="M44"/>
  <c r="W44"/>
  <c r="X44"/>
  <c r="Y44"/>
  <c r="O44" s="1"/>
  <c r="N44"/>
  <c r="B45"/>
  <c r="C45"/>
  <c r="K45"/>
  <c r="L45"/>
  <c r="M45"/>
  <c r="W45"/>
  <c r="X45" s="1"/>
  <c r="Y45" s="1"/>
  <c r="O45" s="1"/>
  <c r="N45"/>
  <c r="B46"/>
  <c r="C46"/>
  <c r="K46"/>
  <c r="L46"/>
  <c r="M46"/>
  <c r="W46" s="1"/>
  <c r="X46" s="1"/>
  <c r="Y46" s="1"/>
  <c r="O46" s="1"/>
  <c r="N46"/>
  <c r="B47"/>
  <c r="C47"/>
  <c r="K47"/>
  <c r="L47"/>
  <c r="M47"/>
  <c r="W47" s="1"/>
  <c r="X47" s="1"/>
  <c r="Y47" s="1"/>
  <c r="O47" s="1"/>
  <c r="N47"/>
  <c r="B48"/>
  <c r="C48"/>
  <c r="K48"/>
  <c r="L48"/>
  <c r="M48"/>
  <c r="W48" s="1"/>
  <c r="X48" s="1"/>
  <c r="Y48" s="1"/>
  <c r="O48" s="1"/>
  <c r="N48"/>
  <c r="B49"/>
  <c r="K49"/>
  <c r="L49"/>
  <c r="M49"/>
  <c r="N49"/>
  <c r="W49"/>
  <c r="X49" s="1"/>
  <c r="Y49" s="1"/>
  <c r="O49" s="1"/>
  <c r="B50"/>
  <c r="C50"/>
  <c r="K50"/>
  <c r="L50"/>
  <c r="M50"/>
  <c r="N50"/>
  <c r="X50"/>
  <c r="Y50"/>
  <c r="O50"/>
  <c r="B52"/>
  <c r="C52"/>
  <c r="B53"/>
  <c r="C53"/>
  <c r="K53"/>
  <c r="L53"/>
  <c r="M53"/>
  <c r="W53"/>
  <c r="X53" s="1"/>
  <c r="Y53" s="1"/>
  <c r="O53" s="1"/>
  <c r="N53"/>
  <c r="B54"/>
  <c r="C54"/>
  <c r="K54"/>
  <c r="L54"/>
  <c r="M54"/>
  <c r="W54" s="1"/>
  <c r="X54" s="1"/>
  <c r="Y54" s="1"/>
  <c r="O54" s="1"/>
  <c r="N54"/>
  <c r="B55"/>
  <c r="C55"/>
  <c r="K55"/>
  <c r="L55"/>
  <c r="M55"/>
  <c r="W55"/>
  <c r="X55" s="1"/>
  <c r="Y55" s="1"/>
  <c r="O55" s="1"/>
  <c r="N55"/>
  <c r="B56"/>
  <c r="C56"/>
  <c r="K56"/>
  <c r="L56"/>
  <c r="M56"/>
  <c r="W56" s="1"/>
  <c r="X56" s="1"/>
  <c r="Y56" s="1"/>
  <c r="O56" s="1"/>
  <c r="N56"/>
  <c r="B57"/>
  <c r="C57"/>
  <c r="K57"/>
  <c r="L57"/>
  <c r="M57"/>
  <c r="W57" s="1"/>
  <c r="X57" s="1"/>
  <c r="Y57" s="1"/>
  <c r="O57" s="1"/>
  <c r="N57"/>
  <c r="B58"/>
  <c r="C58"/>
  <c r="K58"/>
  <c r="L58"/>
  <c r="M58"/>
  <c r="N58"/>
  <c r="W58"/>
  <c r="X58"/>
  <c r="Y58" s="1"/>
  <c r="O58" s="1"/>
  <c r="B59"/>
  <c r="C59"/>
  <c r="K59"/>
  <c r="L59"/>
  <c r="M59"/>
  <c r="W59"/>
  <c r="X59" s="1"/>
  <c r="Y59" s="1"/>
  <c r="O59" s="1"/>
  <c r="N59"/>
  <c r="B60"/>
  <c r="C60"/>
  <c r="K60"/>
  <c r="L60"/>
  <c r="L81" s="1"/>
  <c r="M60"/>
  <c r="W60" s="1"/>
  <c r="X60" s="1"/>
  <c r="Y60" s="1"/>
  <c r="O60" s="1"/>
  <c r="N60"/>
  <c r="B61"/>
  <c r="C61"/>
  <c r="K61"/>
  <c r="L61"/>
  <c r="M61"/>
  <c r="W61" s="1"/>
  <c r="X61" s="1"/>
  <c r="Y61" s="1"/>
  <c r="O61" s="1"/>
  <c r="N61"/>
  <c r="B62"/>
  <c r="C62"/>
  <c r="K62"/>
  <c r="L62"/>
  <c r="M62"/>
  <c r="W62" s="1"/>
  <c r="X62" s="1"/>
  <c r="Y62" s="1"/>
  <c r="O62" s="1"/>
  <c r="N62"/>
  <c r="B63"/>
  <c r="C63"/>
  <c r="K63"/>
  <c r="L63"/>
  <c r="M63"/>
  <c r="W63"/>
  <c r="X63" s="1"/>
  <c r="Y63" s="1"/>
  <c r="O63" s="1"/>
  <c r="N63"/>
  <c r="B64"/>
  <c r="C64"/>
  <c r="K64"/>
  <c r="L64"/>
  <c r="M64"/>
  <c r="W64" s="1"/>
  <c r="X64" s="1"/>
  <c r="Y64" s="1"/>
  <c r="O64" s="1"/>
  <c r="N64"/>
  <c r="B65"/>
  <c r="C65"/>
  <c r="K65"/>
  <c r="L65"/>
  <c r="M65"/>
  <c r="W65" s="1"/>
  <c r="X65" s="1"/>
  <c r="Y65" s="1"/>
  <c r="O65" s="1"/>
  <c r="N65"/>
  <c r="B66"/>
  <c r="C66"/>
  <c r="K66"/>
  <c r="L66"/>
  <c r="M66"/>
  <c r="W66" s="1"/>
  <c r="X66" s="1"/>
  <c r="Y66" s="1"/>
  <c r="O66" s="1"/>
  <c r="N66"/>
  <c r="B67"/>
  <c r="C67"/>
  <c r="K67"/>
  <c r="L67"/>
  <c r="M67"/>
  <c r="W67"/>
  <c r="X67" s="1"/>
  <c r="Y67" s="1"/>
  <c r="O67" s="1"/>
  <c r="N67"/>
  <c r="B68"/>
  <c r="C68"/>
  <c r="K68"/>
  <c r="L68"/>
  <c r="M68"/>
  <c r="W68" s="1"/>
  <c r="X68" s="1"/>
  <c r="Y68" s="1"/>
  <c r="N68"/>
  <c r="B69"/>
  <c r="C69"/>
  <c r="K69"/>
  <c r="L69"/>
  <c r="M69"/>
  <c r="W69"/>
  <c r="X69" s="1"/>
  <c r="Y69" s="1"/>
  <c r="N69"/>
  <c r="B70"/>
  <c r="C70"/>
  <c r="K70"/>
  <c r="L70"/>
  <c r="M70"/>
  <c r="W70" s="1"/>
  <c r="X70" s="1"/>
  <c r="Y70" s="1"/>
  <c r="O70" s="1"/>
  <c r="N70"/>
  <c r="B71"/>
  <c r="C71"/>
  <c r="K71"/>
  <c r="L71"/>
  <c r="M71"/>
  <c r="W71"/>
  <c r="X71"/>
  <c r="Y71"/>
  <c r="N71"/>
  <c r="B72"/>
  <c r="C72"/>
  <c r="K72"/>
  <c r="L72"/>
  <c r="M72"/>
  <c r="W72"/>
  <c r="X72"/>
  <c r="Y72" s="1"/>
  <c r="O72" s="1"/>
  <c r="N72"/>
  <c r="B73"/>
  <c r="C73"/>
  <c r="K73"/>
  <c r="L73"/>
  <c r="M73"/>
  <c r="W73" s="1"/>
  <c r="X73" s="1"/>
  <c r="Y73" s="1"/>
  <c r="O73" s="1"/>
  <c r="N73"/>
  <c r="B74"/>
  <c r="C74"/>
  <c r="K74"/>
  <c r="L74"/>
  <c r="M74"/>
  <c r="N74"/>
  <c r="B75"/>
  <c r="C75"/>
  <c r="K75"/>
  <c r="L75"/>
  <c r="M75"/>
  <c r="W75" s="1"/>
  <c r="X75" s="1"/>
  <c r="Y75" s="1"/>
  <c r="O75" s="1"/>
  <c r="N75"/>
  <c r="B76"/>
  <c r="C76"/>
  <c r="K76"/>
  <c r="L76"/>
  <c r="M76"/>
  <c r="W76"/>
  <c r="X76" s="1"/>
  <c r="Y76" s="1"/>
  <c r="O76" s="1"/>
  <c r="N76"/>
  <c r="B77"/>
  <c r="C77"/>
  <c r="K77"/>
  <c r="L77"/>
  <c r="M77"/>
  <c r="N77"/>
  <c r="W77"/>
  <c r="X77" s="1"/>
  <c r="Y77" s="1"/>
  <c r="O77" s="1"/>
  <c r="B78"/>
  <c r="C78"/>
  <c r="K78"/>
  <c r="L78"/>
  <c r="M78"/>
  <c r="W78" s="1"/>
  <c r="X78" s="1"/>
  <c r="Y78" s="1"/>
  <c r="O78" s="1"/>
  <c r="N78"/>
  <c r="B79"/>
  <c r="C79"/>
  <c r="K79"/>
  <c r="L79"/>
  <c r="M79"/>
  <c r="W79" s="1"/>
  <c r="X79" s="1"/>
  <c r="Y79" s="1"/>
  <c r="O79" s="1"/>
  <c r="N79"/>
  <c r="B80"/>
  <c r="C80"/>
  <c r="K80"/>
  <c r="L80"/>
  <c r="M80"/>
  <c r="W80"/>
  <c r="X80" s="1"/>
  <c r="Y80" s="1"/>
  <c r="O80" s="1"/>
  <c r="N80"/>
  <c r="B82"/>
  <c r="C82"/>
  <c r="B83"/>
  <c r="C83"/>
  <c r="K83"/>
  <c r="L83"/>
  <c r="L87"/>
  <c r="M83"/>
  <c r="N83"/>
  <c r="N87" s="1"/>
  <c r="X83"/>
  <c r="Y83"/>
  <c r="O83"/>
  <c r="B84"/>
  <c r="C84"/>
  <c r="K84"/>
  <c r="Y84" s="1"/>
  <c r="O84" s="1"/>
  <c r="L84"/>
  <c r="M84"/>
  <c r="N84"/>
  <c r="X84"/>
  <c r="B85"/>
  <c r="C85"/>
  <c r="K85"/>
  <c r="L85"/>
  <c r="M85"/>
  <c r="N85"/>
  <c r="X85"/>
  <c r="Y85" s="1"/>
  <c r="O85" s="1"/>
  <c r="B86"/>
  <c r="C86"/>
  <c r="K86"/>
  <c r="Y86" s="1"/>
  <c r="O86" s="1"/>
  <c r="L86"/>
  <c r="M86"/>
  <c r="N86"/>
  <c r="X86"/>
  <c r="W74"/>
  <c r="X74" s="1"/>
  <c r="Y74" s="1"/>
  <c r="O74" s="1"/>
  <c r="O81" s="1"/>
  <c r="K89" s="1"/>
  <c r="W28"/>
  <c r="X28"/>
  <c r="Y28" s="1"/>
  <c r="O28" s="1"/>
  <c r="M25"/>
  <c r="O25" l="1"/>
  <c r="O87"/>
  <c r="K94" s="1"/>
  <c r="O51"/>
  <c r="M81"/>
  <c r="M51"/>
  <c r="K88" l="1"/>
  <c r="K90" s="1"/>
  <c r="M90" s="1"/>
  <c r="K93"/>
  <c r="K95" s="1"/>
  <c r="M95" s="1"/>
</calcChain>
</file>

<file path=xl/comments1.xml><?xml version="1.0" encoding="utf-8"?>
<comments xmlns="http://schemas.openxmlformats.org/spreadsheetml/2006/main">
  <authors>
    <author>p12791</author>
    <author>lecteur one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à la place de "politique , linguistique" 7SD11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3" authorId="1">
      <text>
        <r>
          <rPr>
            <b/>
            <sz val="9"/>
            <color indexed="81"/>
            <rFont val="Calibri"/>
            <family val="2"/>
          </rPr>
          <t>lecteur one:</t>
        </r>
        <r>
          <rPr>
            <sz val="9"/>
            <color indexed="81"/>
            <rFont val="Calibri"/>
            <family val="2"/>
          </rPr>
          <t xml:space="preserve">
heures ??</t>
        </r>
      </text>
    </comment>
    <comment ref="F36" authorId="1">
      <text>
        <r>
          <rPr>
            <b/>
            <sz val="9"/>
            <color indexed="81"/>
            <rFont val="Calibri"/>
            <family val="2"/>
          </rPr>
          <t>lecteur one:</t>
        </r>
        <r>
          <rPr>
            <sz val="9"/>
            <color indexed="81"/>
            <rFont val="Calibri"/>
            <family val="2"/>
          </rPr>
          <t xml:space="preserve">
janton</t>
        </r>
      </text>
    </comment>
  </commentList>
</comments>
</file>

<file path=xl/comments2.xml><?xml version="1.0" encoding="utf-8"?>
<comments xmlns="http://schemas.openxmlformats.org/spreadsheetml/2006/main">
  <authors>
    <author>p12791</author>
    <author>lecteur one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à la place de "politique , linguistique" 7SD11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3" authorId="1">
      <text>
        <r>
          <rPr>
            <b/>
            <sz val="9"/>
            <color indexed="81"/>
            <rFont val="Calibri"/>
            <family val="2"/>
          </rPr>
          <t>lecteur one:</t>
        </r>
        <r>
          <rPr>
            <sz val="9"/>
            <color indexed="81"/>
            <rFont val="Calibri"/>
            <family val="2"/>
          </rPr>
          <t xml:space="preserve">
heures ??</t>
        </r>
      </text>
    </comment>
    <comment ref="F36" authorId="1">
      <text>
        <r>
          <rPr>
            <b/>
            <sz val="9"/>
            <color indexed="81"/>
            <rFont val="Calibri"/>
            <family val="2"/>
          </rPr>
          <t>lecteur one:</t>
        </r>
        <r>
          <rPr>
            <sz val="9"/>
            <color indexed="81"/>
            <rFont val="Calibri"/>
            <family val="2"/>
          </rPr>
          <t xml:space="preserve">
janton</t>
        </r>
      </text>
    </comment>
  </commentList>
</comments>
</file>

<file path=xl/sharedStrings.xml><?xml version="1.0" encoding="utf-8"?>
<sst xmlns="http://schemas.openxmlformats.org/spreadsheetml/2006/main" count="3208" uniqueCount="544">
  <si>
    <t>N°UE</t>
  </si>
  <si>
    <t>Intitulé de l'enseignement</t>
  </si>
  <si>
    <t>Code Apogée de l'ELP
contrat 2018</t>
  </si>
  <si>
    <t>Si UE mutualisée à d'autres mentions ou années de formation, indiquer lesquelles</t>
  </si>
  <si>
    <t>COEF</t>
  </si>
  <si>
    <t>ECTS</t>
  </si>
  <si>
    <t>Section 
CNU
Enseignement</t>
  </si>
  <si>
    <t>Volume horaire</t>
  </si>
  <si>
    <t>Session 1</t>
  </si>
  <si>
    <t>Session de rattrapage</t>
  </si>
  <si>
    <t>CM</t>
  </si>
  <si>
    <t>TD</t>
  </si>
  <si>
    <t>TP</t>
  </si>
  <si>
    <t>RNE</t>
  </si>
  <si>
    <t>RSE</t>
  </si>
  <si>
    <t>quotité (en %)</t>
  </si>
  <si>
    <t>modalité</t>
  </si>
  <si>
    <t>nature</t>
  </si>
  <si>
    <t>durée</t>
  </si>
  <si>
    <t>quotité (%)</t>
  </si>
  <si>
    <t xml:space="preserve"> </t>
  </si>
  <si>
    <t>SC11</t>
  </si>
  <si>
    <t>Théories de la communication</t>
  </si>
  <si>
    <t>UE de spécialisation</t>
  </si>
  <si>
    <t>parcours LinCom et master MAP (note 1)</t>
  </si>
  <si>
    <t>SC12</t>
  </si>
  <si>
    <t>SC13</t>
  </si>
  <si>
    <t>parcours LinCom et master TRAD (note 1)</t>
  </si>
  <si>
    <t>SD11</t>
  </si>
  <si>
    <t>parcours DFP et CND</t>
  </si>
  <si>
    <t>SD12</t>
  </si>
  <si>
    <t>SD13</t>
  </si>
  <si>
    <t>SD14</t>
  </si>
  <si>
    <t>SN11-a (4)</t>
  </si>
  <si>
    <t>Outils Numériques pour la Didactique 1 : Pratiques des humanités numériques</t>
  </si>
  <si>
    <t>SN11-b (4)</t>
  </si>
  <si>
    <t>ST11</t>
  </si>
  <si>
    <t>Traitement quantitatifs des données</t>
  </si>
  <si>
    <t>parcours LinCom et LouTAL</t>
  </si>
  <si>
    <t>ST12</t>
  </si>
  <si>
    <t>Algorithmique</t>
  </si>
  <si>
    <t>parcours LouTal</t>
  </si>
  <si>
    <t>ST13</t>
  </si>
  <si>
    <t xml:space="preserve">Bases de données </t>
  </si>
  <si>
    <t>master SIME (note 1)</t>
  </si>
  <si>
    <t>T11</t>
  </si>
  <si>
    <t>UE de tronc commun</t>
  </si>
  <si>
    <t>T12</t>
  </si>
  <si>
    <t>T13</t>
  </si>
  <si>
    <t>T14</t>
  </si>
  <si>
    <t>T16</t>
  </si>
  <si>
    <t>Méthodologie universitaire1 : ressources documentaires</t>
  </si>
  <si>
    <t>T17</t>
  </si>
  <si>
    <t>Semestre 2</t>
  </si>
  <si>
    <t>SC21</t>
  </si>
  <si>
    <t>Analyse critique des médias</t>
  </si>
  <si>
    <t>SC22</t>
  </si>
  <si>
    <t>Production de contenus médiatiques -  EC1 Prise de parole publique</t>
  </si>
  <si>
    <t>SC23</t>
  </si>
  <si>
    <t>SC24</t>
  </si>
  <si>
    <t>parcours LinCom et CND</t>
  </si>
  <si>
    <t>SC25</t>
  </si>
  <si>
    <t>SD21</t>
  </si>
  <si>
    <t>DFP seul</t>
  </si>
  <si>
    <t>SD22</t>
  </si>
  <si>
    <t>SD23</t>
  </si>
  <si>
    <t>Didactique de l'oral et variation 1 : Remédiation phonétique</t>
  </si>
  <si>
    <t>SD24</t>
  </si>
  <si>
    <t>parcours DFP et master MEEF (UE 4, 2S4)</t>
  </si>
  <si>
    <t>SN21-a (4)</t>
  </si>
  <si>
    <t>Outils Numériques pour la Didactique 2 : Analyse et production de contenus numériques</t>
  </si>
  <si>
    <t>parcours DFP, CND (et LouTAL: note 4)</t>
  </si>
  <si>
    <t>SN21-b (4)</t>
  </si>
  <si>
    <t>ST21</t>
  </si>
  <si>
    <t>ST22-b (4)</t>
  </si>
  <si>
    <t>Introduction à Python</t>
  </si>
  <si>
    <t>ST22-a (4)</t>
  </si>
  <si>
    <t>T21</t>
  </si>
  <si>
    <t>T22</t>
  </si>
  <si>
    <t>T24</t>
  </si>
  <si>
    <t>T25</t>
  </si>
  <si>
    <t>T26</t>
  </si>
  <si>
    <t>Méthodologie universitaire2 : construction de projet scientifique</t>
  </si>
  <si>
    <t>T27</t>
  </si>
  <si>
    <t>T28</t>
  </si>
  <si>
    <t>Stage d'immersion</t>
  </si>
  <si>
    <t>50% / 50%</t>
  </si>
  <si>
    <t>écrit / oral</t>
  </si>
  <si>
    <t xml:space="preserve">Semestre 3 </t>
  </si>
  <si>
    <t>SC31</t>
  </si>
  <si>
    <t>SC32</t>
  </si>
  <si>
    <t>SC33</t>
  </si>
  <si>
    <t>SC34</t>
  </si>
  <si>
    <t>SC35</t>
  </si>
  <si>
    <t>SC36</t>
  </si>
  <si>
    <t>Production de contenus médiatiques -  EC2 Techniques d'entretien</t>
  </si>
  <si>
    <t>parcours LinCom</t>
  </si>
  <si>
    <t>SC37</t>
  </si>
  <si>
    <t>SD31</t>
  </si>
  <si>
    <t>SD32</t>
  </si>
  <si>
    <t>Didactique de l'oral et variation 2 : Interactions sociales, didactisation des phénomènes d'oralité</t>
  </si>
  <si>
    <t>SD33</t>
  </si>
  <si>
    <t>Didactique du plurilinguisme 2 : Enseignement en contexte plurilingue (multilingue, plurilingue, précoce, etc.)</t>
  </si>
  <si>
    <t>SD34</t>
  </si>
  <si>
    <t>Contextes d'appropriation des langues 2 : Didactique des langues et handicap</t>
  </si>
  <si>
    <t>SN31</t>
  </si>
  <si>
    <t>Etude de dispositifs numériques</t>
  </si>
  <si>
    <t>CND seul</t>
  </si>
  <si>
    <t>SN32</t>
  </si>
  <si>
    <t>Principes d’ingénierie pédagogique (à distance)</t>
  </si>
  <si>
    <t>SN33</t>
  </si>
  <si>
    <t>Outils Numériques pour la Didactique 3 : Elaboration de projets numériques (sur corpus oraux)</t>
  </si>
  <si>
    <t>ST31-a (4)</t>
  </si>
  <si>
    <t>ST31-b (4)</t>
  </si>
  <si>
    <t>ST31-c (4)</t>
  </si>
  <si>
    <t>ST32-a (4)</t>
  </si>
  <si>
    <t>Python pour linguistes</t>
  </si>
  <si>
    <t>parcours LouTAL (et CND : note 4)</t>
  </si>
  <si>
    <t>ST32-b (4)</t>
  </si>
  <si>
    <t>parcours CND (et LouTAL: note 4)</t>
  </si>
  <si>
    <t>ST33</t>
  </si>
  <si>
    <t>Projet en TAL</t>
  </si>
  <si>
    <t>LouTAL seul</t>
  </si>
  <si>
    <t>T31</t>
  </si>
  <si>
    <t>T32</t>
  </si>
  <si>
    <t>T33</t>
  </si>
  <si>
    <t>T34</t>
  </si>
  <si>
    <t>T35</t>
  </si>
  <si>
    <t>T36</t>
  </si>
  <si>
    <t>Méthodologie universitaire3 : écriture scientifique et standards universitaire</t>
  </si>
  <si>
    <t>T37</t>
  </si>
  <si>
    <t>T41</t>
  </si>
  <si>
    <t>Stage sur projet</t>
  </si>
  <si>
    <t>parcours Lincom</t>
  </si>
  <si>
    <t>30</t>
  </si>
  <si>
    <t>mémoire / soutenance</t>
  </si>
  <si>
    <t>45mn</t>
  </si>
  <si>
    <t>parcours DFP</t>
  </si>
  <si>
    <t>parcours CND</t>
  </si>
  <si>
    <t>parcours LouTAL</t>
  </si>
  <si>
    <t>Les modalités de contrôle des connaissances pour les enseignements d'un même parcours pour le même diplôme sont strictement identiques quel que soit le site de formation</t>
  </si>
  <si>
    <t>CC</t>
  </si>
  <si>
    <t>écrit</t>
  </si>
  <si>
    <t>CT</t>
  </si>
  <si>
    <t>oral</t>
  </si>
  <si>
    <t>dossier</t>
  </si>
  <si>
    <t>écrit et oral</t>
  </si>
  <si>
    <t>mémoire et soutenance</t>
  </si>
  <si>
    <t>rapport et soutenance</t>
  </si>
  <si>
    <t>2h</t>
  </si>
  <si>
    <t xml:space="preserve">CC </t>
  </si>
  <si>
    <t>CT sur machine</t>
  </si>
  <si>
    <t>CC 2 épreuves minimum</t>
  </si>
  <si>
    <t>épreuve sur machine</t>
  </si>
  <si>
    <t>1h30</t>
  </si>
  <si>
    <t>CC dossier</t>
  </si>
  <si>
    <t>20mn</t>
  </si>
  <si>
    <t>CC 2 épreuves</t>
  </si>
  <si>
    <t>CT : épreuve sur machine</t>
  </si>
  <si>
    <t>CC dossier + oral</t>
  </si>
  <si>
    <t>CC dossier/présentation</t>
  </si>
  <si>
    <t>2h chaque</t>
  </si>
  <si>
    <t>CT : Dossier composé de 3 travaux</t>
  </si>
  <si>
    <t>CT : Dossier composé de 2 travaux</t>
  </si>
  <si>
    <t>CT : dossier composé de 2 travaux</t>
  </si>
  <si>
    <t>CT : dossier composé de 3 travaux</t>
  </si>
  <si>
    <t>CC 1 épreuve</t>
  </si>
  <si>
    <t>2h chacune</t>
  </si>
  <si>
    <t>CC (modulation pédagogique selon parcours : 3 épreuves)</t>
  </si>
  <si>
    <t>CC (modulation pédagogique selon parcours : 2 épreuves)</t>
  </si>
  <si>
    <t>CC (modulation pédagogique selon parcours : 1 épreuve)</t>
  </si>
  <si>
    <t>dossier (modulation pédagogique selon parcours)</t>
  </si>
  <si>
    <t>CT : sur machine</t>
  </si>
  <si>
    <t>CC 3 épreuves écrite et sur machine</t>
  </si>
  <si>
    <t>CC 2 épreuves écrite et sur machine</t>
  </si>
  <si>
    <t>CC écrit et sur machine</t>
  </si>
  <si>
    <t>20mn%</t>
  </si>
  <si>
    <t>CT oral</t>
  </si>
  <si>
    <t>1h</t>
  </si>
  <si>
    <t xml:space="preserve">CT </t>
  </si>
  <si>
    <t>dossier composé de 3 travaux</t>
  </si>
  <si>
    <t>dossier composé de 2 travaux</t>
  </si>
  <si>
    <t>ou EC Epistémologie des sciences humaines (TOURS)</t>
  </si>
  <si>
    <t>ou EC Lexique et énonciation : construction du sens (TOURS)</t>
  </si>
  <si>
    <t>Master TOURS</t>
  </si>
  <si>
    <t>MASTER TOURS</t>
  </si>
  <si>
    <t>75%écrit
25%oral</t>
  </si>
  <si>
    <t>MCC Université de Tours</t>
  </si>
  <si>
    <t xml:space="preserve">Effectifs attendus parcours </t>
  </si>
  <si>
    <t>Heures CM</t>
  </si>
  <si>
    <t>Heures TD - norme 35/gr</t>
  </si>
  <si>
    <t>Heures TP 17/gr</t>
  </si>
  <si>
    <t>Effectifs global cours</t>
  </si>
  <si>
    <t>%</t>
  </si>
  <si>
    <t>Total Heq TD</t>
  </si>
  <si>
    <t>Coef eq TD</t>
  </si>
  <si>
    <t>Nbre de groupes</t>
  </si>
  <si>
    <t>Nbres d'heures</t>
  </si>
  <si>
    <t>Charges eq TD</t>
  </si>
  <si>
    <t>Charges eq TD propratisées</t>
  </si>
  <si>
    <t>T15</t>
  </si>
  <si>
    <t xml:space="preserve">Semestre 1   </t>
  </si>
  <si>
    <t>Lincom seul</t>
  </si>
  <si>
    <t>LouTAL ; pris dans master SIME-SVETIC (S4, 3ECTS) = IMIS/MIAGE (S4, 3ECTS)</t>
  </si>
  <si>
    <t>parcours CND et LouTAL (note 4)</t>
  </si>
  <si>
    <t>T23</t>
  </si>
  <si>
    <t>parcours LinCom, CND et LouTAL (note 4)</t>
  </si>
  <si>
    <t>ST34</t>
  </si>
  <si>
    <t>Semestre 4  Total Heures présentielles Etudiant tous parcours</t>
  </si>
  <si>
    <t>Total MASTER SDL</t>
  </si>
  <si>
    <t xml:space="preserve"> M1</t>
  </si>
  <si>
    <t>TOTAL Heq TD</t>
  </si>
  <si>
    <t xml:space="preserve"> M2 sans stage</t>
  </si>
  <si>
    <t>TOTAL H/E</t>
  </si>
  <si>
    <t xml:space="preserve"> M1 avec stage</t>
  </si>
  <si>
    <t xml:space="preserve"> M2 avec stage</t>
  </si>
  <si>
    <t xml:space="preserve">Intitulé de la mention </t>
  </si>
  <si>
    <t>Sciences du langage</t>
  </si>
  <si>
    <t>parcours</t>
  </si>
  <si>
    <t>Métiers de l’Enseignement et de la Formation(MEF)*</t>
  </si>
  <si>
    <r>
      <t xml:space="preserve">Date de l'examen et avis du conseil de l'UFR 
</t>
    </r>
    <r>
      <rPr>
        <b/>
        <sz val="11"/>
        <color indexed="10"/>
        <rFont val="Calibri"/>
        <family val="2"/>
      </rPr>
      <t>(la saisie de la date conditionne le passage à la CFVU)</t>
    </r>
  </si>
  <si>
    <t>Communication et Traitement de l’Information Linguistique (ComTIL)*</t>
  </si>
  <si>
    <t>Langue française des signes*</t>
  </si>
  <si>
    <t xml:space="preserve">Dates de l'examen et avis de la CFVU </t>
  </si>
  <si>
    <t>Didactique du Français Langue Étrangère(FLE)*</t>
  </si>
  <si>
    <t xml:space="preserve">Responsable du parcours </t>
  </si>
  <si>
    <t xml:space="preserve">Statut </t>
  </si>
  <si>
    <r>
      <rPr>
        <b/>
        <u/>
        <sz val="11"/>
        <color indexed="8"/>
        <rFont val="Calibri"/>
        <family val="2"/>
      </rPr>
      <t>quelques rappels réglementaires</t>
    </r>
    <r>
      <rPr>
        <b/>
        <sz val="11"/>
        <color indexed="8"/>
        <rFont val="Calibri"/>
        <family val="2"/>
      </rPr>
      <t xml:space="preserve">  : 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</si>
  <si>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</si>
  <si>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rebuchet MS"/>
        <family val="2"/>
      </rPr>
      <t xml:space="preserve">Les types de contrôle et d’épreuves autorisés sont à titre d’exemple: 
'- </t>
    </r>
    <r>
      <rPr>
        <sz val="10"/>
        <rFont val="Trebuchet MS"/>
        <family val="2"/>
      </rPr>
      <t>Contrôle Continu intégral  (CC)  2 minimum 
- Contrôle mixte (ex : partiel , galop d'essai...</t>
    </r>
    <r>
      <rPr>
        <b/>
        <sz val="10"/>
        <rFont val="Trebuchet MS"/>
        <family val="2"/>
      </rPr>
      <t>.) + CT</t>
    </r>
    <r>
      <rPr>
        <sz val="1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indexed="8"/>
        <rFont val="Trebuchet MS"/>
        <family val="2"/>
      </rPr>
      <t xml:space="preserve">
-  Ecrit </t>
    </r>
    <r>
      <rPr>
        <sz val="10"/>
        <rFont val="Trebuchet MS"/>
        <family val="2"/>
      </rPr>
      <t xml:space="preserve"> et Oral (durées à préciser)</t>
    </r>
    <r>
      <rPr>
        <sz val="10"/>
        <color indexed="8"/>
        <rFont val="Trebuchet MS"/>
        <family val="2"/>
      </rPr>
      <t xml:space="preserve">
</t>
    </r>
    <r>
      <rPr>
        <b/>
        <sz val="10"/>
        <color indexed="8"/>
        <rFont val="Trebuchet MS"/>
        <family val="2"/>
      </rPr>
      <t xml:space="preserve">
Il n'est pas possible de prévoir un CC </t>
    </r>
    <r>
      <rPr>
        <b/>
        <u/>
        <sz val="10"/>
        <color indexed="8"/>
        <rFont val="Trebuchet MS"/>
        <family val="2"/>
      </rPr>
      <t>ou</t>
    </r>
    <r>
      <rPr>
        <b/>
        <sz val="10"/>
        <color indexed="8"/>
        <rFont val="Trebuchet MS"/>
        <family val="2"/>
      </rPr>
      <t xml:space="preserve"> CT (le choix doit être opéré très clairement)
</t>
    </r>
    <r>
      <rPr>
        <b/>
        <sz val="12"/>
        <color indexed="10"/>
        <rFont val="Trebuchet MS"/>
        <family val="2"/>
      </rPr>
      <t>Les modalités de contrôle des connaissances pour les enseignements du même diplôme dispensés sur plusieurs sites de formation sont strictement identiques.</t>
    </r>
    <r>
      <rPr>
        <sz val="10"/>
        <color indexed="8"/>
        <rFont val="Trebuchet MS"/>
        <family val="2"/>
      </rPr>
      <t xml:space="preserve">
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</si>
  <si>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</si>
  <si>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t xml:space="preserve">Toute modification (intitulé d'UE par exemple) devra être signalée (ecriture en rouge, case remplie en jaune). </t>
    </r>
    <r>
      <rPr>
        <b/>
        <u/>
        <sz val="10"/>
        <color indexed="8"/>
        <rFont val="Trebuchet MS"/>
        <family val="2"/>
      </rPr>
      <t>Elle devra avoir été validée par le Conseil de la composante.</t>
    </r>
  </si>
  <si>
    <t>PU</t>
  </si>
  <si>
    <t>Didactique et plurilinguisme 1 : Connaissance des plurilinguismes</t>
  </si>
  <si>
    <t>Conception de supports en situations didactiques 2 : conception de manuels</t>
  </si>
  <si>
    <t>K. PLOOG</t>
  </si>
  <si>
    <t>CODE UE APOGEE</t>
  </si>
  <si>
    <t>LMA7SC20</t>
  </si>
  <si>
    <t>LMA7SC11</t>
  </si>
  <si>
    <t>LMA7SC12</t>
  </si>
  <si>
    <t>LMA7SD11</t>
  </si>
  <si>
    <t>C. CANCE</t>
  </si>
  <si>
    <t>N. QUEUGNET</t>
  </si>
  <si>
    <t>L. BOSCHERIE et F. GAYET</t>
  </si>
  <si>
    <t>LMA7SD12</t>
  </si>
  <si>
    <t>M. SKROVEC</t>
  </si>
  <si>
    <t>LMA7SD21</t>
  </si>
  <si>
    <t>LMA7SD22</t>
  </si>
  <si>
    <t>V. VERA</t>
  </si>
  <si>
    <t>LMA7ST11</t>
  </si>
  <si>
    <t>L. ABOUDA</t>
  </si>
  <si>
    <t>M. LAGRANGE</t>
  </si>
  <si>
    <t>Enseignants responsables</t>
  </si>
  <si>
    <t>P. GODIVEAU</t>
  </si>
  <si>
    <t>DMA9SP21</t>
  </si>
  <si>
    <t>LMA7S11</t>
  </si>
  <si>
    <t>LMA7S12</t>
  </si>
  <si>
    <t>LMA7S21</t>
  </si>
  <si>
    <t>LMA7S22</t>
  </si>
  <si>
    <t>LMA7S23A</t>
  </si>
  <si>
    <t>LMA7S23B</t>
  </si>
  <si>
    <t>LMA7S30</t>
  </si>
  <si>
    <t>LMA7S40</t>
  </si>
  <si>
    <t>LMA7S41</t>
  </si>
  <si>
    <t>ANGLAIS</t>
  </si>
  <si>
    <t>E. SOTTEAU</t>
  </si>
  <si>
    <t>LMA7ESP</t>
  </si>
  <si>
    <t>master Lettres et Histoire (PCS)</t>
  </si>
  <si>
    <t>M. GINESTA-MUNOZ</t>
  </si>
  <si>
    <t>LMA7ALL</t>
  </si>
  <si>
    <t>Allemand</t>
  </si>
  <si>
    <t>Espagnol</t>
  </si>
  <si>
    <t>A.-L. MINARD</t>
  </si>
  <si>
    <t>E. SCHANG</t>
  </si>
  <si>
    <t>G. ENGUEHARD</t>
  </si>
  <si>
    <t>F. NEMO</t>
  </si>
  <si>
    <t>C. DUGUA</t>
  </si>
  <si>
    <t>S. OSU</t>
  </si>
  <si>
    <t>M1 Lettres</t>
  </si>
  <si>
    <t>Licence Lansad, Licence ou  Master LEA</t>
  </si>
  <si>
    <t>LMA7S20</t>
  </si>
  <si>
    <t>Linguistique 1</t>
  </si>
  <si>
    <r>
      <rPr>
        <sz val="10"/>
        <color indexed="8"/>
        <rFont val="Calibri (Corps)"/>
      </rPr>
      <t>Linguistique1</t>
    </r>
    <r>
      <rPr>
        <b/>
        <sz val="10"/>
        <color indexed="8"/>
        <rFont val="Calibri (Corps)"/>
      </rPr>
      <t xml:space="preserve"> - EC morphologie et syntaxe</t>
    </r>
  </si>
  <si>
    <r>
      <rPr>
        <sz val="10"/>
        <color indexed="8"/>
        <rFont val="Calibri (Corps)"/>
      </rPr>
      <t>Linguistique1</t>
    </r>
    <r>
      <rPr>
        <b/>
        <sz val="10"/>
        <color indexed="8"/>
        <rFont val="Calibri (Corps)"/>
      </rPr>
      <t xml:space="preserve"> - EC phonétique et phonologie</t>
    </r>
  </si>
  <si>
    <r>
      <rPr>
        <sz val="10"/>
        <color indexed="8"/>
        <rFont val="Calibri (Corps)"/>
      </rPr>
      <t>Linguistique1</t>
    </r>
    <r>
      <rPr>
        <b/>
        <sz val="10"/>
        <color indexed="8"/>
        <rFont val="Calibri (Corps)"/>
      </rPr>
      <t xml:space="preserve"> (choix)- EC sémantique et pragmatique</t>
    </r>
  </si>
  <si>
    <t>LMA7S10</t>
  </si>
  <si>
    <t>Corpus1 : initiation aux corpus linguistiques</t>
  </si>
  <si>
    <r>
      <rPr>
        <sz val="10"/>
        <color indexed="8"/>
        <rFont val="Calibri (Corps)"/>
      </rPr>
      <t>Corpus1 : initiation aux corpus linguistiques</t>
    </r>
    <r>
      <rPr>
        <b/>
        <sz val="10"/>
        <color indexed="8"/>
        <rFont val="Calibri (Corps)"/>
      </rPr>
      <t xml:space="preserve"> EC1: historique, définitions, approches</t>
    </r>
  </si>
  <si>
    <r>
      <rPr>
        <sz val="10"/>
        <color indexed="8"/>
        <rFont val="Calibri (Corps)"/>
      </rPr>
      <t>Corpus1 : initiation aux corpus linguistiques</t>
    </r>
    <r>
      <rPr>
        <b/>
        <sz val="10"/>
        <color indexed="8"/>
        <rFont val="Calibri (Corps)"/>
      </rPr>
      <t xml:space="preserve"> EC2 : outils et exploitations 1</t>
    </r>
  </si>
  <si>
    <t>LMA7SD20</t>
  </si>
  <si>
    <t>Didactique de l'écrit et variation</t>
  </si>
  <si>
    <r>
      <rPr>
        <sz val="10"/>
        <color indexed="8"/>
        <rFont val="Calibri (Corps)"/>
      </rPr>
      <t>Didactique de l'écrit et variation</t>
    </r>
    <r>
      <rPr>
        <b/>
        <sz val="10"/>
        <color indexed="8"/>
        <rFont val="Calibri (Corps)"/>
      </rPr>
      <t xml:space="preserve"> - EC1: Littéracie, ateliers d’écriture</t>
    </r>
  </si>
  <si>
    <r>
      <rPr>
        <sz val="10"/>
        <color indexed="8"/>
        <rFont val="Calibri (Corps)"/>
      </rPr>
      <t>Didactique de l'écrit et variation</t>
    </r>
    <r>
      <rPr>
        <b/>
        <sz val="10"/>
        <color indexed="8"/>
        <rFont val="Calibri (Corps)"/>
      </rPr>
      <t xml:space="preserve"> - EC2: Alphabétisation et illettrisme</t>
    </r>
  </si>
  <si>
    <t>Contextes d'appropriation des langues1</t>
  </si>
  <si>
    <r>
      <rPr>
        <sz val="10"/>
        <rFont val="Calibri (Corps)"/>
      </rPr>
      <t>Contextes d'appropriation des langues1</t>
    </r>
    <r>
      <rPr>
        <b/>
        <sz val="10"/>
        <rFont val="Calibri (Corps)"/>
      </rPr>
      <t xml:space="preserve"> - EC1 : Politique linguistique, langues et représentations</t>
    </r>
  </si>
  <si>
    <r>
      <rPr>
        <sz val="10"/>
        <rFont val="Calibri (Corps)"/>
      </rPr>
      <t>Contextes d'appropriation des langues1</t>
    </r>
    <r>
      <rPr>
        <b/>
        <sz val="10"/>
        <rFont val="Calibri (Corps)"/>
      </rPr>
      <t xml:space="preserve"> - EC2 : Acquisitions de L2</t>
    </r>
  </si>
  <si>
    <t>LMA7SC10</t>
  </si>
  <si>
    <t>Bases en communication</t>
  </si>
  <si>
    <r>
      <rPr>
        <sz val="10"/>
        <color indexed="8"/>
        <rFont val="Calibri (Corps)"/>
      </rPr>
      <t>Bases en communication</t>
    </r>
    <r>
      <rPr>
        <b/>
        <sz val="10"/>
        <color indexed="8"/>
        <rFont val="Calibri (Corps)"/>
      </rPr>
      <t xml:space="preserve"> EC1 Principes et techniques de la communication institutionnelle</t>
    </r>
  </si>
  <si>
    <r>
      <rPr>
        <sz val="10"/>
        <color indexed="8"/>
        <rFont val="Calibri (Corps)"/>
      </rPr>
      <t>Bases en communication</t>
    </r>
    <r>
      <rPr>
        <b/>
        <sz val="10"/>
        <color indexed="8"/>
        <rFont val="Calibri (Corps)"/>
      </rPr>
      <t xml:space="preserve"> EC2 Rédaction presse</t>
    </r>
  </si>
  <si>
    <t>Semestre 7</t>
  </si>
  <si>
    <t>Semestre 8</t>
  </si>
  <si>
    <t>07</t>
  </si>
  <si>
    <t>3</t>
  </si>
  <si>
    <t>4</t>
  </si>
  <si>
    <t>2</t>
  </si>
  <si>
    <t>1</t>
  </si>
  <si>
    <t>6</t>
  </si>
  <si>
    <t>P. BOURDIER</t>
  </si>
  <si>
    <t>F. BELOUET</t>
  </si>
  <si>
    <t>B. HAMMA</t>
  </si>
  <si>
    <t>G. BERGOUNIOUX</t>
  </si>
  <si>
    <t>Linguistique2</t>
  </si>
  <si>
    <r>
      <rPr>
        <sz val="10"/>
        <rFont val="Calibri (Corps)"/>
      </rPr>
      <t>Linguistique2</t>
    </r>
    <r>
      <rPr>
        <b/>
        <sz val="10"/>
        <rFont val="Calibri (Corps)"/>
      </rPr>
      <t xml:space="preserve"> choix - EC Ethnographie de la communication</t>
    </r>
  </si>
  <si>
    <r>
      <rPr>
        <sz val="10"/>
        <rFont val="Calibri (Corps)"/>
      </rPr>
      <t>Linguistique2</t>
    </r>
    <r>
      <rPr>
        <b/>
        <sz val="10"/>
        <rFont val="Calibri (Corps)"/>
      </rPr>
      <t xml:space="preserve"> - EC Linguistique de l'écrit et de l'oral</t>
    </r>
  </si>
  <si>
    <r>
      <rPr>
        <sz val="10"/>
        <rFont val="Calibri (Corps)"/>
      </rPr>
      <t>Linguistique2</t>
    </r>
    <r>
      <rPr>
        <b/>
        <sz val="10"/>
        <rFont val="Calibri (Corps)"/>
      </rPr>
      <t xml:space="preserve"> - EC Variation linguistique</t>
    </r>
  </si>
  <si>
    <t>Corpus 2</t>
  </si>
  <si>
    <r>
      <rPr>
        <sz val="10"/>
        <rFont val="Calibri (Corps)"/>
      </rPr>
      <t>Corpus2</t>
    </r>
    <r>
      <rPr>
        <b/>
        <sz val="10"/>
        <rFont val="Calibri (Corps)"/>
      </rPr>
      <t xml:space="preserve"> - EC Analyses qualitatives et quantitatives 1</t>
    </r>
  </si>
  <si>
    <r>
      <rPr>
        <sz val="10"/>
        <rFont val="Calibri (Corps)"/>
      </rPr>
      <t xml:space="preserve">Corpus2 </t>
    </r>
    <r>
      <rPr>
        <b/>
        <sz val="10"/>
        <rFont val="Calibri (Corps)"/>
      </rPr>
      <t>- EC Exploitations et applications 2</t>
    </r>
  </si>
  <si>
    <t>Conception de supports en situations didactiques 1</t>
  </si>
  <si>
    <r>
      <rPr>
        <sz val="10"/>
        <rFont val="Calibri (Corps)"/>
      </rPr>
      <t>Conception de supports en situations didactiques 1</t>
    </r>
    <r>
      <rPr>
        <b/>
        <sz val="10"/>
        <rFont val="Calibri (Corps)"/>
      </rPr>
      <t xml:space="preserve"> - EC1 : Didactique de la grammaire</t>
    </r>
  </si>
  <si>
    <r>
      <rPr>
        <sz val="10"/>
        <rFont val="Calibri (Corps)"/>
      </rPr>
      <t>Conception de supports en situations didactiques 1</t>
    </r>
    <r>
      <rPr>
        <b/>
        <sz val="10"/>
        <rFont val="Calibri (Corps)"/>
      </rPr>
      <t xml:space="preserve"> - EC2 : créativité et didactique</t>
    </r>
  </si>
  <si>
    <t>SMA0CO02</t>
  </si>
  <si>
    <t>voir MCC COST</t>
  </si>
  <si>
    <t>LMA8SC20</t>
  </si>
  <si>
    <t>LMA8SC30</t>
  </si>
  <si>
    <t>LMA8T50</t>
  </si>
  <si>
    <t>LMA8SC11</t>
  </si>
  <si>
    <t>LMA8SC12</t>
  </si>
  <si>
    <t>LMA8SC10
LMA8SN20</t>
  </si>
  <si>
    <t>Production numérique</t>
  </si>
  <si>
    <r>
      <rPr>
        <sz val="10"/>
        <rFont val="Calibri (Corps)"/>
      </rPr>
      <t>Production numérique</t>
    </r>
    <r>
      <rPr>
        <b/>
        <sz val="10"/>
        <rFont val="Calibri (Corps)"/>
      </rPr>
      <t xml:space="preserve"> EC1 : PAO-Photoshop</t>
    </r>
  </si>
  <si>
    <r>
      <rPr>
        <sz val="10"/>
        <rFont val="Calibri (Corps)"/>
      </rPr>
      <t>Production numérique</t>
    </r>
    <r>
      <rPr>
        <b/>
        <sz val="10"/>
        <rFont val="Calibri (Corps)"/>
      </rPr>
      <t xml:space="preserve"> EC2 : initiation à la production audiovisuelle</t>
    </r>
  </si>
  <si>
    <t>LMA8SD10</t>
  </si>
  <si>
    <t>LMA8SD11</t>
  </si>
  <si>
    <t>LMA8SD12</t>
  </si>
  <si>
    <t>LMA8SD20</t>
  </si>
  <si>
    <t>LMA8SD30</t>
  </si>
  <si>
    <t>LMA8SN10</t>
  </si>
  <si>
    <t>LMA8ST10</t>
  </si>
  <si>
    <t>LMA8S10</t>
  </si>
  <si>
    <t>LMA8S11</t>
  </si>
  <si>
    <t>LMA8S12</t>
  </si>
  <si>
    <t>LMA8S20</t>
  </si>
  <si>
    <t>LMA8S23A</t>
  </si>
  <si>
    <t>LMA8S23B</t>
  </si>
  <si>
    <t>LMA8S21</t>
  </si>
  <si>
    <t>LMA8S22</t>
  </si>
  <si>
    <t>LMA8S30</t>
  </si>
  <si>
    <t>LMA8S40</t>
  </si>
  <si>
    <t>LMA8S41</t>
  </si>
  <si>
    <t>LMA8ESP</t>
  </si>
  <si>
    <t>LMA8ALL</t>
  </si>
  <si>
    <t>M1 Lettres (SR)</t>
  </si>
  <si>
    <t>LMA8S00</t>
  </si>
  <si>
    <t>27</t>
  </si>
  <si>
    <t>11</t>
  </si>
  <si>
    <t>14</t>
  </si>
  <si>
    <t>12</t>
  </si>
  <si>
    <t>Descriptif des enseignements</t>
  </si>
  <si>
    <t xml:space="preserve">Semestre 9 </t>
  </si>
  <si>
    <t xml:space="preserve">Semestre 10 </t>
  </si>
  <si>
    <t>UFR DEG</t>
  </si>
  <si>
    <t>S. HURET-MOREAU</t>
  </si>
  <si>
    <t>LV2 (au choix) : lecture scientifique en LV / Pratique de LV</t>
  </si>
  <si>
    <t>LV1 (au choix) : pratique de langue étrangère sur objectifs universitaires</t>
  </si>
  <si>
    <t>80 (stages)</t>
  </si>
  <si>
    <t>LMA0S00</t>
  </si>
  <si>
    <t>LMA9SC10</t>
  </si>
  <si>
    <t>Interactions</t>
  </si>
  <si>
    <t>LMA9SC11</t>
  </si>
  <si>
    <t>LMA9SC12</t>
  </si>
  <si>
    <r>
      <rPr>
        <sz val="10"/>
        <rFont val="Calibri (Corps)"/>
      </rPr>
      <t>Interactions</t>
    </r>
    <r>
      <rPr>
        <b/>
        <sz val="10"/>
        <rFont val="Calibri (Corps)"/>
      </rPr>
      <t xml:space="preserve"> - EC1: Plurimodalité</t>
    </r>
  </si>
  <si>
    <r>
      <rPr>
        <sz val="10"/>
        <rFont val="Calibri (Corps)"/>
      </rPr>
      <t>Interactions</t>
    </r>
    <r>
      <rPr>
        <b/>
        <sz val="10"/>
        <rFont val="Calibri (Corps)"/>
      </rPr>
      <t xml:space="preserve"> - EC2: Analyse des discours hybrides</t>
    </r>
  </si>
  <si>
    <t>LMA9SC20</t>
  </si>
  <si>
    <t>Communication digitale et communication évènementielle</t>
  </si>
  <si>
    <r>
      <rPr>
        <sz val="10"/>
        <rFont val="Calibri (Corps)"/>
      </rPr>
      <t>Communication digitale et communication évènementielle</t>
    </r>
    <r>
      <rPr>
        <b/>
        <sz val="10"/>
        <rFont val="Calibri (Corps)"/>
      </rPr>
      <t xml:space="preserve"> - EC1: com.événementielle et gestion de projets</t>
    </r>
  </si>
  <si>
    <r>
      <t xml:space="preserve">Communication digitale et communication évènementielle - </t>
    </r>
    <r>
      <rPr>
        <b/>
        <sz val="10"/>
        <rFont val="Calibri (Corps)"/>
      </rPr>
      <t>EC2 : Community management</t>
    </r>
  </si>
  <si>
    <r>
      <t xml:space="preserve">Communication digitale et communication évènementielle </t>
    </r>
    <r>
      <rPr>
        <b/>
        <sz val="10"/>
        <rFont val="Calibri (Corps)"/>
      </rPr>
      <t>EC3 : e-communication</t>
    </r>
  </si>
  <si>
    <t>DMA9MA13</t>
  </si>
  <si>
    <t>LMA9SC21</t>
  </si>
  <si>
    <t>DMA9MA15</t>
  </si>
  <si>
    <t>LMA9SC30</t>
  </si>
  <si>
    <t>LMA9SC41</t>
  </si>
  <si>
    <t>LMA9SD10</t>
  </si>
  <si>
    <t>LMA9SD20</t>
  </si>
  <si>
    <t>LMA9SD30</t>
  </si>
  <si>
    <t>LMA9SD40</t>
  </si>
  <si>
    <t>LMA9SN20</t>
  </si>
  <si>
    <t>LMA9SN30</t>
  </si>
  <si>
    <t>LMA9SN10</t>
  </si>
  <si>
    <t>LMA9ST40</t>
  </si>
  <si>
    <t>LMA9SC40</t>
  </si>
  <si>
    <t>Outils 3</t>
  </si>
  <si>
    <t>LMA9ST20</t>
  </si>
  <si>
    <t>LMA9S11</t>
  </si>
  <si>
    <t>LMA9S12</t>
  </si>
  <si>
    <t>LMA9S10</t>
  </si>
  <si>
    <t>Corpus 3</t>
  </si>
  <si>
    <r>
      <rPr>
        <sz val="10"/>
        <rFont val="Calibri (Corps)"/>
      </rPr>
      <t>Corpus3</t>
    </r>
    <r>
      <rPr>
        <b/>
        <sz val="10"/>
        <rFont val="Calibri (Corps)"/>
      </rPr>
      <t xml:space="preserve"> - EC analyses qualitatives et quantitatives 2</t>
    </r>
  </si>
  <si>
    <r>
      <rPr>
        <sz val="10"/>
        <rFont val="Calibri (Corps)"/>
      </rPr>
      <t>Corpus3</t>
    </r>
    <r>
      <rPr>
        <b/>
        <sz val="10"/>
        <rFont val="Calibri (Corps)"/>
      </rPr>
      <t xml:space="preserve"> - EC outils et exploitations 3</t>
    </r>
  </si>
  <si>
    <t>LMA9S21</t>
  </si>
  <si>
    <t>LMA9S23</t>
  </si>
  <si>
    <t>LMA9S20</t>
  </si>
  <si>
    <t>Linguistique3</t>
  </si>
  <si>
    <r>
      <rPr>
        <sz val="10"/>
        <rFont val="Calibri (Corps)"/>
      </rPr>
      <t>Linguistique3</t>
    </r>
    <r>
      <rPr>
        <b/>
        <sz val="10"/>
        <rFont val="Calibri (Corps)"/>
      </rPr>
      <t xml:space="preserve"> - EC comparaison et changement linguistique</t>
    </r>
  </si>
  <si>
    <r>
      <rPr>
        <sz val="10"/>
        <rFont val="Calibri (Corps)"/>
      </rPr>
      <t>Linguistique3</t>
    </r>
    <r>
      <rPr>
        <b/>
        <sz val="10"/>
        <rFont val="Calibri (Corps)"/>
      </rPr>
      <t xml:space="preserve"> - EC linguistique contrastive</t>
    </r>
  </si>
  <si>
    <t>LMA9S30</t>
  </si>
  <si>
    <t>LMA9S40</t>
  </si>
  <si>
    <t>LMA9S41</t>
  </si>
  <si>
    <t>LMA9S42</t>
  </si>
  <si>
    <t>LMA9S43</t>
  </si>
  <si>
    <t>LV3 (au choix) : cours de linguistique en LE / Pratique de LV</t>
  </si>
  <si>
    <t>5</t>
  </si>
  <si>
    <t>71</t>
  </si>
  <si>
    <t>UE-chapeau</t>
  </si>
  <si>
    <t>LMA7SD (DFP)
LMA7SN (CND)
LMA7ST (LOUTAL)
LMA7SC (LINCOM)</t>
  </si>
  <si>
    <t>LMA8SD (DFP)
LMA8SN (CND)
LMA8ST (LOUTAL)
LMA8SC (LINCOM)</t>
  </si>
  <si>
    <t>LMA9SD (DFP)
LMA9SN (CND)
LMA9ST (LOUTAL)
LMA9SC (LINCOM)</t>
  </si>
  <si>
    <t>LMA0SD (DFP)
LMA0SN (CND)
LMA0ST (LOUTAL)
LMA0SC (LINCOM)</t>
  </si>
  <si>
    <t>2H</t>
  </si>
  <si>
    <t>CC 3 épreuves</t>
  </si>
  <si>
    <t>Ateliers professionnels didactique</t>
  </si>
  <si>
    <t>Ateliers professionnels création numérique</t>
  </si>
  <si>
    <t>DFP</t>
  </si>
  <si>
    <t>CND</t>
  </si>
  <si>
    <t>Parcours CND</t>
  </si>
  <si>
    <t>C. KLINGEMANN</t>
  </si>
  <si>
    <t>N.N.</t>
  </si>
  <si>
    <t>dossier + oral</t>
  </si>
  <si>
    <t>écrit/ oral</t>
  </si>
  <si>
    <t>CT dossier</t>
  </si>
  <si>
    <t>CT Dossier</t>
  </si>
  <si>
    <t>MCC UFR DEG</t>
  </si>
  <si>
    <t>ou EC Fonctionnement des langues et construction des représentations (TOURS)</t>
  </si>
  <si>
    <t>J.-M. FOURNIER</t>
  </si>
  <si>
    <t>MCC Master SDL LADL (TOURS)</t>
  </si>
  <si>
    <t>(8)</t>
  </si>
  <si>
    <t xml:space="preserve">parcours LinCom </t>
  </si>
  <si>
    <t>Ateliers professionnels Communication
(8h mutualisées avec "Ateliers" M2 LINCOM)</t>
  </si>
  <si>
    <t>LINCOM</t>
  </si>
  <si>
    <t>LouTAL</t>
  </si>
  <si>
    <r>
      <t>parcours DFP</t>
    </r>
    <r>
      <rPr>
        <b/>
        <strike/>
        <sz val="10"/>
        <color indexed="10"/>
        <rFont val="Calibri (Corps)"/>
      </rPr>
      <t/>
    </r>
  </si>
  <si>
    <t>parcours LinCom et master MAP</t>
  </si>
  <si>
    <t>parcours LinCom et master 2 TRAD</t>
  </si>
  <si>
    <t>LMA7SN11</t>
  </si>
  <si>
    <t>parcours DFP, CND</t>
  </si>
  <si>
    <t>LMA7ST20</t>
  </si>
  <si>
    <t>LOUTAL
M2 MSI SIPE (DEG)</t>
  </si>
  <si>
    <t>LMA7SD30</t>
  </si>
  <si>
    <t>LMA7SN30</t>
  </si>
  <si>
    <t>LMA7SC30</t>
  </si>
  <si>
    <t>LMA7ST30</t>
  </si>
  <si>
    <t>Ateliers professionnels TAL
(8 h mutualisées avec "Ateliers" de M2 LOUTAL)</t>
  </si>
  <si>
    <r>
      <rPr>
        <sz val="10"/>
        <rFont val="Calibri (Corps)"/>
      </rPr>
      <t>Production numérique</t>
    </r>
    <r>
      <rPr>
        <b/>
        <sz val="10"/>
        <rFont val="Calibri (Corps)"/>
      </rPr>
      <t xml:space="preserve"> EC3 : PAO-indesign
</t>
    </r>
    <r>
      <rPr>
        <i/>
        <sz val="10"/>
        <rFont val="Calibri (Corps)"/>
      </rPr>
      <t>Compétences informatiques spécialisées - PAO</t>
    </r>
  </si>
  <si>
    <t>parcours Lincom et M2 TRAD / M1 LTMI</t>
  </si>
  <si>
    <t>Data mining avancé</t>
  </si>
  <si>
    <t>LouTAL ; pris dans master 2 INFO et MIAGE du COST</t>
  </si>
  <si>
    <t xml:space="preserve">parcours LinCom et master MAP </t>
  </si>
  <si>
    <t xml:space="preserve">parcours LouTAL </t>
  </si>
  <si>
    <t xml:space="preserve">parcours CND </t>
  </si>
  <si>
    <t>C. CANCE / C. DUGUA</t>
  </si>
  <si>
    <r>
      <t>Outils 3 - EC</t>
    </r>
    <r>
      <rPr>
        <b/>
        <strike/>
        <sz val="10"/>
        <rFont val="Calibri (Corps)"/>
      </rPr>
      <t xml:space="preserve"> </t>
    </r>
    <r>
      <rPr>
        <b/>
        <sz val="10"/>
        <rFont val="Calibri (Corps)"/>
      </rPr>
      <t>1: Outils de communication WEB</t>
    </r>
  </si>
  <si>
    <t>Outils 3 - EC 2 Représentation des K et Web sémantique</t>
  </si>
  <si>
    <t>LMA9ST11</t>
  </si>
  <si>
    <t>LMA9ST31</t>
  </si>
  <si>
    <t>LMA9SC31</t>
  </si>
  <si>
    <t>Ateliers professionnels 2
(dt 8 heures mutualisées avec M1 Loutal)</t>
  </si>
  <si>
    <t>Ateliers professionnels 2
(dt 8 heures mutualisées avec M1 LINCOM)</t>
  </si>
  <si>
    <r>
      <rPr>
        <sz val="10"/>
        <rFont val="Calibri (Corps)"/>
      </rPr>
      <t>Linguistique3</t>
    </r>
    <r>
      <rPr>
        <b/>
        <sz val="10"/>
        <rFont val="Calibri (Corps)"/>
      </rPr>
      <t xml:space="preserve"> choix- EC langues, langage, pensée</t>
    </r>
  </si>
  <si>
    <t>LMA9S24A</t>
  </si>
  <si>
    <t>LMA9S24B</t>
  </si>
  <si>
    <t>LMA7SD40</t>
  </si>
  <si>
    <r>
      <t xml:space="preserve">CC </t>
    </r>
    <r>
      <rPr>
        <sz val="10"/>
        <color indexed="10"/>
        <rFont val="Verdana"/>
        <family val="2"/>
      </rPr>
      <t>dossier</t>
    </r>
  </si>
  <si>
    <t>écrit+oral</t>
  </si>
  <si>
    <t>dossier+oral</t>
  </si>
  <si>
    <t>PRESENTIEL</t>
  </si>
  <si>
    <t>NON PRESENTIEL</t>
  </si>
  <si>
    <t xml:space="preserve">MODALITES EPREUVE(S) REMPLACEMENT SESSION 1
Préciser : 
1) quotité CC / CT
2) nature (DM ou Test en ligne ou QCM) et durée épreuve
3) si dépôt sujet et copie par mail ou sur CELENE
4) si temps limité ou non </t>
  </si>
  <si>
    <t xml:space="preserve">MODALITES EPREUVE(S) REMPLACEMENT SESSION DE RATTRAPAGE
Préciser : 
1) nature (DM ou Test en ligne ou QCM) et durée épreuve
2) si dépôt sujet et copie par mail ou sur CELENE
3) si temps limité ou non </t>
  </si>
  <si>
    <t>Volume horaire identique avec enseignement hybride, présentiel et distanciel (synchrone et/ou asynchrone)</t>
  </si>
  <si>
    <r>
      <t xml:space="preserve">23 avec enseignement majoritairement distanciel asynchrone, </t>
    </r>
    <r>
      <rPr>
        <u/>
        <sz val="10"/>
        <rFont val="Arial"/>
        <family val="2"/>
      </rPr>
      <t>valable pour l'hypothèse 2 comme pour l'hypothèse 1</t>
    </r>
  </si>
  <si>
    <t xml:space="preserve"> 100 % CC : 
- si hybridation : au moins une épreuve en présentiel (+ dossier CELENE)
- si confinement : via CELENE</t>
  </si>
  <si>
    <t>100 % CT oral 15-20 min</t>
  </si>
  <si>
    <t>100 % CC écrit - dossier</t>
  </si>
  <si>
    <t>100 % CT écrit - dossier</t>
  </si>
  <si>
    <t>pas de changement</t>
  </si>
  <si>
    <t>100% CC dossier</t>
  </si>
  <si>
    <t>100% CT dossier</t>
  </si>
  <si>
    <t>100 % CC  oral + 1 écrit 1h30
- si hybridation : en présentiel
- si distanciel: via CELENE</t>
  </si>
  <si>
    <t>100%  CC 3 écrits déposés sur CELENE</t>
  </si>
  <si>
    <t>100% Dossier de 3 travaux à déposer sur CELENE</t>
  </si>
  <si>
    <t>100% CC Dossier</t>
  </si>
  <si>
    <t>100% CT Dossier</t>
  </si>
  <si>
    <t>100 % CT épreuve pratique 1h30
 - si hybridation :  en présentiel 
- si confinement : via CELENE</t>
  </si>
  <si>
    <t>100% CC</t>
  </si>
  <si>
    <t>100% CT écrit</t>
  </si>
  <si>
    <t>100% CC/ 2 prises de parole</t>
  </si>
  <si>
    <r>
      <t xml:space="preserve">100 % CC : 
- si hybridation : </t>
    </r>
    <r>
      <rPr>
        <u/>
        <sz val="10"/>
        <color indexed="10"/>
        <rFont val="Arial"/>
        <family val="2"/>
      </rPr>
      <t>au moins</t>
    </r>
    <r>
      <rPr>
        <sz val="11"/>
        <color indexed="10"/>
        <rFont val="Calibri"/>
        <family val="2"/>
      </rPr>
      <t xml:space="preserve"> une épreuve en présentiel (+ CELENE)
- si confinement : via CELENE</t>
    </r>
  </si>
  <si>
    <t>Cf MCC M2MSI SIPE (DEG)</t>
  </si>
  <si>
    <t>100 %CC</t>
  </si>
  <si>
    <t>100% CT/ 2 prises de parole</t>
  </si>
  <si>
    <t>Cf MCC Univ Tours</t>
  </si>
  <si>
    <t>100 % CC écrit CELENE dont 1 devoir en temps limité et 1 dossier collectif</t>
  </si>
  <si>
    <t>100 % CT oral 15-20 min</t>
  </si>
  <si>
    <t>100% CC 2 épreuves oral + dossier écrit sur CELENE</t>
  </si>
  <si>
    <r>
      <t xml:space="preserve">100 % CC </t>
    </r>
    <r>
      <rPr>
        <sz val="10"/>
        <color indexed="10"/>
        <rFont val="Arial"/>
        <family val="2"/>
      </rPr>
      <t>dossier</t>
    </r>
  </si>
  <si>
    <r>
      <t xml:space="preserve">100 % CT </t>
    </r>
    <r>
      <rPr>
        <sz val="10"/>
        <color indexed="10"/>
        <rFont val="Arial"/>
        <family val="2"/>
      </rPr>
      <t>dossier</t>
    </r>
  </si>
  <si>
    <t>100% CC dossier déposé sur CELENE</t>
  </si>
  <si>
    <t>100% CT</t>
  </si>
  <si>
    <t>100% CC Dossier déposé sur CELENE</t>
  </si>
  <si>
    <t>100% dossier déposé sur CELENE</t>
  </si>
  <si>
    <t>cf MCC M2 info / MIAGE (UFR ST)</t>
  </si>
  <si>
    <t>Cf MCC Univ de Tours</t>
  </si>
  <si>
    <t>CT DOSSIER</t>
  </si>
  <si>
    <t>cf MCC Master Droit public (DEG)</t>
  </si>
  <si>
    <t>100% 2 écrits à déposer sur Celene</t>
  </si>
  <si>
    <t>100% 1 dossier à déposer sur CELENE</t>
  </si>
  <si>
    <t>100% écrit à déposer sur CELENE</t>
  </si>
  <si>
    <t>100%écrits à déposer sur CELENE</t>
  </si>
  <si>
    <t>100% dosseir à déposer sur CELENE</t>
  </si>
  <si>
    <t>100% écrit sur CELENE</t>
  </si>
  <si>
    <t xml:space="preserve">1) 100 % CC 2) 1 écrit 2h + 1 oral 20min 3) celene 4) temps limité </t>
  </si>
  <si>
    <t>100% CC, écrit, CELENE, temps limité</t>
  </si>
  <si>
    <t>100% CT, écrit, CELENE, temps limité</t>
  </si>
  <si>
    <t>100% dossier</t>
  </si>
  <si>
    <t>100%CC, écrit CELENE ou Dossier (selon groupe)</t>
  </si>
  <si>
    <t>100% CT, écrit, CELENE, temps limité ou Dossier (selon groupe)</t>
  </si>
  <si>
    <t>100% CT Dossier déposé sur CELENE</t>
  </si>
  <si>
    <t xml:space="preserve">1) 100 % CT 2) 1 écrit 2h 3) celene 4) temps limité </t>
  </si>
  <si>
    <t>Dossier à déposer sur Celene</t>
  </si>
  <si>
    <t>100% CT oral</t>
  </si>
  <si>
    <t xml:space="preserve">100% CTépreuve sur machine 1h30
 </t>
  </si>
  <si>
    <t>Dossier à déposer sur CELENE</t>
  </si>
  <si>
    <t>100% dossier écrit CT</t>
  </si>
  <si>
    <t>100% oral CT</t>
  </si>
  <si>
    <t>CT ORAL</t>
  </si>
  <si>
    <t>100% dossier à déposer sur CELENE</t>
  </si>
  <si>
    <t>100% dossier oral</t>
  </si>
  <si>
    <t>100% CT oral ou dossier (selon groupe)</t>
  </si>
  <si>
    <t>1) DM 1 semaine (?) 2) dépot Celene 3) temps non limité (1 semaine pour le faire en gros)</t>
  </si>
  <si>
    <t>100 % CC mémoire</t>
  </si>
  <si>
    <t>P. SOLON</t>
  </si>
  <si>
    <t>A. LEFEUVRE-HALFTERMEYER</t>
  </si>
</sst>
</file>

<file path=xl/styles.xml><?xml version="1.0" encoding="utf-8"?>
<styleSheet xmlns="http://schemas.openxmlformats.org/spreadsheetml/2006/main"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Verdana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Calibri (Corps)"/>
    </font>
    <font>
      <b/>
      <sz val="10"/>
      <name val="Calibri (Corps)"/>
    </font>
    <font>
      <b/>
      <sz val="10"/>
      <color indexed="8"/>
      <name val="Calibri (Corps)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Verdana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Calibri (Corps)"/>
    </font>
    <font>
      <sz val="12"/>
      <name val="Verdana"/>
      <family val="2"/>
    </font>
    <font>
      <sz val="11"/>
      <name val="Calibri"/>
      <family val="2"/>
    </font>
    <font>
      <sz val="10"/>
      <color indexed="8"/>
      <name val="Calibri (Corps)"/>
    </font>
    <font>
      <sz val="10"/>
      <name val="Trebuchet MS"/>
      <family val="2"/>
    </font>
    <font>
      <b/>
      <sz val="10"/>
      <name val="Trebuchet MS"/>
      <family val="2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Verdana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i/>
      <sz val="10"/>
      <name val="Calibri (Corps)"/>
    </font>
    <font>
      <b/>
      <sz val="10"/>
      <color indexed="12"/>
      <name val="Arial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u/>
      <sz val="11"/>
      <color indexed="8"/>
      <name val="Calibri"/>
      <family val="2"/>
    </font>
    <font>
      <sz val="7"/>
      <color indexed="8"/>
      <name val="Times New Roman"/>
      <family val="1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  <font>
      <b/>
      <u/>
      <sz val="10"/>
      <color indexed="8"/>
      <name val="Trebuchet MS"/>
      <family val="2"/>
    </font>
    <font>
      <b/>
      <sz val="12"/>
      <color indexed="10"/>
      <name val="Trebuchet MS"/>
      <family val="2"/>
    </font>
    <font>
      <b/>
      <strike/>
      <sz val="10"/>
      <name val="Calibri (Corps)"/>
    </font>
    <font>
      <b/>
      <sz val="8"/>
      <color indexed="8"/>
      <name val="Arial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trike/>
      <sz val="10"/>
      <color indexed="10"/>
      <name val="Calibri (Corps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 (Corps)"/>
    </font>
    <font>
      <b/>
      <sz val="11"/>
      <color indexed="8"/>
      <name val="Calibri"/>
      <family val="2"/>
    </font>
    <font>
      <sz val="10"/>
      <color indexed="8"/>
      <name val="Calibri (Corps)"/>
    </font>
    <font>
      <sz val="10"/>
      <color indexed="8"/>
      <name val="Calibri (Corps)"/>
    </font>
    <font>
      <b/>
      <sz val="10"/>
      <color indexed="10"/>
      <name val="Arial"/>
      <family val="2"/>
    </font>
    <font>
      <i/>
      <sz val="10"/>
      <color indexed="8"/>
      <name val="Calibri (Corps)"/>
    </font>
    <font>
      <b/>
      <sz val="11"/>
      <color indexed="10"/>
      <name val="Calibri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0"/>
      <color indexed="8"/>
      <name val="Symbol"/>
      <family val="1"/>
    </font>
    <font>
      <sz val="10"/>
      <color indexed="8"/>
      <name val="Symbol"/>
      <family val="1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10"/>
      <color indexed="10"/>
      <name val="Calibri (Corps)"/>
    </font>
    <font>
      <i/>
      <sz val="10"/>
      <color indexed="10"/>
      <name val="Verdana"/>
      <family val="2"/>
    </font>
    <font>
      <sz val="10"/>
      <color indexed="10"/>
      <name val="Verdana"/>
      <family val="2"/>
    </font>
    <font>
      <sz val="11"/>
      <color indexed="10"/>
      <name val="Calibri"/>
      <family val="2"/>
    </font>
    <font>
      <sz val="8"/>
      <name val="Arial"/>
    </font>
    <font>
      <b/>
      <sz val="10"/>
      <name val="Calibri"/>
    </font>
    <font>
      <u/>
      <sz val="1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Arial"/>
      <family val="2"/>
    </font>
    <font>
      <u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color rgb="FFCE181E"/>
      <name val="Arial"/>
      <family val="2"/>
    </font>
    <font>
      <sz val="9"/>
      <color rgb="FFCE181E"/>
      <name val="Arial"/>
      <family val="2"/>
    </font>
    <font>
      <sz val="10"/>
      <color theme="1"/>
      <name val="Arial"/>
      <family val="2"/>
    </font>
    <font>
      <sz val="10"/>
      <color rgb="FFFF0000"/>
      <name val="Verdana"/>
      <family val="2"/>
    </font>
    <font>
      <sz val="10"/>
      <color rgb="FF000000"/>
      <name val="Verdana"/>
      <family val="2"/>
    </font>
    <font>
      <sz val="10"/>
      <color rgb="FFCE181E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9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34"/>
        <bgColor indexed="4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B9CDE5"/>
      </patternFill>
    </fill>
    <fill>
      <patternFill patternType="solid">
        <fgColor rgb="FFFFFF00"/>
        <bgColor rgb="FFFFFF00"/>
      </patternFill>
    </fill>
    <fill>
      <patternFill patternType="solid">
        <fgColor rgb="FFFCF305"/>
        <bgColor rgb="FFFCF305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/>
      <bottom/>
      <diagonal/>
    </border>
    <border>
      <left style="thin">
        <color indexed="8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rgb="FF000000"/>
      </bottom>
      <diagonal/>
    </border>
    <border>
      <left/>
      <right style="thin">
        <color indexed="64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73" fillId="28" borderId="0" applyNumberFormat="0" applyBorder="0" applyAlignment="0" applyProtection="0"/>
    <xf numFmtId="0" fontId="12" fillId="0" borderId="0"/>
  </cellStyleXfs>
  <cellXfs count="713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3" fillId="0" borderId="4" xfId="2" applyNumberFormat="1" applyFont="1" applyFill="1" applyBorder="1" applyAlignment="1" applyProtection="1">
      <alignment horizontal="center" wrapText="1"/>
    </xf>
    <xf numFmtId="0" fontId="13" fillId="0" borderId="4" xfId="2" applyFont="1" applyFill="1" applyBorder="1" applyAlignment="1" applyProtection="1">
      <alignment horizontal="center" wrapText="1"/>
    </xf>
    <xf numFmtId="1" fontId="8" fillId="0" borderId="5" xfId="0" applyNumberFormat="1" applyFont="1" applyFill="1" applyBorder="1" applyAlignment="1">
      <alignment horizontal="center" wrapText="1"/>
    </xf>
    <xf numFmtId="0" fontId="14" fillId="3" borderId="4" xfId="0" applyNumberFormat="1" applyFont="1" applyFill="1" applyBorder="1" applyAlignment="1">
      <alignment vertical="top" wrapText="1"/>
    </xf>
    <xf numFmtId="0" fontId="14" fillId="4" borderId="4" xfId="0" applyNumberFormat="1" applyFont="1" applyFill="1" applyBorder="1" applyAlignment="1">
      <alignment vertical="top" wrapText="1"/>
    </xf>
    <xf numFmtId="0" fontId="6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0" fontId="11" fillId="0" borderId="4" xfId="0" applyNumberFormat="1" applyFont="1" applyFill="1" applyBorder="1" applyAlignment="1">
      <alignment horizontal="center" wrapText="1"/>
    </xf>
    <xf numFmtId="0" fontId="13" fillId="0" borderId="4" xfId="2" quotePrefix="1" applyFont="1" applyFill="1" applyBorder="1" applyAlignment="1" applyProtection="1">
      <alignment horizontal="center" wrapText="1"/>
    </xf>
    <xf numFmtId="0" fontId="15" fillId="0" borderId="4" xfId="0" applyFont="1" applyFill="1" applyBorder="1" applyAlignment="1"/>
    <xf numFmtId="2" fontId="4" fillId="5" borderId="4" xfId="0" applyNumberFormat="1" applyFont="1" applyFill="1" applyBorder="1" applyAlignment="1">
      <alignment vertical="center"/>
    </xf>
    <xf numFmtId="2" fontId="16" fillId="5" borderId="4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6" borderId="0" xfId="0" applyNumberFormat="1" applyFont="1" applyFill="1" applyBorder="1" applyAlignment="1">
      <alignment wrapText="1"/>
    </xf>
    <xf numFmtId="0" fontId="8" fillId="6" borderId="0" xfId="0" applyNumberFormat="1" applyFont="1" applyFill="1" applyBorder="1" applyAlignment="1">
      <alignment horizontal="center" wrapText="1"/>
    </xf>
    <xf numFmtId="0" fontId="8" fillId="6" borderId="6" xfId="0" applyNumberFormat="1" applyFont="1" applyFill="1" applyBorder="1" applyAlignment="1">
      <alignment horizontal="center" wrapText="1"/>
    </xf>
    <xf numFmtId="1" fontId="2" fillId="6" borderId="0" xfId="0" applyNumberFormat="1" applyFont="1" applyFill="1" applyBorder="1" applyAlignment="1">
      <alignment horizontal="center" wrapText="1"/>
    </xf>
    <xf numFmtId="1" fontId="8" fillId="6" borderId="6" xfId="0" applyNumberFormat="1" applyFont="1" applyFill="1" applyBorder="1" applyAlignment="1">
      <alignment horizontal="center" wrapText="1"/>
    </xf>
    <xf numFmtId="1" fontId="8" fillId="6" borderId="0" xfId="0" applyNumberFormat="1" applyFont="1" applyFill="1" applyBorder="1" applyAlignment="1">
      <alignment horizontal="center" wrapText="1"/>
    </xf>
    <xf numFmtId="1" fontId="8" fillId="6" borderId="7" xfId="0" applyNumberFormat="1" applyFont="1" applyFill="1" applyBorder="1" applyAlignment="1">
      <alignment horizontal="center" wrapText="1"/>
    </xf>
    <xf numFmtId="0" fontId="6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3" fillId="0" borderId="4" xfId="2" quotePrefix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49" fontId="12" fillId="0" borderId="8" xfId="2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9" fontId="14" fillId="3" borderId="4" xfId="0" applyNumberFormat="1" applyFont="1" applyFill="1" applyBorder="1" applyAlignment="1">
      <alignment vertical="top" wrapText="1"/>
    </xf>
    <xf numFmtId="0" fontId="6" fillId="3" borderId="4" xfId="0" applyNumberFormat="1" applyFont="1" applyFill="1" applyBorder="1" applyAlignment="1">
      <alignment vertical="top" wrapText="1"/>
    </xf>
    <xf numFmtId="9" fontId="14" fillId="4" borderId="4" xfId="0" applyNumberFormat="1" applyFont="1" applyFill="1" applyBorder="1" applyAlignment="1">
      <alignment vertical="top" wrapText="1"/>
    </xf>
    <xf numFmtId="0" fontId="6" fillId="4" borderId="4" xfId="0" applyNumberFormat="1" applyFont="1" applyFill="1" applyBorder="1" applyAlignment="1">
      <alignment vertical="top" wrapText="1"/>
    </xf>
    <xf numFmtId="0" fontId="19" fillId="0" borderId="0" xfId="0" applyNumberFormat="1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49" fontId="12" fillId="0" borderId="9" xfId="2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49" fontId="12" fillId="0" borderId="4" xfId="2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2" fontId="13" fillId="5" borderId="4" xfId="0" applyNumberFormat="1" applyFont="1" applyFill="1" applyBorder="1" applyAlignment="1">
      <alignment horizontal="center" vertical="center" wrapText="1"/>
    </xf>
    <xf numFmtId="0" fontId="24" fillId="3" borderId="4" xfId="0" applyNumberFormat="1" applyFont="1" applyFill="1" applyBorder="1" applyAlignment="1">
      <alignment vertical="top" wrapText="1"/>
    </xf>
    <xf numFmtId="0" fontId="25" fillId="7" borderId="10" xfId="0" applyFont="1" applyFill="1" applyBorder="1" applyAlignment="1">
      <alignment vertical="top" wrapText="1"/>
    </xf>
    <xf numFmtId="9" fontId="25" fillId="8" borderId="10" xfId="0" applyNumberFormat="1" applyFont="1" applyFill="1" applyBorder="1" applyAlignment="1">
      <alignment vertical="top" wrapText="1"/>
    </xf>
    <xf numFmtId="0" fontId="25" fillId="8" borderId="10" xfId="0" applyFont="1" applyFill="1" applyBorder="1" applyAlignment="1">
      <alignment vertical="top" wrapText="1"/>
    </xf>
    <xf numFmtId="9" fontId="25" fillId="7" borderId="10" xfId="0" applyNumberFormat="1" applyFont="1" applyFill="1" applyBorder="1" applyAlignment="1">
      <alignment vertical="top" wrapText="1"/>
    </xf>
    <xf numFmtId="0" fontId="0" fillId="4" borderId="4" xfId="0" applyFill="1" applyBorder="1" applyAlignment="1">
      <alignment horizontal="left" vertical="top"/>
    </xf>
    <xf numFmtId="0" fontId="26" fillId="3" borderId="4" xfId="0" applyNumberFormat="1" applyFont="1" applyFill="1" applyBorder="1" applyAlignment="1">
      <alignment vertical="top" wrapText="1"/>
    </xf>
    <xf numFmtId="0" fontId="26" fillId="4" borderId="4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9" borderId="12" xfId="0" applyNumberFormat="1" applyFont="1" applyFill="1" applyBorder="1" applyAlignment="1">
      <alignment horizontal="center" wrapText="1"/>
    </xf>
    <xf numFmtId="0" fontId="2" fillId="9" borderId="12" xfId="0" applyNumberFormat="1" applyFont="1" applyFill="1" applyBorder="1" applyAlignment="1">
      <alignment horizontal="center" wrapText="1"/>
    </xf>
    <xf numFmtId="1" fontId="8" fillId="9" borderId="12" xfId="0" applyNumberFormat="1" applyFont="1" applyFill="1" applyBorder="1" applyAlignment="1">
      <alignment horizontal="center" wrapText="1"/>
    </xf>
    <xf numFmtId="0" fontId="8" fillId="9" borderId="12" xfId="0" applyNumberFormat="1" applyFont="1" applyFill="1" applyBorder="1" applyAlignment="1">
      <alignment horizontal="center" wrapText="1"/>
    </xf>
    <xf numFmtId="1" fontId="8" fillId="9" borderId="12" xfId="0" applyNumberFormat="1" applyFont="1" applyFill="1" applyBorder="1" applyAlignment="1">
      <alignment horizontal="center"/>
    </xf>
    <xf numFmtId="1" fontId="8" fillId="9" borderId="5" xfId="0" applyNumberFormat="1" applyFont="1" applyFill="1" applyBorder="1" applyAlignment="1">
      <alignment horizontal="center" wrapText="1"/>
    </xf>
    <xf numFmtId="1" fontId="8" fillId="9" borderId="4" xfId="0" applyNumberFormat="1" applyFont="1" applyFill="1" applyBorder="1" applyAlignment="1">
      <alignment horizontal="center" wrapText="1"/>
    </xf>
    <xf numFmtId="0" fontId="27" fillId="9" borderId="4" xfId="0" applyNumberFormat="1" applyFont="1" applyFill="1" applyBorder="1" applyAlignment="1">
      <alignment vertical="top" wrapText="1"/>
    </xf>
    <xf numFmtId="0" fontId="28" fillId="9" borderId="4" xfId="0" applyNumberFormat="1" applyFont="1" applyFill="1" applyBorder="1" applyAlignment="1">
      <alignment vertical="top" wrapText="1"/>
    </xf>
    <xf numFmtId="0" fontId="8" fillId="9" borderId="4" xfId="0" applyNumberFormat="1" applyFont="1" applyFill="1" applyBorder="1" applyAlignment="1">
      <alignment vertical="top" wrapText="1"/>
    </xf>
    <xf numFmtId="0" fontId="8" fillId="9" borderId="13" xfId="0" applyNumberFormat="1" applyFont="1" applyFill="1" applyBorder="1" applyAlignment="1">
      <alignment vertical="top" wrapText="1"/>
    </xf>
    <xf numFmtId="0" fontId="49" fillId="0" borderId="4" xfId="0" applyFont="1" applyFill="1" applyBorder="1" applyAlignment="1">
      <alignment horizontal="left" wrapText="1"/>
    </xf>
    <xf numFmtId="0" fontId="49" fillId="0" borderId="4" xfId="0" applyFont="1" applyFill="1" applyBorder="1" applyAlignment="1"/>
    <xf numFmtId="0" fontId="18" fillId="0" borderId="4" xfId="0" applyFont="1" applyFill="1" applyBorder="1" applyAlignment="1">
      <alignment horizontal="right" wrapText="1"/>
    </xf>
    <xf numFmtId="0" fontId="50" fillId="10" borderId="4" xfId="0" applyFont="1" applyFill="1" applyBorder="1" applyAlignment="1"/>
    <xf numFmtId="0" fontId="50" fillId="10" borderId="4" xfId="0" applyNumberFormat="1" applyFont="1" applyFill="1" applyBorder="1" applyAlignment="1">
      <alignment horizontal="left" wrapText="1"/>
    </xf>
    <xf numFmtId="49" fontId="12" fillId="0" borderId="4" xfId="2" applyNumberFormat="1" applyFont="1" applyFill="1" applyBorder="1" applyAlignment="1" applyProtection="1">
      <alignment horizontal="center" wrapText="1"/>
    </xf>
    <xf numFmtId="0" fontId="50" fillId="0" borderId="4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0" fontId="12" fillId="0" borderId="4" xfId="2" applyFont="1" applyFill="1" applyBorder="1" applyAlignment="1" applyProtection="1">
      <alignment horizontal="center" wrapText="1"/>
    </xf>
    <xf numFmtId="0" fontId="50" fillId="0" borderId="4" xfId="0" applyFont="1" applyFill="1" applyBorder="1" applyAlignment="1">
      <alignment horizontal="center"/>
    </xf>
    <xf numFmtId="2" fontId="51" fillId="0" borderId="4" xfId="0" applyNumberFormat="1" applyFont="1" applyFill="1" applyBorder="1" applyAlignment="1">
      <alignment horizontal="center" wrapText="1"/>
    </xf>
    <xf numFmtId="0" fontId="27" fillId="0" borderId="4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  <xf numFmtId="2" fontId="8" fillId="0" borderId="4" xfId="0" applyNumberFormat="1" applyFont="1" applyFill="1" applyBorder="1" applyAlignment="1">
      <alignment horizontal="center" wrapText="1"/>
    </xf>
    <xf numFmtId="2" fontId="8" fillId="0" borderId="13" xfId="0" applyNumberFormat="1" applyFont="1" applyFill="1" applyBorder="1" applyAlignment="1">
      <alignment horizontal="center" wrapText="1"/>
    </xf>
    <xf numFmtId="1" fontId="8" fillId="11" borderId="4" xfId="0" applyNumberFormat="1" applyFont="1" applyFill="1" applyBorder="1" applyAlignment="1">
      <alignment horizontal="center" wrapText="1"/>
    </xf>
    <xf numFmtId="12" fontId="8" fillId="0" borderId="4" xfId="0" applyNumberFormat="1" applyFont="1" applyFill="1" applyBorder="1" applyAlignment="1">
      <alignment horizontal="center" wrapText="1"/>
    </xf>
    <xf numFmtId="1" fontId="8" fillId="0" borderId="4" xfId="0" applyNumberFormat="1" applyFont="1" applyFill="1" applyBorder="1" applyAlignment="1">
      <alignment horizontal="center" wrapText="1"/>
    </xf>
    <xf numFmtId="0" fontId="50" fillId="12" borderId="4" xfId="0" applyFont="1" applyFill="1" applyBorder="1" applyAlignment="1"/>
    <xf numFmtId="0" fontId="50" fillId="12" borderId="4" xfId="0" applyNumberFormat="1" applyFont="1" applyFill="1" applyBorder="1" applyAlignment="1">
      <alignment horizontal="left" wrapText="1"/>
    </xf>
    <xf numFmtId="0" fontId="18" fillId="0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0" fontId="18" fillId="0" borderId="4" xfId="0" applyNumberFormat="1" applyFont="1" applyFill="1" applyBorder="1" applyAlignment="1">
      <alignment horizontal="center" wrapText="1"/>
    </xf>
    <xf numFmtId="0" fontId="50" fillId="0" borderId="4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right" wrapText="1"/>
    </xf>
    <xf numFmtId="0" fontId="10" fillId="0" borderId="4" xfId="0" applyFont="1" applyFill="1" applyBorder="1" applyAlignment="1">
      <alignment horizontal="right" wrapText="1"/>
    </xf>
    <xf numFmtId="0" fontId="29" fillId="13" borderId="4" xfId="0" applyNumberFormat="1" applyFont="1" applyFill="1" applyBorder="1" applyAlignment="1">
      <alignment horizontal="center" wrapText="1"/>
    </xf>
    <xf numFmtId="1" fontId="8" fillId="14" borderId="4" xfId="0" applyNumberFormat="1" applyFont="1" applyFill="1" applyBorder="1" applyAlignment="1">
      <alignment horizontal="center" wrapText="1"/>
    </xf>
    <xf numFmtId="0" fontId="52" fillId="13" borderId="4" xfId="0" applyNumberFormat="1" applyFont="1" applyFill="1" applyBorder="1" applyAlignment="1">
      <alignment horizontal="center"/>
    </xf>
    <xf numFmtId="0" fontId="50" fillId="15" borderId="4" xfId="0" applyNumberFormat="1" applyFont="1" applyFill="1" applyBorder="1" applyAlignment="1">
      <alignment horizontal="left" wrapText="1"/>
    </xf>
    <xf numFmtId="0" fontId="18" fillId="14" borderId="4" xfId="0" applyNumberFormat="1" applyFont="1" applyFill="1" applyBorder="1" applyAlignment="1">
      <alignment horizontal="center"/>
    </xf>
    <xf numFmtId="0" fontId="50" fillId="0" borderId="4" xfId="0" applyNumberFormat="1" applyFont="1" applyFill="1" applyBorder="1" applyAlignment="1">
      <alignment horizontal="left" wrapText="1"/>
    </xf>
    <xf numFmtId="0" fontId="50" fillId="0" borderId="4" xfId="0" applyNumberFormat="1" applyFont="1" applyFill="1" applyBorder="1" applyAlignment="1">
      <alignment horizontal="center" wrapText="1"/>
    </xf>
    <xf numFmtId="0" fontId="50" fillId="0" borderId="4" xfId="0" applyNumberFormat="1" applyFont="1" applyFill="1" applyBorder="1" applyAlignment="1">
      <alignment horizontal="left"/>
    </xf>
    <xf numFmtId="0" fontId="0" fillId="0" borderId="4" xfId="0" applyFill="1" applyBorder="1" applyAlignment="1"/>
    <xf numFmtId="1" fontId="2" fillId="16" borderId="5" xfId="0" applyNumberFormat="1" applyFont="1" applyFill="1" applyBorder="1" applyAlignment="1">
      <alignment horizontal="center" vertical="center" wrapText="1"/>
    </xf>
    <xf numFmtId="2" fontId="53" fillId="16" borderId="14" xfId="0" applyNumberFormat="1" applyFont="1" applyFill="1" applyBorder="1" applyAlignment="1">
      <alignment vertical="center"/>
    </xf>
    <xf numFmtId="2" fontId="4" fillId="16" borderId="4" xfId="0" applyNumberFormat="1" applyFont="1" applyFill="1" applyBorder="1" applyAlignment="1">
      <alignment vertical="center"/>
    </xf>
    <xf numFmtId="2" fontId="53" fillId="16" borderId="4" xfId="0" applyNumberFormat="1" applyFont="1" applyFill="1" applyBorder="1" applyAlignment="1">
      <alignment horizontal="center" vertical="center"/>
    </xf>
    <xf numFmtId="0" fontId="27" fillId="16" borderId="4" xfId="0" applyNumberFormat="1" applyFont="1" applyFill="1" applyBorder="1" applyAlignment="1">
      <alignment horizontal="center" vertical="center" wrapText="1"/>
    </xf>
    <xf numFmtId="0" fontId="8" fillId="16" borderId="4" xfId="0" applyNumberFormat="1" applyFont="1" applyFill="1" applyBorder="1" applyAlignment="1">
      <alignment horizontal="center" vertical="center" wrapText="1"/>
    </xf>
    <xf numFmtId="2" fontId="8" fillId="16" borderId="4" xfId="0" applyNumberFormat="1" applyFont="1" applyFill="1" applyBorder="1" applyAlignment="1">
      <alignment horizontal="center" vertical="center" wrapText="1"/>
    </xf>
    <xf numFmtId="1" fontId="8" fillId="16" borderId="4" xfId="0" applyNumberFormat="1" applyFont="1" applyFill="1" applyBorder="1" applyAlignment="1">
      <alignment horizontal="center" vertical="center" wrapText="1"/>
    </xf>
    <xf numFmtId="0" fontId="8" fillId="16" borderId="4" xfId="0" applyNumberFormat="1" applyFont="1" applyFill="1" applyBorder="1" applyAlignment="1">
      <alignment vertical="center" wrapText="1"/>
    </xf>
    <xf numFmtId="2" fontId="8" fillId="16" borderId="4" xfId="0" applyNumberFormat="1" applyFont="1" applyFill="1" applyBorder="1" applyAlignment="1">
      <alignment vertical="center" wrapText="1"/>
    </xf>
    <xf numFmtId="0" fontId="1" fillId="17" borderId="0" xfId="0" applyNumberFormat="1" applyFont="1" applyFill="1" applyBorder="1" applyAlignment="1">
      <alignment wrapText="1"/>
    </xf>
    <xf numFmtId="0" fontId="8" fillId="17" borderId="0" xfId="0" applyNumberFormat="1" applyFont="1" applyFill="1" applyBorder="1" applyAlignment="1">
      <alignment horizontal="center" wrapText="1"/>
    </xf>
    <xf numFmtId="0" fontId="8" fillId="17" borderId="6" xfId="0" applyNumberFormat="1" applyFont="1" applyFill="1" applyBorder="1" applyAlignment="1">
      <alignment horizontal="center" wrapText="1"/>
    </xf>
    <xf numFmtId="1" fontId="2" fillId="17" borderId="0" xfId="0" applyNumberFormat="1" applyFont="1" applyFill="1" applyBorder="1" applyAlignment="1">
      <alignment horizontal="center" wrapText="1"/>
    </xf>
    <xf numFmtId="1" fontId="1" fillId="17" borderId="0" xfId="0" applyNumberFormat="1" applyFont="1" applyFill="1" applyBorder="1" applyAlignment="1"/>
    <xf numFmtId="1" fontId="1" fillId="17" borderId="6" xfId="0" applyNumberFormat="1" applyFont="1" applyFill="1" applyBorder="1" applyAlignment="1"/>
    <xf numFmtId="1" fontId="1" fillId="17" borderId="15" xfId="0" applyNumberFormat="1" applyFont="1" applyFill="1" applyBorder="1" applyAlignment="1"/>
    <xf numFmtId="1" fontId="8" fillId="17" borderId="6" xfId="0" applyNumberFormat="1" applyFont="1" applyFill="1" applyBorder="1" applyAlignment="1">
      <alignment horizontal="center" wrapText="1"/>
    </xf>
    <xf numFmtId="1" fontId="8" fillId="17" borderId="0" xfId="0" applyNumberFormat="1" applyFont="1" applyFill="1" applyBorder="1" applyAlignment="1">
      <alignment horizontal="center" wrapText="1"/>
    </xf>
    <xf numFmtId="1" fontId="8" fillId="17" borderId="7" xfId="0" applyNumberFormat="1" applyFont="1" applyFill="1" applyBorder="1" applyAlignment="1">
      <alignment horizontal="center" wrapText="1"/>
    </xf>
    <xf numFmtId="1" fontId="54" fillId="17" borderId="16" xfId="0" applyNumberFormat="1" applyFont="1" applyFill="1" applyBorder="1" applyAlignment="1">
      <alignment horizontal="center" wrapText="1"/>
    </xf>
    <xf numFmtId="0" fontId="27" fillId="17" borderId="16" xfId="0" applyNumberFormat="1" applyFont="1" applyFill="1" applyBorder="1" applyAlignment="1">
      <alignment horizontal="center" wrapText="1"/>
    </xf>
    <xf numFmtId="0" fontId="8" fillId="17" borderId="4" xfId="0" applyNumberFormat="1" applyFont="1" applyFill="1" applyBorder="1" applyAlignment="1">
      <alignment horizontal="center" wrapText="1"/>
    </xf>
    <xf numFmtId="0" fontId="8" fillId="17" borderId="16" xfId="0" applyNumberFormat="1" applyFont="1" applyFill="1" applyBorder="1" applyAlignment="1">
      <alignment horizontal="center" wrapText="1"/>
    </xf>
    <xf numFmtId="2" fontId="8" fillId="17" borderId="16" xfId="0" applyNumberFormat="1" applyFont="1" applyFill="1" applyBorder="1" applyAlignment="1">
      <alignment horizontal="center" wrapText="1"/>
    </xf>
    <xf numFmtId="2" fontId="8" fillId="17" borderId="4" xfId="0" applyNumberFormat="1" applyFont="1" applyFill="1" applyBorder="1" applyAlignment="1">
      <alignment horizontal="center" wrapText="1"/>
    </xf>
    <xf numFmtId="0" fontId="8" fillId="17" borderId="8" xfId="0" applyNumberFormat="1" applyFont="1" applyFill="1" applyBorder="1" applyAlignment="1">
      <alignment horizontal="center" wrapText="1"/>
    </xf>
    <xf numFmtId="1" fontId="8" fillId="17" borderId="4" xfId="0" applyNumberFormat="1" applyFont="1" applyFill="1" applyBorder="1" applyAlignment="1">
      <alignment horizontal="center" wrapText="1"/>
    </xf>
    <xf numFmtId="0" fontId="8" fillId="17" borderId="4" xfId="0" applyNumberFormat="1" applyFont="1" applyFill="1" applyBorder="1" applyAlignment="1">
      <alignment vertical="top" wrapText="1"/>
    </xf>
    <xf numFmtId="1" fontId="8" fillId="17" borderId="9" xfId="0" applyNumberFormat="1" applyFont="1" applyFill="1" applyBorder="1" applyAlignment="1">
      <alignment horizontal="center" vertical="top" wrapText="1"/>
    </xf>
    <xf numFmtId="2" fontId="8" fillId="17" borderId="9" xfId="0" applyNumberFormat="1" applyFont="1" applyFill="1" applyBorder="1" applyAlignment="1">
      <alignment vertical="top" wrapText="1"/>
    </xf>
    <xf numFmtId="1" fontId="2" fillId="9" borderId="4" xfId="0" applyNumberFormat="1" applyFont="1" applyFill="1" applyBorder="1" applyAlignment="1">
      <alignment horizontal="center" wrapText="1"/>
    </xf>
    <xf numFmtId="0" fontId="2" fillId="9" borderId="4" xfId="0" applyNumberFormat="1" applyFont="1" applyFill="1" applyBorder="1" applyAlignment="1">
      <alignment horizontal="center" wrapText="1"/>
    </xf>
    <xf numFmtId="1" fontId="2" fillId="9" borderId="9" xfId="0" applyNumberFormat="1" applyFont="1" applyFill="1" applyBorder="1" applyAlignment="1">
      <alignment horizontal="right" wrapText="1"/>
    </xf>
    <xf numFmtId="1" fontId="2" fillId="9" borderId="9" xfId="0" applyNumberFormat="1" applyFont="1" applyFill="1" applyBorder="1" applyAlignment="1">
      <alignment horizontal="center" wrapText="1"/>
    </xf>
    <xf numFmtId="1" fontId="51" fillId="9" borderId="4" xfId="0" applyNumberFormat="1" applyFont="1" applyFill="1" applyBorder="1" applyAlignment="1">
      <alignment horizontal="center" wrapText="1"/>
    </xf>
    <xf numFmtId="0" fontId="27" fillId="9" borderId="4" xfId="0" applyNumberFormat="1" applyFont="1" applyFill="1" applyBorder="1" applyAlignment="1">
      <alignment horizontal="center" wrapText="1"/>
    </xf>
    <xf numFmtId="0" fontId="28" fillId="9" borderId="9" xfId="0" applyNumberFormat="1" applyFont="1" applyFill="1" applyBorder="1" applyAlignment="1">
      <alignment horizontal="center" wrapText="1"/>
    </xf>
    <xf numFmtId="0" fontId="8" fillId="9" borderId="4" xfId="0" applyNumberFormat="1" applyFont="1" applyFill="1" applyBorder="1" applyAlignment="1">
      <alignment horizontal="center" wrapText="1"/>
    </xf>
    <xf numFmtId="2" fontId="8" fillId="9" borderId="4" xfId="0" applyNumberFormat="1" applyFont="1" applyFill="1" applyBorder="1" applyAlignment="1">
      <alignment horizontal="center" wrapText="1"/>
    </xf>
    <xf numFmtId="2" fontId="8" fillId="9" borderId="9" xfId="0" applyNumberFormat="1" applyFont="1" applyFill="1" applyBorder="1" applyAlignment="1">
      <alignment horizontal="center" wrapText="1"/>
    </xf>
    <xf numFmtId="1" fontId="8" fillId="9" borderId="9" xfId="0" applyNumberFormat="1" applyFont="1" applyFill="1" applyBorder="1" applyAlignment="1">
      <alignment horizontal="center" wrapText="1"/>
    </xf>
    <xf numFmtId="0" fontId="8" fillId="9" borderId="9" xfId="0" applyNumberFormat="1" applyFont="1" applyFill="1" applyBorder="1" applyAlignment="1">
      <alignment horizontal="center" wrapText="1"/>
    </xf>
    <xf numFmtId="0" fontId="8" fillId="9" borderId="9" xfId="0" applyNumberFormat="1" applyFont="1" applyFill="1" applyBorder="1" applyAlignment="1">
      <alignment vertical="top" wrapText="1"/>
    </xf>
    <xf numFmtId="1" fontId="8" fillId="9" borderId="9" xfId="0" applyNumberFormat="1" applyFont="1" applyFill="1" applyBorder="1" applyAlignment="1">
      <alignment horizontal="center" vertical="top" wrapText="1"/>
    </xf>
    <xf numFmtId="2" fontId="8" fillId="9" borderId="9" xfId="0" applyNumberFormat="1" applyFont="1" applyFill="1" applyBorder="1" applyAlignment="1">
      <alignment vertical="top" wrapText="1"/>
    </xf>
    <xf numFmtId="0" fontId="49" fillId="0" borderId="17" xfId="0" applyFont="1" applyFill="1" applyBorder="1" applyAlignment="1">
      <alignment vertical="center" wrapText="1"/>
    </xf>
    <xf numFmtId="0" fontId="49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right" vertical="center" wrapText="1"/>
    </xf>
    <xf numFmtId="0" fontId="50" fillId="10" borderId="4" xfId="0" applyFont="1" applyFill="1" applyBorder="1" applyAlignment="1">
      <alignment vertical="center"/>
    </xf>
    <xf numFmtId="0" fontId="18" fillId="0" borderId="4" xfId="0" applyNumberFormat="1" applyFont="1" applyFill="1" applyBorder="1" applyAlignment="1">
      <alignment horizontal="left" vertical="center" wrapText="1"/>
    </xf>
    <xf numFmtId="0" fontId="50" fillId="0" borderId="4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2" fontId="51" fillId="0" borderId="4" xfId="0" applyNumberFormat="1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1" fontId="8" fillId="11" borderId="4" xfId="0" applyNumberFormat="1" applyFont="1" applyFill="1" applyBorder="1" applyAlignment="1">
      <alignment horizontal="center" vertical="center" wrapText="1"/>
    </xf>
    <xf numFmtId="12" fontId="8" fillId="0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50" fillId="12" borderId="4" xfId="0" applyFont="1" applyFill="1" applyBorder="1" applyAlignment="1">
      <alignment vertical="center"/>
    </xf>
    <xf numFmtId="0" fontId="50" fillId="0" borderId="4" xfId="0" applyNumberFormat="1" applyFont="1" applyFill="1" applyBorder="1" applyAlignment="1">
      <alignment horizontal="left" vertical="center" wrapText="1"/>
    </xf>
    <xf numFmtId="0" fontId="50" fillId="0" borderId="17" xfId="0" applyFont="1" applyFill="1" applyBorder="1" applyAlignment="1">
      <alignment vertical="center" wrapText="1"/>
    </xf>
    <xf numFmtId="0" fontId="50" fillId="0" borderId="4" xfId="0" applyFont="1" applyFill="1" applyBorder="1" applyAlignment="1">
      <alignment horizontal="left" vertical="center" wrapText="1"/>
    </xf>
    <xf numFmtId="0" fontId="50" fillId="0" borderId="4" xfId="0" applyNumberFormat="1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18" fillId="14" borderId="4" xfId="0" applyNumberFormat="1" applyFont="1" applyFill="1" applyBorder="1" applyAlignment="1">
      <alignment horizontal="center" vertical="center" wrapText="1"/>
    </xf>
    <xf numFmtId="0" fontId="29" fillId="13" borderId="4" xfId="0" applyNumberFormat="1" applyFont="1" applyFill="1" applyBorder="1" applyAlignment="1">
      <alignment horizontal="center" vertical="center" wrapText="1"/>
    </xf>
    <xf numFmtId="1" fontId="8" fillId="14" borderId="4" xfId="0" applyNumberFormat="1" applyFont="1" applyFill="1" applyBorder="1" applyAlignment="1">
      <alignment horizontal="center" vertical="center" wrapText="1"/>
    </xf>
    <xf numFmtId="0" fontId="52" fillId="13" borderId="4" xfId="0" applyNumberFormat="1" applyFont="1" applyFill="1" applyBorder="1" applyAlignment="1">
      <alignment horizontal="center" vertical="center"/>
    </xf>
    <xf numFmtId="0" fontId="50" fillId="14" borderId="4" xfId="0" applyNumberFormat="1" applyFont="1" applyFill="1" applyBorder="1" applyAlignment="1">
      <alignment horizontal="left" vertical="center" wrapText="1"/>
    </xf>
    <xf numFmtId="0" fontId="50" fillId="14" borderId="4" xfId="0" applyNumberFormat="1" applyFont="1" applyFill="1" applyBorder="1" applyAlignment="1">
      <alignment horizontal="center" vertical="center"/>
    </xf>
    <xf numFmtId="0" fontId="50" fillId="13" borderId="4" xfId="0" applyNumberFormat="1" applyFont="1" applyFill="1" applyBorder="1" applyAlignment="1">
      <alignment horizontal="center" vertical="center"/>
    </xf>
    <xf numFmtId="0" fontId="12" fillId="0" borderId="4" xfId="2" applyFont="1" applyFill="1" applyBorder="1" applyAlignment="1" applyProtection="1">
      <alignment horizontal="right" vertical="center" wrapText="1"/>
    </xf>
    <xf numFmtId="0" fontId="49" fillId="0" borderId="4" xfId="0" applyFont="1" applyFill="1" applyBorder="1" applyAlignment="1">
      <alignment vertical="center" wrapText="1"/>
    </xf>
    <xf numFmtId="0" fontId="5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" fontId="12" fillId="14" borderId="4" xfId="0" applyNumberFormat="1" applyFont="1" applyFill="1" applyBorder="1" applyAlignment="1">
      <alignment horizontal="center" vertical="center" wrapText="1"/>
    </xf>
    <xf numFmtId="0" fontId="49" fillId="14" borderId="17" xfId="0" applyFont="1" applyFill="1" applyBorder="1" applyAlignment="1">
      <alignment vertical="center" wrapText="1"/>
    </xf>
    <xf numFmtId="0" fontId="13" fillId="14" borderId="4" xfId="2" applyFont="1" applyFill="1" applyBorder="1" applyAlignment="1" applyProtection="1">
      <alignment horizontal="center" vertical="center" wrapText="1"/>
    </xf>
    <xf numFmtId="0" fontId="50" fillId="18" borderId="4" xfId="0" applyFont="1" applyFill="1" applyBorder="1" applyAlignment="1">
      <alignment vertical="center"/>
    </xf>
    <xf numFmtId="0" fontId="13" fillId="14" borderId="4" xfId="2" quotePrefix="1" applyFont="1" applyFill="1" applyBorder="1" applyAlignment="1" applyProtection="1">
      <alignment horizontal="center" vertical="center" wrapText="1"/>
    </xf>
    <xf numFmtId="49" fontId="12" fillId="14" borderId="8" xfId="2" applyNumberFormat="1" applyFont="1" applyFill="1" applyBorder="1" applyAlignment="1" applyProtection="1">
      <alignment horizontal="center" vertical="center" wrapText="1"/>
    </xf>
    <xf numFmtId="0" fontId="50" fillId="14" borderId="4" xfId="0" applyNumberFormat="1" applyFont="1" applyFill="1" applyBorder="1" applyAlignment="1">
      <alignment horizontal="center" vertical="center" wrapText="1"/>
    </xf>
    <xf numFmtId="2" fontId="1" fillId="14" borderId="1" xfId="0" applyNumberFormat="1" applyFont="1" applyFill="1" applyBorder="1" applyAlignment="1">
      <alignment horizontal="center" vertical="center"/>
    </xf>
    <xf numFmtId="1" fontId="8" fillId="14" borderId="1" xfId="0" applyNumberFormat="1" applyFont="1" applyFill="1" applyBorder="1" applyAlignment="1">
      <alignment horizontal="center" vertical="center" wrapText="1"/>
    </xf>
    <xf numFmtId="1" fontId="8" fillId="14" borderId="11" xfId="0" applyNumberFormat="1" applyFont="1" applyFill="1" applyBorder="1" applyAlignment="1">
      <alignment horizontal="center" vertical="center" wrapText="1"/>
    </xf>
    <xf numFmtId="2" fontId="51" fillId="14" borderId="4" xfId="0" applyNumberFormat="1" applyFont="1" applyFill="1" applyBorder="1" applyAlignment="1">
      <alignment horizontal="center" vertical="center" wrapText="1"/>
    </xf>
    <xf numFmtId="0" fontId="27" fillId="14" borderId="4" xfId="0" applyNumberFormat="1" applyFont="1" applyFill="1" applyBorder="1" applyAlignment="1">
      <alignment horizontal="center" vertical="center" wrapText="1"/>
    </xf>
    <xf numFmtId="0" fontId="8" fillId="14" borderId="4" xfId="0" applyNumberFormat="1" applyFont="1" applyFill="1" applyBorder="1" applyAlignment="1">
      <alignment horizontal="center" vertical="center" wrapText="1"/>
    </xf>
    <xf numFmtId="2" fontId="8" fillId="14" borderId="4" xfId="0" applyNumberFormat="1" applyFont="1" applyFill="1" applyBorder="1" applyAlignment="1">
      <alignment horizontal="center" vertical="center" wrapText="1"/>
    </xf>
    <xf numFmtId="2" fontId="8" fillId="14" borderId="13" xfId="0" applyNumberFormat="1" applyFont="1" applyFill="1" applyBorder="1" applyAlignment="1">
      <alignment horizontal="center" vertical="center" wrapText="1"/>
    </xf>
    <xf numFmtId="12" fontId="8" fillId="14" borderId="4" xfId="0" applyNumberFormat="1" applyFont="1" applyFill="1" applyBorder="1" applyAlignment="1">
      <alignment horizontal="center" vertical="center" wrapText="1"/>
    </xf>
    <xf numFmtId="0" fontId="6" fillId="14" borderId="0" xfId="0" applyNumberFormat="1" applyFont="1" applyFill="1" applyAlignment="1">
      <alignment vertical="center" wrapText="1"/>
    </xf>
    <xf numFmtId="0" fontId="0" fillId="14" borderId="0" xfId="0" applyFont="1" applyFill="1" applyAlignment="1">
      <alignment vertical="center" wrapText="1"/>
    </xf>
    <xf numFmtId="1" fontId="2" fillId="9" borderId="18" xfId="0" applyNumberFormat="1" applyFont="1" applyFill="1" applyBorder="1" applyAlignment="1">
      <alignment horizontal="center" wrapText="1"/>
    </xf>
    <xf numFmtId="1" fontId="2" fillId="9" borderId="13" xfId="0" applyNumberFormat="1" applyFont="1" applyFill="1" applyBorder="1" applyAlignment="1">
      <alignment horizontal="center" wrapText="1"/>
    </xf>
    <xf numFmtId="2" fontId="2" fillId="9" borderId="4" xfId="0" applyNumberFormat="1" applyFont="1" applyFill="1" applyBorder="1" applyAlignment="1">
      <alignment horizontal="center" wrapText="1"/>
    </xf>
    <xf numFmtId="2" fontId="54" fillId="9" borderId="4" xfId="0" applyNumberFormat="1" applyFont="1" applyFill="1" applyBorder="1" applyAlignment="1">
      <alignment horizontal="center" wrapText="1"/>
    </xf>
    <xf numFmtId="1" fontId="1" fillId="14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29" fillId="13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 wrapText="1"/>
    </xf>
    <xf numFmtId="0" fontId="0" fillId="0" borderId="4" xfId="0" applyFill="1" applyBorder="1" applyAlignment="1">
      <alignment vertical="center" wrapText="1"/>
    </xf>
    <xf numFmtId="2" fontId="2" fillId="9" borderId="9" xfId="0" applyNumberFormat="1" applyFont="1" applyFill="1" applyBorder="1" applyAlignment="1">
      <alignment horizontal="center" wrapText="1"/>
    </xf>
    <xf numFmtId="2" fontId="54" fillId="9" borderId="9" xfId="0" applyNumberFormat="1" applyFont="1" applyFill="1" applyBorder="1" applyAlignment="1">
      <alignment horizontal="center" wrapText="1"/>
    </xf>
    <xf numFmtId="0" fontId="49" fillId="0" borderId="4" xfId="0" applyFont="1" applyFill="1" applyBorder="1" applyAlignment="1">
      <alignment horizontal="center" vertical="center" wrapText="1"/>
    </xf>
    <xf numFmtId="0" fontId="55" fillId="0" borderId="4" xfId="0" applyFont="1" applyFill="1" applyBorder="1" applyAlignment="1">
      <alignment horizontal="center" vertical="center"/>
    </xf>
    <xf numFmtId="0" fontId="55" fillId="14" borderId="4" xfId="0" applyFont="1" applyFill="1" applyBorder="1" applyAlignment="1">
      <alignment horizontal="center" vertical="center"/>
    </xf>
    <xf numFmtId="1" fontId="1" fillId="14" borderId="12" xfId="0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2" fontId="53" fillId="16" borderId="19" xfId="0" applyNumberFormat="1" applyFont="1" applyFill="1" applyBorder="1" applyAlignment="1">
      <alignment horizontal="center" vertical="center"/>
    </xf>
    <xf numFmtId="2" fontId="13" fillId="16" borderId="4" xfId="0" applyNumberFormat="1" applyFont="1" applyFill="1" applyBorder="1" applyAlignment="1">
      <alignment horizontal="center" vertical="center" wrapText="1"/>
    </xf>
    <xf numFmtId="2" fontId="51" fillId="16" borderId="4" xfId="0" applyNumberFormat="1" applyFont="1" applyFill="1" applyBorder="1" applyAlignment="1">
      <alignment horizontal="center" vertical="center" wrapText="1"/>
    </xf>
    <xf numFmtId="1" fontId="1" fillId="19" borderId="20" xfId="0" applyNumberFormat="1" applyFont="1" applyFill="1" applyBorder="1" applyAlignment="1">
      <alignment vertical="center" wrapText="1"/>
    </xf>
    <xf numFmtId="0" fontId="0" fillId="20" borderId="4" xfId="0" applyFont="1" applyFill="1" applyBorder="1" applyAlignment="1">
      <alignment vertical="top" wrapText="1"/>
    </xf>
    <xf numFmtId="1" fontId="31" fillId="9" borderId="4" xfId="0" applyNumberFormat="1" applyFont="1" applyFill="1" applyBorder="1" applyAlignment="1">
      <alignment horizontal="center" vertical="center" wrapText="1"/>
    </xf>
    <xf numFmtId="2" fontId="56" fillId="0" borderId="4" xfId="0" applyNumberFormat="1" applyFont="1" applyBorder="1" applyAlignment="1">
      <alignment horizontal="center" vertical="center" wrapText="1"/>
    </xf>
    <xf numFmtId="1" fontId="4" fillId="11" borderId="0" xfId="0" applyNumberFormat="1" applyFont="1" applyFill="1" applyBorder="1" applyAlignment="1">
      <alignment horizontal="center" vertical="center"/>
    </xf>
    <xf numFmtId="2" fontId="56" fillId="11" borderId="0" xfId="0" applyNumberFormat="1" applyFont="1" applyFill="1" applyBorder="1" applyAlignment="1">
      <alignment horizontal="center" vertical="center" wrapText="1"/>
    </xf>
    <xf numFmtId="1" fontId="1" fillId="11" borderId="0" xfId="0" applyNumberFormat="1" applyFont="1" applyFill="1" applyBorder="1" applyAlignment="1"/>
    <xf numFmtId="0" fontId="27" fillId="11" borderId="0" xfId="0" applyNumberFormat="1" applyFont="1" applyFill="1" applyAlignment="1">
      <alignment horizontal="center" wrapText="1"/>
    </xf>
    <xf numFmtId="0" fontId="8" fillId="11" borderId="0" xfId="0" applyNumberFormat="1" applyFont="1" applyFill="1" applyAlignment="1">
      <alignment horizontal="center" wrapText="1"/>
    </xf>
    <xf numFmtId="0" fontId="8" fillId="11" borderId="0" xfId="0" applyNumberFormat="1" applyFont="1" applyFill="1" applyAlignment="1">
      <alignment vertical="top" wrapText="1"/>
    </xf>
    <xf numFmtId="1" fontId="4" fillId="9" borderId="4" xfId="0" applyNumberFormat="1" applyFont="1" applyFill="1" applyBorder="1" applyAlignment="1">
      <alignment horizontal="center" vertical="center"/>
    </xf>
    <xf numFmtId="0" fontId="27" fillId="0" borderId="0" xfId="0" applyNumberFormat="1" applyFont="1" applyAlignment="1">
      <alignment vertical="top" wrapText="1"/>
    </xf>
    <xf numFmtId="0" fontId="28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vertical="top" wrapText="1"/>
    </xf>
    <xf numFmtId="0" fontId="49" fillId="0" borderId="0" xfId="0" applyFont="1" applyFill="1" applyBorder="1" applyAlignment="1">
      <alignment horizontal="left" wrapText="1"/>
    </xf>
    <xf numFmtId="1" fontId="8" fillId="0" borderId="0" xfId="0" applyNumberFormat="1" applyFont="1" applyFill="1" applyBorder="1" applyAlignment="1">
      <alignment horizontal="center" wrapText="1"/>
    </xf>
    <xf numFmtId="0" fontId="48" fillId="0" borderId="4" xfId="0" applyFont="1" applyBorder="1" applyAlignment="1">
      <alignment horizontal="center" vertical="center"/>
    </xf>
    <xf numFmtId="0" fontId="48" fillId="0" borderId="4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4" xfId="0" applyFont="1" applyBorder="1"/>
    <xf numFmtId="0" fontId="48" fillId="0" borderId="4" xfId="0" applyFont="1" applyBorder="1" applyAlignment="1">
      <alignment wrapText="1"/>
    </xf>
    <xf numFmtId="0" fontId="0" fillId="0" borderId="4" xfId="0" applyFont="1" applyBorder="1" applyAlignment="1">
      <alignment vertical="center" wrapText="1"/>
    </xf>
    <xf numFmtId="0" fontId="48" fillId="0" borderId="0" xfId="0" applyFont="1"/>
    <xf numFmtId="0" fontId="0" fillId="0" borderId="4" xfId="0" applyFont="1" applyBorder="1" applyAlignment="1">
      <alignment vertical="center"/>
    </xf>
    <xf numFmtId="0" fontId="48" fillId="0" borderId="4" xfId="0" applyFont="1" applyBorder="1"/>
    <xf numFmtId="0" fontId="48" fillId="0" borderId="0" xfId="0" applyFont="1" applyBorder="1"/>
    <xf numFmtId="0" fontId="0" fillId="11" borderId="0" xfId="0" applyFill="1" applyBorder="1"/>
    <xf numFmtId="0" fontId="57" fillId="0" borderId="0" xfId="0" applyFont="1" applyAlignment="1">
      <alignment horizontal="justify" vertical="center"/>
    </xf>
    <xf numFmtId="0" fontId="57" fillId="0" borderId="0" xfId="0" applyFont="1" applyAlignment="1">
      <alignment horizontal="justify" vertical="center" wrapText="1"/>
    </xf>
    <xf numFmtId="0" fontId="58" fillId="0" borderId="0" xfId="0" applyFont="1" applyAlignment="1">
      <alignment horizontal="justify" vertical="center" wrapText="1"/>
    </xf>
    <xf numFmtId="0" fontId="59" fillId="0" borderId="0" xfId="0" applyFont="1" applyAlignment="1">
      <alignment horizontal="justify" vertical="center"/>
    </xf>
    <xf numFmtId="0" fontId="60" fillId="0" borderId="0" xfId="0" applyFont="1" applyAlignment="1">
      <alignment horizontal="justify" vertical="center"/>
    </xf>
    <xf numFmtId="9" fontId="14" fillId="20" borderId="4" xfId="0" applyNumberFormat="1" applyFont="1" applyFill="1" applyBorder="1" applyAlignment="1">
      <alignment vertical="top" wrapText="1"/>
    </xf>
    <xf numFmtId="0" fontId="14" fillId="20" borderId="4" xfId="0" applyNumberFormat="1" applyFont="1" applyFill="1" applyBorder="1" applyAlignment="1">
      <alignment vertical="top" wrapText="1"/>
    </xf>
    <xf numFmtId="49" fontId="13" fillId="11" borderId="4" xfId="2" applyNumberFormat="1" applyFont="1" applyFill="1" applyBorder="1" applyAlignment="1" applyProtection="1">
      <alignment horizontal="center" wrapText="1"/>
    </xf>
    <xf numFmtId="0" fontId="13" fillId="11" borderId="4" xfId="2" applyFont="1" applyFill="1" applyBorder="1" applyAlignment="1" applyProtection="1">
      <alignment horizontal="center" wrapText="1"/>
    </xf>
    <xf numFmtId="0" fontId="10" fillId="11" borderId="4" xfId="0" applyNumberFormat="1" applyFont="1" applyFill="1" applyBorder="1" applyAlignment="1">
      <alignment horizontal="center"/>
    </xf>
    <xf numFmtId="0" fontId="10" fillId="11" borderId="4" xfId="0" applyNumberFormat="1" applyFont="1" applyFill="1" applyBorder="1" applyAlignment="1">
      <alignment horizontal="center" wrapText="1"/>
    </xf>
    <xf numFmtId="0" fontId="13" fillId="11" borderId="4" xfId="0" applyFont="1" applyFill="1" applyBorder="1" applyAlignment="1">
      <alignment vertical="center" wrapText="1"/>
    </xf>
    <xf numFmtId="0" fontId="10" fillId="11" borderId="4" xfId="0" applyNumberFormat="1" applyFont="1" applyFill="1" applyBorder="1" applyAlignment="1">
      <alignment horizontal="left" vertical="center" wrapText="1"/>
    </xf>
    <xf numFmtId="49" fontId="13" fillId="11" borderId="4" xfId="2" applyNumberFormat="1" applyFont="1" applyFill="1" applyBorder="1" applyAlignment="1" applyProtection="1">
      <alignment horizontal="center" vertical="center" wrapText="1"/>
    </xf>
    <xf numFmtId="0" fontId="13" fillId="11" borderId="4" xfId="2" applyFont="1" applyFill="1" applyBorder="1" applyAlignment="1" applyProtection="1">
      <alignment horizontal="center" vertical="center" wrapText="1"/>
    </xf>
    <xf numFmtId="0" fontId="10" fillId="11" borderId="4" xfId="0" applyNumberFormat="1" applyFont="1" applyFill="1" applyBorder="1" applyAlignment="1">
      <alignment horizontal="center" vertical="center" wrapText="1"/>
    </xf>
    <xf numFmtId="0" fontId="13" fillId="11" borderId="4" xfId="2" applyFont="1" applyFill="1" applyBorder="1" applyAlignment="1" applyProtection="1">
      <alignment horizontal="left" vertical="center" wrapText="1"/>
    </xf>
    <xf numFmtId="0" fontId="13" fillId="11" borderId="4" xfId="2" quotePrefix="1" applyFont="1" applyFill="1" applyBorder="1" applyAlignment="1" applyProtection="1">
      <alignment horizontal="center" vertical="center" wrapText="1"/>
    </xf>
    <xf numFmtId="0" fontId="18" fillId="11" borderId="4" xfId="0" applyFont="1" applyFill="1" applyBorder="1" applyAlignment="1">
      <alignment vertical="center"/>
    </xf>
    <xf numFmtId="0" fontId="10" fillId="1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vertical="center"/>
    </xf>
    <xf numFmtId="0" fontId="10" fillId="11" borderId="4" xfId="0" applyNumberFormat="1" applyFont="1" applyFill="1" applyBorder="1" applyAlignment="1">
      <alignment horizontal="center" vertical="center"/>
    </xf>
    <xf numFmtId="0" fontId="10" fillId="22" borderId="4" xfId="0" applyFont="1" applyFill="1" applyBorder="1" applyAlignment="1">
      <alignment vertical="center"/>
    </xf>
    <xf numFmtId="0" fontId="10" fillId="11" borderId="4" xfId="0" applyFont="1" applyFill="1" applyBorder="1" applyAlignment="1">
      <alignment vertical="center" wrapText="1"/>
    </xf>
    <xf numFmtId="0" fontId="32" fillId="11" borderId="4" xfId="0" applyFont="1" applyFill="1" applyBorder="1" applyAlignment="1">
      <alignment vertical="center"/>
    </xf>
    <xf numFmtId="49" fontId="13" fillId="11" borderId="9" xfId="2" applyNumberFormat="1" applyFont="1" applyFill="1" applyBorder="1" applyAlignment="1" applyProtection="1">
      <alignment horizontal="center" vertical="center" wrapText="1"/>
    </xf>
    <xf numFmtId="0" fontId="12" fillId="11" borderId="4" xfId="0" applyFont="1" applyFill="1" applyBorder="1" applyAlignment="1">
      <alignment vertical="center" wrapText="1"/>
    </xf>
    <xf numFmtId="0" fontId="12" fillId="11" borderId="4" xfId="2" applyFont="1" applyFill="1" applyBorder="1" applyAlignment="1" applyProtection="1">
      <alignment horizontal="center" vertical="center" wrapText="1"/>
    </xf>
    <xf numFmtId="0" fontId="18" fillId="21" borderId="4" xfId="0" applyFont="1" applyFill="1" applyBorder="1" applyAlignment="1">
      <alignment vertical="center"/>
    </xf>
    <xf numFmtId="0" fontId="18" fillId="11" borderId="4" xfId="0" applyNumberFormat="1" applyFont="1" applyFill="1" applyBorder="1" applyAlignment="1">
      <alignment horizontal="left" vertical="center" wrapText="1"/>
    </xf>
    <xf numFmtId="0" fontId="18" fillId="11" borderId="4" xfId="0" applyFont="1" applyFill="1" applyBorder="1" applyAlignment="1">
      <alignment horizontal="left" vertical="center" wrapText="1"/>
    </xf>
    <xf numFmtId="0" fontId="18" fillId="22" borderId="4" xfId="0" applyFont="1" applyFill="1" applyBorder="1" applyAlignment="1">
      <alignment vertical="center"/>
    </xf>
    <xf numFmtId="0" fontId="32" fillId="11" borderId="4" xfId="0" applyFont="1" applyFill="1" applyBorder="1" applyAlignment="1">
      <alignment vertical="center" wrapText="1"/>
    </xf>
    <xf numFmtId="15" fontId="0" fillId="0" borderId="4" xfId="0" applyNumberFormat="1" applyFill="1" applyBorder="1" applyAlignment="1">
      <alignment horizontal="right"/>
    </xf>
    <xf numFmtId="0" fontId="0" fillId="0" borderId="0" xfId="0" applyFill="1"/>
    <xf numFmtId="15" fontId="0" fillId="0" borderId="4" xfId="0" applyNumberFormat="1" applyFill="1" applyBorder="1"/>
    <xf numFmtId="0" fontId="0" fillId="0" borderId="4" xfId="0" applyFill="1" applyBorder="1"/>
    <xf numFmtId="1" fontId="2" fillId="5" borderId="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10" fillId="11" borderId="10" xfId="0" applyFont="1" applyFill="1" applyBorder="1" applyAlignment="1">
      <alignment vertical="center" wrapText="1"/>
    </xf>
    <xf numFmtId="0" fontId="13" fillId="11" borderId="8" xfId="2" quotePrefix="1" applyFont="1" applyFill="1" applyBorder="1" applyAlignment="1" applyProtection="1">
      <alignment horizontal="center" vertical="center" wrapText="1"/>
    </xf>
    <xf numFmtId="0" fontId="10" fillId="11" borderId="9" xfId="0" applyNumberFormat="1" applyFont="1" applyFill="1" applyBorder="1" applyAlignment="1">
      <alignment horizontal="left" vertical="center" wrapText="1"/>
    </xf>
    <xf numFmtId="0" fontId="18" fillId="11" borderId="9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21" borderId="4" xfId="0" applyNumberFormat="1" applyFont="1" applyFill="1" applyBorder="1" applyAlignment="1">
      <alignment horizontal="left" vertical="center" wrapText="1"/>
    </xf>
    <xf numFmtId="0" fontId="18" fillId="21" borderId="4" xfId="0" applyNumberFormat="1" applyFont="1" applyFill="1" applyBorder="1" applyAlignment="1">
      <alignment horizontal="left" vertical="center" wrapText="1"/>
    </xf>
    <xf numFmtId="0" fontId="11" fillId="21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11" fillId="22" borderId="4" xfId="0" applyFont="1" applyFill="1" applyBorder="1" applyAlignment="1">
      <alignment vertical="center"/>
    </xf>
    <xf numFmtId="0" fontId="10" fillId="22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0" fontId="10" fillId="11" borderId="4" xfId="0" applyNumberFormat="1" applyFont="1" applyFill="1" applyBorder="1" applyAlignment="1">
      <alignment horizontal="left" vertical="center"/>
    </xf>
    <xf numFmtId="0" fontId="51" fillId="9" borderId="4" xfId="0" applyFont="1" applyFill="1" applyBorder="1" applyAlignment="1">
      <alignment vertical="center" wrapText="1"/>
    </xf>
    <xf numFmtId="0" fontId="61" fillId="23" borderId="4" xfId="0" applyFont="1" applyFill="1" applyBorder="1" applyAlignment="1">
      <alignment vertical="center"/>
    </xf>
    <xf numFmtId="0" fontId="13" fillId="0" borderId="4" xfId="2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49" fontId="13" fillId="11" borderId="8" xfId="2" applyNumberFormat="1" applyFont="1" applyFill="1" applyBorder="1" applyAlignment="1" applyProtection="1">
      <alignment horizontal="center" vertical="center" wrapText="1"/>
    </xf>
    <xf numFmtId="0" fontId="13" fillId="11" borderId="21" xfId="2" applyFont="1" applyFill="1" applyBorder="1" applyAlignment="1" applyProtection="1">
      <alignment horizontal="center" vertical="center" wrapText="1"/>
    </xf>
    <xf numFmtId="0" fontId="48" fillId="0" borderId="4" xfId="0" applyFont="1" applyBorder="1" applyAlignment="1">
      <alignment horizontal="left" vertical="center"/>
    </xf>
    <xf numFmtId="0" fontId="14" fillId="0" borderId="4" xfId="0" applyNumberFormat="1" applyFont="1" applyFill="1" applyBorder="1" applyAlignment="1">
      <alignment vertical="top" wrapText="1"/>
    </xf>
    <xf numFmtId="0" fontId="62" fillId="0" borderId="4" xfId="0" applyNumberFormat="1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center" wrapText="1"/>
    </xf>
    <xf numFmtId="1" fontId="13" fillId="11" borderId="1" xfId="0" applyNumberFormat="1" applyFont="1" applyFill="1" applyBorder="1" applyAlignment="1">
      <alignment horizontal="center" vertical="center" wrapText="1"/>
    </xf>
    <xf numFmtId="0" fontId="14" fillId="4" borderId="13" xfId="0" applyNumberFormat="1" applyFont="1" applyFill="1" applyBorder="1" applyAlignment="1">
      <alignment vertical="top" wrapText="1"/>
    </xf>
    <xf numFmtId="0" fontId="6" fillId="0" borderId="12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vertical="center" wrapText="1"/>
    </xf>
    <xf numFmtId="0" fontId="19" fillId="0" borderId="4" xfId="0" applyNumberFormat="1" applyFont="1" applyFill="1" applyBorder="1" applyAlignment="1">
      <alignment vertical="center" wrapText="1"/>
    </xf>
    <xf numFmtId="0" fontId="6" fillId="0" borderId="4" xfId="0" applyNumberFormat="1" applyFont="1" applyBorder="1" applyAlignment="1">
      <alignment vertical="center" wrapText="1"/>
    </xf>
    <xf numFmtId="0" fontId="6" fillId="0" borderId="4" xfId="0" applyNumberFormat="1" applyFont="1" applyFill="1" applyBorder="1" applyAlignment="1">
      <alignment vertical="top" wrapText="1"/>
    </xf>
    <xf numFmtId="1" fontId="2" fillId="0" borderId="4" xfId="0" applyNumberFormat="1" applyFont="1" applyFill="1" applyBorder="1" applyAlignment="1">
      <alignment horizontal="center" wrapText="1"/>
    </xf>
    <xf numFmtId="1" fontId="2" fillId="0" borderId="9" xfId="0" applyNumberFormat="1" applyFont="1" applyFill="1" applyBorder="1" applyAlignment="1">
      <alignment horizontal="center" wrapText="1"/>
    </xf>
    <xf numFmtId="1" fontId="2" fillId="0" borderId="18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left" vertical="center" wrapText="1"/>
    </xf>
    <xf numFmtId="0" fontId="10" fillId="11" borderId="9" xfId="0" applyFont="1" applyFill="1" applyBorder="1" applyAlignment="1">
      <alignment horizontal="left" vertical="center" wrapText="1"/>
    </xf>
    <xf numFmtId="0" fontId="32" fillId="11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0" fontId="13" fillId="24" borderId="4" xfId="0" applyFont="1" applyFill="1" applyBorder="1" applyAlignment="1">
      <alignment vertical="center" wrapText="1"/>
    </xf>
    <xf numFmtId="0" fontId="10" fillId="25" borderId="4" xfId="0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48" fillId="0" borderId="4" xfId="0" applyFont="1" applyFill="1" applyBorder="1" applyAlignment="1">
      <alignment vertical="center"/>
    </xf>
    <xf numFmtId="9" fontId="63" fillId="9" borderId="4" xfId="0" applyNumberFormat="1" applyFont="1" applyFill="1" applyBorder="1" applyAlignment="1">
      <alignment vertical="top" wrapText="1"/>
    </xf>
    <xf numFmtId="0" fontId="63" fillId="9" borderId="4" xfId="0" applyNumberFormat="1" applyFont="1" applyFill="1" applyBorder="1" applyAlignment="1">
      <alignment vertical="top" wrapText="1"/>
    </xf>
    <xf numFmtId="0" fontId="47" fillId="11" borderId="4" xfId="0" applyNumberFormat="1" applyFont="1" applyFill="1" applyBorder="1" applyAlignment="1">
      <alignment horizontal="left" vertical="center" wrapText="1"/>
    </xf>
    <xf numFmtId="0" fontId="10" fillId="11" borderId="4" xfId="0" applyNumberFormat="1" applyFont="1" applyFill="1" applyBorder="1" applyAlignment="1">
      <alignment vertical="center" wrapText="1"/>
    </xf>
    <xf numFmtId="49" fontId="13" fillId="0" borderId="4" xfId="2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1" fontId="2" fillId="13" borderId="12" xfId="0" applyNumberFormat="1" applyFont="1" applyFill="1" applyBorder="1" applyAlignment="1">
      <alignment horizontal="center" wrapText="1"/>
    </xf>
    <xf numFmtId="1" fontId="41" fillId="13" borderId="12" xfId="0" applyNumberFormat="1" applyFont="1" applyFill="1" applyBorder="1" applyAlignment="1">
      <alignment horizontal="left" wrapText="1"/>
    </xf>
    <xf numFmtId="0" fontId="2" fillId="13" borderId="12" xfId="0" applyNumberFormat="1" applyFont="1" applyFill="1" applyBorder="1" applyAlignment="1">
      <alignment horizontal="center" vertical="center" wrapText="1"/>
    </xf>
    <xf numFmtId="0" fontId="2" fillId="13" borderId="12" xfId="0" applyNumberFormat="1" applyFont="1" applyFill="1" applyBorder="1" applyAlignment="1">
      <alignment horizontal="center" wrapText="1"/>
    </xf>
    <xf numFmtId="1" fontId="8" fillId="13" borderId="12" xfId="0" applyNumberFormat="1" applyFont="1" applyFill="1" applyBorder="1" applyAlignment="1">
      <alignment horizontal="center" wrapText="1"/>
    </xf>
    <xf numFmtId="0" fontId="8" fillId="13" borderId="12" xfId="0" applyNumberFormat="1" applyFont="1" applyFill="1" applyBorder="1" applyAlignment="1">
      <alignment horizontal="center" wrapText="1"/>
    </xf>
    <xf numFmtId="1" fontId="8" fillId="13" borderId="5" xfId="0" applyNumberFormat="1" applyFont="1" applyFill="1" applyBorder="1" applyAlignment="1">
      <alignment horizontal="center" wrapText="1"/>
    </xf>
    <xf numFmtId="1" fontId="2" fillId="13" borderId="4" xfId="0" applyNumberFormat="1" applyFont="1" applyFill="1" applyBorder="1" applyAlignment="1">
      <alignment horizontal="center" wrapText="1"/>
    </xf>
    <xf numFmtId="0" fontId="2" fillId="13" borderId="4" xfId="0" applyNumberFormat="1" applyFont="1" applyFill="1" applyBorder="1" applyAlignment="1">
      <alignment horizontal="center" vertical="center" wrapText="1"/>
    </xf>
    <xf numFmtId="1" fontId="2" fillId="13" borderId="9" xfId="0" applyNumberFormat="1" applyFont="1" applyFill="1" applyBorder="1" applyAlignment="1">
      <alignment horizontal="center" wrapText="1"/>
    </xf>
    <xf numFmtId="1" fontId="2" fillId="13" borderId="18" xfId="0" applyNumberFormat="1" applyFont="1" applyFill="1" applyBorder="1" applyAlignment="1">
      <alignment horizontal="center" wrapText="1"/>
    </xf>
    <xf numFmtId="1" fontId="2" fillId="13" borderId="13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vertical="top" wrapText="1"/>
    </xf>
    <xf numFmtId="0" fontId="10" fillId="0" borderId="8" xfId="0" applyNumberFormat="1" applyFont="1" applyFill="1" applyBorder="1" applyAlignment="1">
      <alignment horizontal="left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49" fontId="13" fillId="0" borderId="9" xfId="2" applyNumberFormat="1" applyFont="1" applyFill="1" applyBorder="1" applyAlignment="1" applyProtection="1">
      <alignment horizontal="center" vertical="center" wrapText="1"/>
    </xf>
    <xf numFmtId="0" fontId="13" fillId="0" borderId="8" xfId="2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>
      <alignment horizontal="center" wrapText="1"/>
    </xf>
    <xf numFmtId="0" fontId="10" fillId="0" borderId="4" xfId="0" applyNumberFormat="1" applyFont="1" applyFill="1" applyBorder="1" applyAlignment="1">
      <alignment horizontal="center"/>
    </xf>
    <xf numFmtId="0" fontId="47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0" fontId="13" fillId="0" borderId="4" xfId="2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/>
    </xf>
    <xf numFmtId="0" fontId="32" fillId="0" borderId="4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47" fillId="0" borderId="8" xfId="0" applyFont="1" applyFill="1" applyBorder="1" applyAlignment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4" fillId="9" borderId="4" xfId="0" applyNumberFormat="1" applyFont="1" applyFill="1" applyBorder="1" applyAlignment="1">
      <alignment vertical="top" wrapText="1"/>
    </xf>
    <xf numFmtId="0" fontId="14" fillId="26" borderId="4" xfId="0" applyNumberFormat="1" applyFont="1" applyFill="1" applyBorder="1" applyAlignment="1">
      <alignment vertical="top" wrapText="1"/>
    </xf>
    <xf numFmtId="0" fontId="63" fillId="26" borderId="4" xfId="0" applyNumberFormat="1" applyFont="1" applyFill="1" applyBorder="1" applyAlignment="1">
      <alignment vertical="top" wrapText="1"/>
    </xf>
    <xf numFmtId="9" fontId="63" fillId="26" borderId="4" xfId="0" applyNumberFormat="1" applyFont="1" applyFill="1" applyBorder="1" applyAlignment="1">
      <alignment vertical="top" wrapText="1"/>
    </xf>
    <xf numFmtId="0" fontId="13" fillId="11" borderId="13" xfId="2" applyFont="1" applyFill="1" applyBorder="1" applyAlignment="1" applyProtection="1">
      <alignment horizontal="center" vertical="center" wrapText="1"/>
    </xf>
    <xf numFmtId="0" fontId="13" fillId="11" borderId="22" xfId="2" applyFont="1" applyFill="1" applyBorder="1" applyAlignment="1" applyProtection="1">
      <alignment horizontal="center" vertical="center" wrapText="1"/>
    </xf>
    <xf numFmtId="0" fontId="13" fillId="0" borderId="23" xfId="2" applyFont="1" applyFill="1" applyBorder="1" applyAlignment="1" applyProtection="1">
      <alignment horizontal="center" vertical="center" wrapText="1"/>
    </xf>
    <xf numFmtId="1" fontId="13" fillId="11" borderId="11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1" fontId="2" fillId="29" borderId="25" xfId="0" applyNumberFormat="1" applyFont="1" applyFill="1" applyBorder="1" applyAlignment="1">
      <alignment vertical="center" wrapText="1"/>
    </xf>
    <xf numFmtId="1" fontId="75" fillId="30" borderId="26" xfId="0" applyNumberFormat="1" applyFont="1" applyFill="1" applyBorder="1" applyAlignment="1">
      <alignment horizontal="center" vertical="center" wrapText="1"/>
    </xf>
    <xf numFmtId="0" fontId="75" fillId="31" borderId="27" xfId="1" applyFont="1" applyFill="1" applyBorder="1" applyAlignment="1">
      <alignment horizontal="center" vertical="center" wrapText="1"/>
    </xf>
    <xf numFmtId="0" fontId="75" fillId="31" borderId="28" xfId="1" applyFont="1" applyFill="1" applyBorder="1" applyAlignment="1">
      <alignment horizontal="center" vertical="center" wrapText="1"/>
    </xf>
    <xf numFmtId="2" fontId="4" fillId="5" borderId="13" xfId="0" applyNumberFormat="1" applyFont="1" applyFill="1" applyBorder="1" applyAlignment="1">
      <alignment vertical="center"/>
    </xf>
    <xf numFmtId="2" fontId="13" fillId="5" borderId="13" xfId="0" applyNumberFormat="1" applyFont="1" applyFill="1" applyBorder="1" applyAlignment="1">
      <alignment horizontal="center" vertical="center" wrapText="1"/>
    </xf>
    <xf numFmtId="9" fontId="14" fillId="3" borderId="10" xfId="0" applyNumberFormat="1" applyFont="1" applyFill="1" applyBorder="1" applyAlignment="1">
      <alignment vertical="top" wrapText="1"/>
    </xf>
    <xf numFmtId="9" fontId="63" fillId="9" borderId="10" xfId="0" applyNumberFormat="1" applyFont="1" applyFill="1" applyBorder="1" applyAlignment="1">
      <alignment vertical="top" wrapText="1"/>
    </xf>
    <xf numFmtId="0" fontId="14" fillId="3" borderId="10" xfId="0" applyNumberFormat="1" applyFont="1" applyFill="1" applyBorder="1" applyAlignment="1">
      <alignment vertical="top" wrapText="1"/>
    </xf>
    <xf numFmtId="2" fontId="16" fillId="5" borderId="10" xfId="0" applyNumberFormat="1" applyFont="1" applyFill="1" applyBorder="1" applyAlignment="1">
      <alignment vertical="center"/>
    </xf>
    <xf numFmtId="1" fontId="2" fillId="13" borderId="10" xfId="0" applyNumberFormat="1" applyFont="1" applyFill="1" applyBorder="1" applyAlignment="1">
      <alignment horizontal="center" wrapText="1"/>
    </xf>
    <xf numFmtId="0" fontId="14" fillId="0" borderId="10" xfId="0" applyNumberFormat="1" applyFont="1" applyFill="1" applyBorder="1" applyAlignment="1">
      <alignment vertical="top" wrapText="1"/>
    </xf>
    <xf numFmtId="1" fontId="2" fillId="0" borderId="10" xfId="0" applyNumberFormat="1" applyFont="1" applyFill="1" applyBorder="1" applyAlignment="1">
      <alignment horizontal="center" wrapText="1"/>
    </xf>
    <xf numFmtId="1" fontId="2" fillId="13" borderId="29" xfId="0" applyNumberFormat="1" applyFont="1" applyFill="1" applyBorder="1" applyAlignment="1">
      <alignment horizontal="center" wrapText="1"/>
    </xf>
    <xf numFmtId="2" fontId="13" fillId="5" borderId="10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wrapText="1"/>
    </xf>
    <xf numFmtId="2" fontId="4" fillId="5" borderId="12" xfId="0" applyNumberFormat="1" applyFont="1" applyFill="1" applyBorder="1" applyAlignment="1">
      <alignment vertical="center"/>
    </xf>
    <xf numFmtId="1" fontId="8" fillId="6" borderId="12" xfId="0" applyNumberFormat="1" applyFont="1" applyFill="1" applyBorder="1" applyAlignment="1">
      <alignment horizontal="center" wrapText="1"/>
    </xf>
    <xf numFmtId="1" fontId="12" fillId="11" borderId="12" xfId="0" applyNumberFormat="1" applyFont="1" applyFill="1" applyBorder="1" applyAlignment="1">
      <alignment horizontal="center" vertical="center" wrapText="1"/>
    </xf>
    <xf numFmtId="1" fontId="12" fillId="0" borderId="1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2" fontId="13" fillId="5" borderId="12" xfId="0" applyNumberFormat="1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/>
    </xf>
    <xf numFmtId="0" fontId="10" fillId="0" borderId="13" xfId="0" quotePrefix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wrapText="1"/>
    </xf>
    <xf numFmtId="0" fontId="18" fillId="11" borderId="13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1" fontId="8" fillId="0" borderId="14" xfId="0" applyNumberFormat="1" applyFont="1" applyFill="1" applyBorder="1" applyAlignment="1">
      <alignment horizontal="center" wrapText="1"/>
    </xf>
    <xf numFmtId="1" fontId="8" fillId="0" borderId="30" xfId="0" applyNumberFormat="1" applyFont="1" applyFill="1" applyBorder="1" applyAlignment="1">
      <alignment horizontal="center" wrapText="1"/>
    </xf>
    <xf numFmtId="1" fontId="8" fillId="0" borderId="15" xfId="0" applyNumberFormat="1" applyFont="1" applyFill="1" applyBorder="1" applyAlignment="1">
      <alignment horizontal="center" wrapText="1"/>
    </xf>
    <xf numFmtId="2" fontId="4" fillId="5" borderId="15" xfId="0" applyNumberFormat="1" applyFont="1" applyFill="1" applyBorder="1" applyAlignment="1">
      <alignment vertical="center"/>
    </xf>
    <xf numFmtId="1" fontId="2" fillId="13" borderId="15" xfId="0" applyNumberFormat="1" applyFont="1" applyFill="1" applyBorder="1" applyAlignment="1">
      <alignment horizontal="center" wrapText="1"/>
    </xf>
    <xf numFmtId="1" fontId="12" fillId="11" borderId="14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1" fontId="12" fillId="11" borderId="19" xfId="0" applyNumberFormat="1" applyFont="1" applyFill="1" applyBorder="1" applyAlignment="1">
      <alignment horizontal="center" vertical="center" wrapText="1"/>
    </xf>
    <xf numFmtId="1" fontId="12" fillId="0" borderId="19" xfId="0" applyNumberFormat="1" applyFont="1" applyFill="1" applyBorder="1" applyAlignment="1">
      <alignment horizontal="center" vertical="center" wrapText="1"/>
    </xf>
    <xf numFmtId="1" fontId="12" fillId="11" borderId="30" xfId="0" applyNumberFormat="1" applyFont="1" applyFill="1" applyBorder="1" applyAlignment="1">
      <alignment horizontal="center" vertical="center" wrapText="1"/>
    </xf>
    <xf numFmtId="1" fontId="12" fillId="11" borderId="15" xfId="0" applyNumberFormat="1" applyFont="1" applyFill="1" applyBorder="1" applyAlignment="1">
      <alignment horizontal="center" vertical="center" wrapText="1"/>
    </xf>
    <xf numFmtId="1" fontId="2" fillId="13" borderId="6" xfId="0" applyNumberFormat="1" applyFont="1" applyFill="1" applyBorder="1" applyAlignment="1">
      <alignment horizont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2" fontId="13" fillId="5" borderId="15" xfId="0" applyNumberFormat="1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/>
    </xf>
    <xf numFmtId="0" fontId="10" fillId="11" borderId="12" xfId="0" applyFont="1" applyFill="1" applyBorder="1" applyAlignment="1">
      <alignment horizontal="center" wrapText="1"/>
    </xf>
    <xf numFmtId="0" fontId="10" fillId="11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wrapText="1"/>
    </xf>
    <xf numFmtId="0" fontId="10" fillId="11" borderId="12" xfId="0" applyFont="1" applyFill="1" applyBorder="1" applyAlignment="1">
      <alignment horizontal="center" vertical="center" wrapText="1"/>
    </xf>
    <xf numFmtId="1" fontId="13" fillId="11" borderId="12" xfId="0" applyNumberFormat="1" applyFont="1" applyFill="1" applyBorder="1" applyAlignment="1">
      <alignment horizontal="center" vertical="center" wrapText="1"/>
    </xf>
    <xf numFmtId="0" fontId="12" fillId="0" borderId="12" xfId="2" applyFont="1" applyFill="1" applyBorder="1" applyAlignment="1" applyProtection="1">
      <alignment horizontal="center" vertical="center" wrapText="1"/>
    </xf>
    <xf numFmtId="0" fontId="66" fillId="0" borderId="41" xfId="0" applyFont="1" applyBorder="1" applyAlignment="1">
      <alignment horizontal="left" vertical="center" wrapText="1"/>
    </xf>
    <xf numFmtId="0" fontId="0" fillId="0" borderId="44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66" fillId="0" borderId="4" xfId="0" applyFont="1" applyBorder="1" applyAlignment="1">
      <alignment horizontal="left" vertical="center" wrapText="1"/>
    </xf>
    <xf numFmtId="0" fontId="66" fillId="0" borderId="4" xfId="0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wrapText="1"/>
    </xf>
    <xf numFmtId="0" fontId="65" fillId="32" borderId="12" xfId="0" applyFont="1" applyFill="1" applyBorder="1" applyAlignment="1">
      <alignment horizontal="left" vertical="center" wrapText="1"/>
    </xf>
    <xf numFmtId="0" fontId="68" fillId="32" borderId="0" xfId="0" applyFont="1" applyFill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68" fillId="32" borderId="12" xfId="0" applyFont="1" applyFill="1" applyBorder="1" applyAlignment="1">
      <alignment horizontal="left" vertical="center" wrapText="1"/>
    </xf>
    <xf numFmtId="0" fontId="66" fillId="0" borderId="46" xfId="0" applyFont="1" applyBorder="1" applyAlignment="1">
      <alignment horizontal="left" vertical="center" wrapText="1"/>
    </xf>
    <xf numFmtId="0" fontId="10" fillId="11" borderId="3" xfId="0" applyFont="1" applyFill="1" applyBorder="1" applyAlignment="1">
      <alignment horizontal="center" vertical="center"/>
    </xf>
    <xf numFmtId="0" fontId="69" fillId="32" borderId="41" xfId="0" applyFont="1" applyFill="1" applyBorder="1" applyAlignment="1">
      <alignment horizontal="left" vertical="center" wrapText="1"/>
    </xf>
    <xf numFmtId="0" fontId="69" fillId="0" borderId="41" xfId="0" applyFont="1" applyBorder="1" applyAlignment="1">
      <alignment horizontal="left" vertical="center" wrapText="1"/>
    </xf>
    <xf numFmtId="0" fontId="68" fillId="32" borderId="49" xfId="0" applyFont="1" applyFill="1" applyBorder="1" applyAlignment="1">
      <alignment horizontal="left" wrapText="1"/>
    </xf>
    <xf numFmtId="0" fontId="69" fillId="32" borderId="46" xfId="0" applyFont="1" applyFill="1" applyBorder="1" applyAlignment="1">
      <alignment horizontal="left" vertical="center" wrapText="1"/>
    </xf>
    <xf numFmtId="0" fontId="68" fillId="32" borderId="41" xfId="0" applyFont="1" applyFill="1" applyBorder="1" applyAlignment="1">
      <alignment horizontal="left" wrapText="1"/>
    </xf>
    <xf numFmtId="0" fontId="70" fillId="32" borderId="41" xfId="0" applyFont="1" applyFill="1" applyBorder="1" applyAlignment="1">
      <alignment horizontal="left" vertical="center" wrapText="1"/>
    </xf>
    <xf numFmtId="1" fontId="0" fillId="0" borderId="41" xfId="0" applyNumberFormat="1" applyFont="1" applyBorder="1" applyAlignment="1">
      <alignment horizontal="center" wrapText="1"/>
    </xf>
    <xf numFmtId="1" fontId="0" fillId="32" borderId="41" xfId="0" applyNumberFormat="1" applyFont="1" applyFill="1" applyBorder="1" applyAlignment="1">
      <alignment horizontal="center" wrapText="1"/>
    </xf>
    <xf numFmtId="1" fontId="79" fillId="32" borderId="41" xfId="0" applyNumberFormat="1" applyFont="1" applyFill="1" applyBorder="1" applyAlignment="1">
      <alignment horizontal="center" vertical="center" wrapText="1"/>
    </xf>
    <xf numFmtId="1" fontId="80" fillId="32" borderId="41" xfId="0" applyNumberFormat="1" applyFont="1" applyFill="1" applyBorder="1" applyAlignment="1">
      <alignment horizontal="left" vertical="center" wrapText="1"/>
    </xf>
    <xf numFmtId="1" fontId="81" fillId="32" borderId="41" xfId="0" applyNumberFormat="1" applyFont="1" applyFill="1" applyBorder="1" applyAlignment="1">
      <alignment horizontal="left" vertical="center"/>
    </xf>
    <xf numFmtId="1" fontId="0" fillId="32" borderId="41" xfId="0" applyNumberFormat="1" applyFill="1" applyBorder="1" applyAlignment="1">
      <alignment horizontal="center" vertical="center" wrapText="1"/>
    </xf>
    <xf numFmtId="1" fontId="71" fillId="0" borderId="41" xfId="0" applyNumberFormat="1" applyFont="1" applyFill="1" applyBorder="1" applyAlignment="1">
      <alignment horizontal="left" vertical="center"/>
    </xf>
    <xf numFmtId="1" fontId="0" fillId="0" borderId="41" xfId="0" applyNumberFormat="1" applyFont="1" applyFill="1" applyBorder="1" applyAlignment="1">
      <alignment horizontal="center" wrapText="1"/>
    </xf>
    <xf numFmtId="1" fontId="0" fillId="0" borderId="41" xfId="0" applyNumberFormat="1" applyFont="1" applyFill="1" applyBorder="1" applyAlignment="1">
      <alignment horizontal="center" vertical="center" wrapText="1"/>
    </xf>
    <xf numFmtId="1" fontId="0" fillId="0" borderId="41" xfId="0" applyNumberFormat="1" applyFill="1" applyBorder="1" applyAlignment="1">
      <alignment horizontal="center" vertical="center" wrapText="1"/>
    </xf>
    <xf numFmtId="0" fontId="79" fillId="32" borderId="41" xfId="0" applyFont="1" applyFill="1" applyBorder="1" applyAlignment="1">
      <alignment horizontal="left" wrapText="1"/>
    </xf>
    <xf numFmtId="1" fontId="12" fillId="0" borderId="41" xfId="0" applyNumberFormat="1" applyFont="1" applyFill="1" applyBorder="1" applyAlignment="1">
      <alignment horizontal="center" vertical="center" wrapText="1"/>
    </xf>
    <xf numFmtId="1" fontId="74" fillId="32" borderId="41" xfId="0" applyNumberFormat="1" applyFont="1" applyFill="1" applyBorder="1" applyAlignment="1">
      <alignment horizontal="center" vertical="center" wrapText="1"/>
    </xf>
    <xf numFmtId="1" fontId="0" fillId="0" borderId="41" xfId="0" applyNumberFormat="1" applyFill="1" applyBorder="1" applyAlignment="1">
      <alignment horizontal="center" wrapText="1"/>
    </xf>
    <xf numFmtId="1" fontId="79" fillId="32" borderId="60" xfId="0" applyNumberFormat="1" applyFont="1" applyFill="1" applyBorder="1" applyAlignment="1">
      <alignment horizontal="center" vertical="center" wrapText="1"/>
    </xf>
    <xf numFmtId="1" fontId="82" fillId="32" borderId="41" xfId="0" applyNumberFormat="1" applyFont="1" applyFill="1" applyBorder="1" applyAlignment="1">
      <alignment horizontal="center" vertical="center" wrapText="1"/>
    </xf>
    <xf numFmtId="1" fontId="12" fillId="0" borderId="41" xfId="0" applyNumberFormat="1" applyFont="1" applyBorder="1" applyAlignment="1">
      <alignment horizontal="center" vertical="center" wrapText="1"/>
    </xf>
    <xf numFmtId="0" fontId="83" fillId="33" borderId="41" xfId="0" applyFont="1" applyFill="1" applyBorder="1" applyAlignment="1">
      <alignment vertical="top" wrapText="1"/>
    </xf>
    <xf numFmtId="0" fontId="12" fillId="32" borderId="41" xfId="0" applyFont="1" applyFill="1" applyBorder="1" applyAlignment="1">
      <alignment horizontal="center" vertical="center" wrapText="1"/>
    </xf>
    <xf numFmtId="1" fontId="82" fillId="32" borderId="41" xfId="0" applyNumberFormat="1" applyFont="1" applyFill="1" applyBorder="1" applyAlignment="1">
      <alignment horizontal="left" vertical="center" wrapText="1"/>
    </xf>
    <xf numFmtId="0" fontId="84" fillId="32" borderId="41" xfId="0" applyFont="1" applyFill="1" applyBorder="1" applyAlignment="1">
      <alignment horizontal="left" vertical="center" wrapText="1"/>
    </xf>
    <xf numFmtId="0" fontId="83" fillId="33" borderId="41" xfId="0" applyFont="1" applyFill="1" applyBorder="1" applyAlignment="1">
      <alignment horizontal="left" vertical="center" wrapText="1"/>
    </xf>
    <xf numFmtId="1" fontId="79" fillId="30" borderId="12" xfId="0" applyNumberFormat="1" applyFont="1" applyFill="1" applyBorder="1" applyAlignment="1">
      <alignment horizontal="center" wrapText="1"/>
    </xf>
    <xf numFmtId="1" fontId="79" fillId="32" borderId="46" xfId="0" applyNumberFormat="1" applyFont="1" applyFill="1" applyBorder="1" applyAlignment="1">
      <alignment horizontal="center"/>
    </xf>
    <xf numFmtId="1" fontId="79" fillId="32" borderId="46" xfId="0" applyNumberFormat="1" applyFont="1" applyFill="1" applyBorder="1" applyAlignment="1">
      <alignment horizontal="center" wrapText="1"/>
    </xf>
    <xf numFmtId="1" fontId="82" fillId="0" borderId="41" xfId="0" applyNumberFormat="1" applyFont="1" applyFill="1" applyBorder="1" applyAlignment="1">
      <alignment horizontal="center" vertical="center" wrapText="1"/>
    </xf>
    <xf numFmtId="0" fontId="84" fillId="0" borderId="41" xfId="0" applyFont="1" applyBorder="1" applyAlignment="1">
      <alignment vertical="top" wrapText="1"/>
    </xf>
    <xf numFmtId="0" fontId="84" fillId="33" borderId="41" xfId="0" applyFont="1" applyFill="1" applyBorder="1" applyAlignment="1">
      <alignment vertical="top" wrapText="1"/>
    </xf>
    <xf numFmtId="0" fontId="83" fillId="33" borderId="41" xfId="0" applyFont="1" applyFill="1" applyBorder="1" applyAlignment="1">
      <alignment horizontal="center" vertical="center" wrapText="1"/>
    </xf>
    <xf numFmtId="0" fontId="83" fillId="30" borderId="4" xfId="0" applyNumberFormat="1" applyFont="1" applyFill="1" applyBorder="1" applyAlignment="1">
      <alignment vertical="top" wrapText="1"/>
    </xf>
    <xf numFmtId="0" fontId="83" fillId="33" borderId="59" xfId="0" applyFont="1" applyFill="1" applyBorder="1" applyAlignment="1">
      <alignment horizontal="center" vertical="center" wrapText="1"/>
    </xf>
    <xf numFmtId="0" fontId="83" fillId="33" borderId="0" xfId="0" applyFont="1" applyFill="1" applyAlignment="1">
      <alignment horizontal="center" vertical="center"/>
    </xf>
    <xf numFmtId="0" fontId="84" fillId="0" borderId="41" xfId="0" applyFont="1" applyFill="1" applyBorder="1" applyAlignment="1">
      <alignment vertical="top" wrapText="1"/>
    </xf>
    <xf numFmtId="1" fontId="79" fillId="30" borderId="12" xfId="0" applyNumberFormat="1" applyFont="1" applyFill="1" applyBorder="1" applyAlignment="1">
      <alignment horizontal="center" vertical="center" wrapText="1"/>
    </xf>
    <xf numFmtId="0" fontId="10" fillId="34" borderId="4" xfId="0" applyNumberFormat="1" applyFont="1" applyFill="1" applyBorder="1" applyAlignment="1">
      <alignment horizontal="left" vertical="center" wrapText="1"/>
    </xf>
    <xf numFmtId="0" fontId="10" fillId="35" borderId="4" xfId="0" applyNumberFormat="1" applyFont="1" applyFill="1" applyBorder="1" applyAlignment="1">
      <alignment horizontal="left" vertical="center" wrapText="1"/>
    </xf>
    <xf numFmtId="0" fontId="13" fillId="35" borderId="4" xfId="2" applyFont="1" applyFill="1" applyBorder="1" applyAlignment="1" applyProtection="1">
      <alignment horizontal="left" vertical="center" wrapText="1"/>
    </xf>
    <xf numFmtId="0" fontId="4" fillId="35" borderId="4" xfId="0" applyFont="1" applyFill="1" applyBorder="1" applyAlignment="1">
      <alignment vertical="center"/>
    </xf>
    <xf numFmtId="9" fontId="14" fillId="35" borderId="10" xfId="0" applyNumberFormat="1" applyFont="1" applyFill="1" applyBorder="1" applyAlignment="1">
      <alignment vertical="top" wrapText="1"/>
    </xf>
    <xf numFmtId="0" fontId="14" fillId="35" borderId="4" xfId="0" applyNumberFormat="1" applyFont="1" applyFill="1" applyBorder="1" applyAlignment="1">
      <alignment vertical="top" wrapText="1"/>
    </xf>
    <xf numFmtId="9" fontId="14" fillId="35" borderId="4" xfId="0" applyNumberFormat="1" applyFont="1" applyFill="1" applyBorder="1" applyAlignment="1">
      <alignment vertical="top" wrapText="1"/>
    </xf>
    <xf numFmtId="9" fontId="14" fillId="3" borderId="32" xfId="0" applyNumberFormat="1" applyFont="1" applyFill="1" applyBorder="1" applyAlignment="1">
      <alignment horizontal="right" vertical="center" wrapText="1"/>
    </xf>
    <xf numFmtId="9" fontId="14" fillId="3" borderId="29" xfId="0" applyNumberFormat="1" applyFont="1" applyFill="1" applyBorder="1" applyAlignment="1">
      <alignment horizontal="right" vertical="center" wrapText="1"/>
    </xf>
    <xf numFmtId="0" fontId="10" fillId="11" borderId="8" xfId="0" applyNumberFormat="1" applyFont="1" applyFill="1" applyBorder="1" applyAlignment="1">
      <alignment horizontal="left" vertical="center" wrapText="1"/>
    </xf>
    <xf numFmtId="0" fontId="10" fillId="11" borderId="9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29" xfId="0" applyNumberFormat="1" applyFont="1" applyFill="1" applyBorder="1" applyAlignment="1">
      <alignment horizontal="center" vertical="center"/>
    </xf>
    <xf numFmtId="0" fontId="14" fillId="4" borderId="8" xfId="0" applyNumberFormat="1" applyFont="1" applyFill="1" applyBorder="1" applyAlignment="1">
      <alignment horizontal="left" vertical="center" wrapText="1"/>
    </xf>
    <xf numFmtId="0" fontId="14" fillId="4" borderId="9" xfId="0" applyNumberFormat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left" vertical="center" wrapText="1"/>
    </xf>
    <xf numFmtId="0" fontId="10" fillId="11" borderId="16" xfId="0" applyFont="1" applyFill="1" applyBorder="1" applyAlignment="1">
      <alignment horizontal="left" vertical="center" wrapText="1"/>
    </xf>
    <xf numFmtId="0" fontId="10" fillId="11" borderId="9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left" vertical="center" wrapText="1"/>
    </xf>
    <xf numFmtId="1" fontId="2" fillId="0" borderId="9" xfId="0" applyNumberFormat="1" applyFont="1" applyFill="1" applyBorder="1" applyAlignment="1">
      <alignment horizontal="left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49" fontId="13" fillId="0" borderId="9" xfId="2" applyNumberFormat="1" applyFont="1" applyFill="1" applyBorder="1" applyAlignment="1" applyProtection="1">
      <alignment horizontal="center" vertical="center" wrapText="1"/>
    </xf>
    <xf numFmtId="0" fontId="10" fillId="22" borderId="8" xfId="0" applyNumberFormat="1" applyFont="1" applyFill="1" applyBorder="1" applyAlignment="1">
      <alignment horizontal="left" vertical="center" wrapText="1"/>
    </xf>
    <xf numFmtId="0" fontId="10" fillId="22" borderId="9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5" fillId="3" borderId="33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4" fillId="4" borderId="34" xfId="0" applyNumberFormat="1" applyFont="1" applyFill="1" applyBorder="1" applyAlignment="1">
      <alignment horizontal="left" vertical="center" wrapText="1"/>
    </xf>
    <xf numFmtId="0" fontId="14" fillId="4" borderId="35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9" fontId="14" fillId="4" borderId="8" xfId="0" applyNumberFormat="1" applyFont="1" applyFill="1" applyBorder="1" applyAlignment="1">
      <alignment horizontal="right" vertical="center" wrapText="1"/>
    </xf>
    <xf numFmtId="9" fontId="14" fillId="4" borderId="9" xfId="0" applyNumberFormat="1" applyFont="1" applyFill="1" applyBorder="1" applyAlignment="1">
      <alignment horizontal="right" vertical="center" wrapText="1"/>
    </xf>
    <xf numFmtId="0" fontId="14" fillId="3" borderId="8" xfId="0" applyNumberFormat="1" applyFont="1" applyFill="1" applyBorder="1" applyAlignment="1">
      <alignment horizontal="left" vertical="center" wrapText="1"/>
    </xf>
    <xf numFmtId="0" fontId="14" fillId="3" borderId="9" xfId="0" applyNumberFormat="1" applyFont="1" applyFill="1" applyBorder="1" applyAlignment="1">
      <alignment horizontal="left" vertical="center" wrapText="1"/>
    </xf>
    <xf numFmtId="0" fontId="14" fillId="3" borderId="8" xfId="0" applyNumberFormat="1" applyFont="1" applyFill="1" applyBorder="1" applyAlignment="1">
      <alignment horizontal="center" vertical="top" wrapText="1"/>
    </xf>
    <xf numFmtId="0" fontId="14" fillId="3" borderId="9" xfId="0" applyNumberFormat="1" applyFont="1" applyFill="1" applyBorder="1" applyAlignment="1">
      <alignment horizontal="center" vertical="top" wrapText="1"/>
    </xf>
    <xf numFmtId="0" fontId="14" fillId="4" borderId="13" xfId="0" applyNumberFormat="1" applyFont="1" applyFill="1" applyBorder="1" applyAlignment="1">
      <alignment horizontal="center" vertical="center" wrapText="1"/>
    </xf>
    <xf numFmtId="0" fontId="14" fillId="4" borderId="15" xfId="0" applyNumberFormat="1" applyFont="1" applyFill="1" applyBorder="1" applyAlignment="1">
      <alignment horizontal="center" vertical="center" wrapText="1"/>
    </xf>
    <xf numFmtId="0" fontId="14" fillId="4" borderId="36" xfId="0" applyNumberFormat="1" applyFont="1" applyFill="1" applyBorder="1" applyAlignment="1">
      <alignment horizontal="center" vertical="center" wrapText="1"/>
    </xf>
    <xf numFmtId="9" fontId="14" fillId="3" borderId="8" xfId="0" applyNumberFormat="1" applyFont="1" applyFill="1" applyBorder="1" applyAlignment="1">
      <alignment horizontal="right" vertical="center" wrapText="1"/>
    </xf>
    <xf numFmtId="9" fontId="14" fillId="3" borderId="9" xfId="0" applyNumberFormat="1" applyFont="1" applyFill="1" applyBorder="1" applyAlignment="1">
      <alignment horizontal="right" vertical="center" wrapText="1"/>
    </xf>
    <xf numFmtId="9" fontId="14" fillId="3" borderId="15" xfId="0" applyNumberFormat="1" applyFont="1" applyFill="1" applyBorder="1" applyAlignment="1">
      <alignment horizontal="center" vertical="top" wrapText="1"/>
    </xf>
    <xf numFmtId="9" fontId="14" fillId="3" borderId="10" xfId="0" applyNumberFormat="1" applyFont="1" applyFill="1" applyBorder="1" applyAlignment="1">
      <alignment horizontal="center" vertical="top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0" fontId="10" fillId="0" borderId="16" xfId="0" applyNumberFormat="1" applyFont="1" applyFill="1" applyBorder="1" applyAlignment="1">
      <alignment horizontal="left" vertical="center" wrapText="1"/>
    </xf>
    <xf numFmtId="0" fontId="14" fillId="3" borderId="15" xfId="0" applyNumberFormat="1" applyFont="1" applyFill="1" applyBorder="1" applyAlignment="1">
      <alignment horizontal="center" vertical="center" wrapText="1"/>
    </xf>
    <xf numFmtId="0" fontId="14" fillId="3" borderId="10" xfId="0" applyNumberFormat="1" applyFont="1" applyFill="1" applyBorder="1" applyAlignment="1">
      <alignment horizontal="center" vertical="center" wrapText="1"/>
    </xf>
    <xf numFmtId="0" fontId="14" fillId="4" borderId="10" xfId="0" applyNumberFormat="1" applyFont="1" applyFill="1" applyBorder="1" applyAlignment="1">
      <alignment horizontal="center" vertical="center" wrapText="1"/>
    </xf>
    <xf numFmtId="0" fontId="14" fillId="3" borderId="13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8" fillId="0" borderId="9" xfId="0" applyFont="1" applyBorder="1" applyAlignment="1">
      <alignment horizontal="left" vertical="center"/>
    </xf>
    <xf numFmtId="49" fontId="13" fillId="11" borderId="8" xfId="2" applyNumberFormat="1" applyFont="1" applyFill="1" applyBorder="1" applyAlignment="1" applyProtection="1">
      <alignment horizontal="center" vertical="center" wrapText="1"/>
    </xf>
    <xf numFmtId="49" fontId="13" fillId="11" borderId="16" xfId="2" applyNumberFormat="1" applyFont="1" applyFill="1" applyBorder="1" applyAlignment="1" applyProtection="1">
      <alignment horizontal="center" vertical="center" wrapText="1"/>
    </xf>
    <xf numFmtId="49" fontId="13" fillId="11" borderId="9" xfId="2" applyNumberFormat="1" applyFont="1" applyFill="1" applyBorder="1" applyAlignment="1" applyProtection="1">
      <alignment horizontal="center" vertical="center" wrapText="1"/>
    </xf>
    <xf numFmtId="0" fontId="48" fillId="0" borderId="4" xfId="0" applyFont="1" applyBorder="1" applyAlignment="1">
      <alignment horizontal="left" vertical="center"/>
    </xf>
    <xf numFmtId="0" fontId="10" fillId="11" borderId="23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77" fillId="30" borderId="37" xfId="0" applyNumberFormat="1" applyFont="1" applyFill="1" applyBorder="1" applyAlignment="1">
      <alignment horizontal="center" vertical="center" wrapText="1"/>
    </xf>
    <xf numFmtId="0" fontId="77" fillId="30" borderId="0" xfId="0" applyNumberFormat="1" applyFont="1" applyFill="1" applyBorder="1" applyAlignment="1">
      <alignment horizontal="center" vertical="center"/>
    </xf>
    <xf numFmtId="0" fontId="77" fillId="30" borderId="18" xfId="0" applyNumberFormat="1" applyFont="1" applyFill="1" applyBorder="1" applyAlignment="1">
      <alignment horizontal="center" vertical="center"/>
    </xf>
    <xf numFmtId="0" fontId="77" fillId="30" borderId="6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 wrapText="1"/>
    </xf>
    <xf numFmtId="1" fontId="76" fillId="30" borderId="37" xfId="0" applyNumberFormat="1" applyFont="1" applyFill="1" applyBorder="1" applyAlignment="1">
      <alignment horizontal="center" vertical="center" wrapText="1"/>
    </xf>
    <xf numFmtId="1" fontId="76" fillId="30" borderId="7" xfId="0" applyNumberFormat="1" applyFont="1" applyFill="1" applyBorder="1" applyAlignment="1">
      <alignment horizontal="center" vertical="center"/>
    </xf>
    <xf numFmtId="1" fontId="76" fillId="30" borderId="18" xfId="0" applyNumberFormat="1" applyFont="1" applyFill="1" applyBorder="1" applyAlignment="1">
      <alignment horizontal="center" vertical="center"/>
    </xf>
    <xf numFmtId="1" fontId="76" fillId="30" borderId="29" xfId="0" applyNumberFormat="1" applyFont="1" applyFill="1" applyBorder="1" applyAlignment="1">
      <alignment horizontal="center" vertical="center"/>
    </xf>
    <xf numFmtId="0" fontId="65" fillId="32" borderId="42" xfId="0" applyFont="1" applyFill="1" applyBorder="1" applyAlignment="1">
      <alignment horizontal="center" vertical="center" wrapText="1"/>
    </xf>
    <xf numFmtId="0" fontId="65" fillId="32" borderId="16" xfId="0" applyFont="1" applyFill="1" applyBorder="1" applyAlignment="1">
      <alignment horizontal="center" vertical="center" wrapText="1"/>
    </xf>
    <xf numFmtId="0" fontId="65" fillId="32" borderId="43" xfId="0" applyFont="1" applyFill="1" applyBorder="1" applyAlignment="1">
      <alignment horizontal="center" vertical="center" wrapText="1"/>
    </xf>
    <xf numFmtId="1" fontId="12" fillId="0" borderId="65" xfId="0" applyNumberFormat="1" applyFont="1" applyFill="1" applyBorder="1" applyAlignment="1">
      <alignment horizontal="center" vertical="center"/>
    </xf>
    <xf numFmtId="1" fontId="12" fillId="0" borderId="66" xfId="0" applyNumberFormat="1" applyFont="1" applyFill="1" applyBorder="1" applyAlignment="1">
      <alignment horizontal="center" vertical="center"/>
    </xf>
    <xf numFmtId="0" fontId="83" fillId="33" borderId="67" xfId="0" applyFont="1" applyFill="1" applyBorder="1" applyAlignment="1">
      <alignment horizontal="center" vertical="center" wrapText="1"/>
    </xf>
    <xf numFmtId="0" fontId="83" fillId="33" borderId="68" xfId="0" applyFont="1" applyFill="1" applyBorder="1" applyAlignment="1">
      <alignment horizontal="center" vertical="center" wrapText="1"/>
    </xf>
    <xf numFmtId="0" fontId="83" fillId="33" borderId="69" xfId="0" applyFont="1" applyFill="1" applyBorder="1" applyAlignment="1">
      <alignment horizontal="center" vertical="center" wrapText="1"/>
    </xf>
    <xf numFmtId="0" fontId="83" fillId="33" borderId="70" xfId="0" applyFont="1" applyFill="1" applyBorder="1" applyAlignment="1">
      <alignment horizontal="center" vertical="center" wrapText="1"/>
    </xf>
    <xf numFmtId="0" fontId="79" fillId="33" borderId="67" xfId="0" applyFont="1" applyFill="1" applyBorder="1" applyAlignment="1">
      <alignment horizontal="center" vertical="center" wrapText="1"/>
    </xf>
    <xf numFmtId="0" fontId="79" fillId="33" borderId="68" xfId="0" applyFont="1" applyFill="1" applyBorder="1" applyAlignment="1">
      <alignment horizontal="center" vertical="center" wrapText="1"/>
    </xf>
    <xf numFmtId="0" fontId="79" fillId="33" borderId="69" xfId="0" applyFont="1" applyFill="1" applyBorder="1" applyAlignment="1">
      <alignment horizontal="center" vertical="center" wrapText="1"/>
    </xf>
    <xf numFmtId="0" fontId="79" fillId="33" borderId="70" xfId="0" applyFont="1" applyFill="1" applyBorder="1" applyAlignment="1">
      <alignment horizontal="center" vertical="center" wrapText="1"/>
    </xf>
    <xf numFmtId="0" fontId="68" fillId="32" borderId="1" xfId="0" applyFont="1" applyFill="1" applyBorder="1" applyAlignment="1">
      <alignment horizontal="center" vertical="center" wrapText="1"/>
    </xf>
    <xf numFmtId="0" fontId="68" fillId="32" borderId="3" xfId="0" applyFont="1" applyFill="1" applyBorder="1" applyAlignment="1">
      <alignment horizontal="center" vertical="center" wrapText="1"/>
    </xf>
    <xf numFmtId="0" fontId="65" fillId="32" borderId="1" xfId="0" applyFont="1" applyFill="1" applyBorder="1" applyAlignment="1">
      <alignment horizontal="center" vertical="center" wrapText="1"/>
    </xf>
    <xf numFmtId="0" fontId="65" fillId="32" borderId="3" xfId="0" applyFont="1" applyFill="1" applyBorder="1" applyAlignment="1">
      <alignment horizontal="center" vertical="center" wrapText="1"/>
    </xf>
    <xf numFmtId="1" fontId="74" fillId="32" borderId="71" xfId="0" applyNumberFormat="1" applyFont="1" applyFill="1" applyBorder="1" applyAlignment="1">
      <alignment horizontal="center" wrapText="1"/>
    </xf>
    <xf numFmtId="1" fontId="74" fillId="32" borderId="72" xfId="0" applyNumberFormat="1" applyFont="1" applyFill="1" applyBorder="1" applyAlignment="1">
      <alignment horizontal="center" wrapText="1"/>
    </xf>
    <xf numFmtId="1" fontId="74" fillId="32" borderId="71" xfId="0" applyNumberFormat="1" applyFont="1" applyFill="1" applyBorder="1" applyAlignment="1">
      <alignment horizontal="center" vertical="center" wrapText="1"/>
    </xf>
    <xf numFmtId="1" fontId="74" fillId="32" borderId="72" xfId="0" applyNumberFormat="1" applyFont="1" applyFill="1" applyBorder="1" applyAlignment="1">
      <alignment horizontal="center" vertical="center" wrapText="1"/>
    </xf>
    <xf numFmtId="0" fontId="68" fillId="32" borderId="47" xfId="0" applyFont="1" applyFill="1" applyBorder="1" applyAlignment="1">
      <alignment horizontal="center" wrapText="1"/>
    </xf>
    <xf numFmtId="0" fontId="68" fillId="32" borderId="53" xfId="0" applyFont="1" applyFill="1" applyBorder="1" applyAlignment="1">
      <alignment horizontal="center" wrapText="1"/>
    </xf>
    <xf numFmtId="1" fontId="82" fillId="32" borderId="58" xfId="0" applyNumberFormat="1" applyFont="1" applyFill="1" applyBorder="1" applyAlignment="1">
      <alignment horizontal="center" vertical="center" wrapText="1"/>
    </xf>
    <xf numFmtId="1" fontId="82" fillId="32" borderId="59" xfId="0" applyNumberFormat="1" applyFont="1" applyFill="1" applyBorder="1" applyAlignment="1">
      <alignment horizontal="center" vertical="center" wrapText="1"/>
    </xf>
    <xf numFmtId="1" fontId="12" fillId="30" borderId="5" xfId="0" applyNumberFormat="1" applyFont="1" applyFill="1" applyBorder="1" applyAlignment="1">
      <alignment horizontal="center" vertical="center" wrapText="1"/>
    </xf>
    <xf numFmtId="1" fontId="12" fillId="30" borderId="40" xfId="0" applyNumberFormat="1" applyFont="1" applyFill="1" applyBorder="1" applyAlignment="1">
      <alignment horizontal="center" vertical="center" wrapText="1"/>
    </xf>
    <xf numFmtId="1" fontId="12" fillId="30" borderId="61" xfId="0" applyNumberFormat="1" applyFont="1" applyFill="1" applyBorder="1" applyAlignment="1">
      <alignment horizontal="center" vertical="center" wrapText="1"/>
    </xf>
    <xf numFmtId="1" fontId="12" fillId="30" borderId="62" xfId="0" applyNumberFormat="1" applyFont="1" applyFill="1" applyBorder="1" applyAlignment="1">
      <alignment horizontal="center" vertical="center" wrapText="1"/>
    </xf>
    <xf numFmtId="0" fontId="10" fillId="35" borderId="8" xfId="0" applyNumberFormat="1" applyFont="1" applyFill="1" applyBorder="1" applyAlignment="1">
      <alignment horizontal="left" vertical="center" wrapText="1"/>
    </xf>
    <xf numFmtId="0" fontId="10" fillId="35" borderId="16" xfId="0" applyNumberFormat="1" applyFont="1" applyFill="1" applyBorder="1" applyAlignment="1">
      <alignment horizontal="left" vertical="center" wrapText="1"/>
    </xf>
    <xf numFmtId="0" fontId="10" fillId="35" borderId="9" xfId="0" applyNumberFormat="1" applyFont="1" applyFill="1" applyBorder="1" applyAlignment="1">
      <alignment horizontal="left" vertical="center" wrapText="1"/>
    </xf>
    <xf numFmtId="0" fontId="68" fillId="32" borderId="54" xfId="0" applyFont="1" applyFill="1" applyBorder="1" applyAlignment="1">
      <alignment horizontal="center" wrapText="1"/>
    </xf>
    <xf numFmtId="0" fontId="68" fillId="32" borderId="51" xfId="0" applyFont="1" applyFill="1" applyBorder="1" applyAlignment="1">
      <alignment horizontal="center" wrapText="1"/>
    </xf>
    <xf numFmtId="0" fontId="68" fillId="32" borderId="49" xfId="0" applyFont="1" applyFill="1" applyBorder="1" applyAlignment="1">
      <alignment horizontal="center" wrapText="1"/>
    </xf>
    <xf numFmtId="0" fontId="71" fillId="32" borderId="55" xfId="0" applyFont="1" applyFill="1" applyBorder="1" applyAlignment="1">
      <alignment horizontal="center" vertical="center" wrapText="1"/>
    </xf>
    <xf numFmtId="0" fontId="71" fillId="32" borderId="56" xfId="0" applyFont="1" applyFill="1" applyBorder="1" applyAlignment="1">
      <alignment horizontal="center" vertical="center" wrapText="1"/>
    </xf>
    <xf numFmtId="0" fontId="71" fillId="32" borderId="57" xfId="0" applyFont="1" applyFill="1" applyBorder="1" applyAlignment="1">
      <alignment horizontal="center" vertical="center" wrapText="1"/>
    </xf>
    <xf numFmtId="0" fontId="71" fillId="32" borderId="47" xfId="0" applyFont="1" applyFill="1" applyBorder="1" applyAlignment="1">
      <alignment horizontal="center" vertical="center" wrapText="1"/>
    </xf>
    <xf numFmtId="0" fontId="71" fillId="32" borderId="48" xfId="0" applyFont="1" applyFill="1" applyBorder="1" applyAlignment="1">
      <alignment horizontal="center" vertical="center" wrapText="1"/>
    </xf>
    <xf numFmtId="0" fontId="71" fillId="32" borderId="46" xfId="0" applyFont="1" applyFill="1" applyBorder="1" applyAlignment="1">
      <alignment horizontal="center" vertical="center" wrapText="1"/>
    </xf>
    <xf numFmtId="0" fontId="68" fillId="32" borderId="46" xfId="0" applyFont="1" applyFill="1" applyBorder="1" applyAlignment="1">
      <alignment horizontal="center" wrapText="1"/>
    </xf>
    <xf numFmtId="0" fontId="68" fillId="32" borderId="47" xfId="0" applyFont="1" applyFill="1" applyBorder="1" applyAlignment="1">
      <alignment horizontal="center" vertical="center" wrapText="1"/>
    </xf>
    <xf numFmtId="0" fontId="68" fillId="32" borderId="46" xfId="0" applyFont="1" applyFill="1" applyBorder="1" applyAlignment="1">
      <alignment horizontal="center" vertical="center" wrapText="1"/>
    </xf>
    <xf numFmtId="0" fontId="68" fillId="32" borderId="50" xfId="0" applyFont="1" applyFill="1" applyBorder="1" applyAlignment="1">
      <alignment horizontal="center" wrapText="1"/>
    </xf>
    <xf numFmtId="0" fontId="68" fillId="32" borderId="52" xfId="0" applyFont="1" applyFill="1" applyBorder="1" applyAlignment="1">
      <alignment horizontal="center" wrapText="1"/>
    </xf>
    <xf numFmtId="0" fontId="85" fillId="33" borderId="63" xfId="0" applyFont="1" applyFill="1" applyBorder="1" applyAlignment="1">
      <alignment horizontal="center" vertical="center"/>
    </xf>
    <xf numFmtId="0" fontId="85" fillId="33" borderId="64" xfId="0" applyFont="1" applyFill="1" applyBorder="1" applyAlignment="1">
      <alignment horizontal="center" vertical="center"/>
    </xf>
    <xf numFmtId="1" fontId="74" fillId="32" borderId="65" xfId="0" applyNumberFormat="1" applyFont="1" applyFill="1" applyBorder="1" applyAlignment="1">
      <alignment horizontal="center" vertical="center" wrapText="1"/>
    </xf>
    <xf numFmtId="1" fontId="74" fillId="32" borderId="66" xfId="0" applyNumberFormat="1" applyFont="1" applyFill="1" applyBorder="1" applyAlignment="1">
      <alignment horizontal="center" vertical="center" wrapText="1"/>
    </xf>
    <xf numFmtId="1" fontId="74" fillId="32" borderId="47" xfId="0" applyNumberFormat="1" applyFont="1" applyFill="1" applyBorder="1" applyAlignment="1">
      <alignment horizontal="center" vertical="center" wrapText="1"/>
    </xf>
    <xf numFmtId="0" fontId="79" fillId="0" borderId="46" xfId="0" applyFont="1" applyBorder="1" applyAlignment="1">
      <alignment vertical="center"/>
    </xf>
    <xf numFmtId="0" fontId="83" fillId="33" borderId="65" xfId="0" applyFont="1" applyFill="1" applyBorder="1" applyAlignment="1">
      <alignment horizontal="center" vertical="center" wrapText="1"/>
    </xf>
    <xf numFmtId="0" fontId="83" fillId="33" borderId="66" xfId="0" applyFont="1" applyFill="1" applyBorder="1" applyAlignment="1">
      <alignment horizontal="center" vertical="center" wrapText="1"/>
    </xf>
    <xf numFmtId="0" fontId="12" fillId="32" borderId="67" xfId="0" applyFont="1" applyFill="1" applyBorder="1" applyAlignment="1">
      <alignment horizontal="center" vertical="center" wrapText="1"/>
    </xf>
    <xf numFmtId="0" fontId="12" fillId="32" borderId="68" xfId="0" applyFont="1" applyFill="1" applyBorder="1" applyAlignment="1">
      <alignment horizontal="center" vertical="center" wrapText="1"/>
    </xf>
    <xf numFmtId="0" fontId="12" fillId="32" borderId="69" xfId="0" applyFont="1" applyFill="1" applyBorder="1" applyAlignment="1">
      <alignment horizontal="center" vertical="center" wrapText="1"/>
    </xf>
    <xf numFmtId="0" fontId="12" fillId="32" borderId="70" xfId="0" applyFont="1" applyFill="1" applyBorder="1" applyAlignment="1">
      <alignment horizontal="center" vertical="center" wrapText="1"/>
    </xf>
    <xf numFmtId="1" fontId="0" fillId="0" borderId="65" xfId="0" applyNumberFormat="1" applyFill="1" applyBorder="1" applyAlignment="1">
      <alignment horizontal="center" vertical="center" wrapText="1"/>
    </xf>
    <xf numFmtId="1" fontId="0" fillId="0" borderId="66" xfId="0" applyNumberFormat="1" applyFill="1" applyBorder="1" applyAlignment="1">
      <alignment horizontal="center" vertical="center" wrapText="1"/>
    </xf>
    <xf numFmtId="0" fontId="83" fillId="33" borderId="59" xfId="0" applyFont="1" applyFill="1" applyBorder="1" applyAlignment="1">
      <alignment horizontal="center" vertical="center" wrapText="1"/>
    </xf>
    <xf numFmtId="0" fontId="76" fillId="32" borderId="0" xfId="0" applyFont="1" applyFill="1" applyAlignment="1">
      <alignment horizontal="left" vertical="center" wrapText="1"/>
    </xf>
    <xf numFmtId="0" fontId="0" fillId="0" borderId="0" xfId="0" applyFont="1" applyAlignment="1"/>
    <xf numFmtId="0" fontId="65" fillId="32" borderId="47" xfId="0" applyFont="1" applyFill="1" applyBorder="1" applyAlignment="1">
      <alignment horizontal="center" vertical="center" wrapText="1"/>
    </xf>
    <xf numFmtId="0" fontId="65" fillId="32" borderId="48" xfId="0" applyFont="1" applyFill="1" applyBorder="1" applyAlignment="1">
      <alignment horizontal="center" vertical="center" wrapText="1"/>
    </xf>
    <xf numFmtId="0" fontId="65" fillId="32" borderId="46" xfId="0" applyFont="1" applyFill="1" applyBorder="1" applyAlignment="1">
      <alignment horizontal="center" vertical="center" wrapText="1"/>
    </xf>
    <xf numFmtId="0" fontId="78" fillId="32" borderId="47" xfId="0" applyFont="1" applyFill="1" applyBorder="1" applyAlignment="1">
      <alignment horizontal="left" vertical="center" wrapText="1"/>
    </xf>
    <xf numFmtId="0" fontId="12" fillId="0" borderId="46" xfId="0" applyFont="1" applyBorder="1"/>
    <xf numFmtId="0" fontId="68" fillId="32" borderId="2" xfId="0" applyFont="1" applyFill="1" applyBorder="1" applyAlignment="1">
      <alignment horizontal="center" vertical="center" wrapText="1"/>
    </xf>
    <xf numFmtId="0" fontId="68" fillId="32" borderId="48" xfId="0" applyFont="1" applyFill="1" applyBorder="1" applyAlignment="1">
      <alignment horizontal="center" wrapText="1"/>
    </xf>
    <xf numFmtId="0" fontId="79" fillId="32" borderId="47" xfId="0" applyFont="1" applyFill="1" applyBorder="1" applyAlignment="1">
      <alignment horizontal="left" wrapText="1"/>
    </xf>
    <xf numFmtId="0" fontId="79" fillId="0" borderId="46" xfId="0" applyFont="1" applyBorder="1" applyAlignment="1">
      <alignment wrapText="1"/>
    </xf>
    <xf numFmtId="1" fontId="0" fillId="32" borderId="58" xfId="0" applyNumberFormat="1" applyFill="1" applyBorder="1" applyAlignment="1">
      <alignment horizontal="center" vertical="center" wrapText="1"/>
    </xf>
    <xf numFmtId="1" fontId="0" fillId="32" borderId="59" xfId="0" applyNumberFormat="1" applyFont="1" applyFill="1" applyBorder="1" applyAlignment="1">
      <alignment horizontal="center" vertical="center" wrapText="1"/>
    </xf>
    <xf numFmtId="1" fontId="79" fillId="32" borderId="47" xfId="0" applyNumberFormat="1" applyFont="1" applyFill="1" applyBorder="1" applyAlignment="1">
      <alignment horizontal="center" vertical="center" wrapText="1"/>
    </xf>
    <xf numFmtId="0" fontId="79" fillId="0" borderId="46" xfId="0" applyFont="1" applyBorder="1"/>
    <xf numFmtId="1" fontId="79" fillId="32" borderId="13" xfId="0" applyNumberFormat="1" applyFont="1" applyFill="1" applyBorder="1" applyAlignment="1">
      <alignment horizontal="center" vertical="center" wrapText="1"/>
    </xf>
    <xf numFmtId="1" fontId="79" fillId="32" borderId="10" xfId="0" applyNumberFormat="1" applyFont="1" applyFill="1" applyBorder="1" applyAlignment="1">
      <alignment horizontal="center" vertical="center" wrapText="1"/>
    </xf>
    <xf numFmtId="0" fontId="83" fillId="33" borderId="73" xfId="0" applyFont="1" applyFill="1" applyBorder="1" applyAlignment="1">
      <alignment horizontal="center" vertical="center" wrapText="1"/>
    </xf>
    <xf numFmtId="0" fontId="83" fillId="33" borderId="74" xfId="0" applyFont="1" applyFill="1" applyBorder="1" applyAlignment="1">
      <alignment horizontal="center" vertical="center" wrapText="1"/>
    </xf>
    <xf numFmtId="1" fontId="12" fillId="0" borderId="67" xfId="0" applyNumberFormat="1" applyFont="1" applyFill="1" applyBorder="1" applyAlignment="1">
      <alignment horizontal="center" vertical="center" wrapText="1"/>
    </xf>
    <xf numFmtId="1" fontId="12" fillId="0" borderId="68" xfId="0" applyNumberFormat="1" applyFont="1" applyFill="1" applyBorder="1" applyAlignment="1">
      <alignment horizontal="center" vertical="center" wrapText="1"/>
    </xf>
    <xf numFmtId="1" fontId="12" fillId="0" borderId="69" xfId="0" applyNumberFormat="1" applyFont="1" applyFill="1" applyBorder="1" applyAlignment="1">
      <alignment horizontal="center" vertical="center" wrapText="1"/>
    </xf>
    <xf numFmtId="1" fontId="12" fillId="0" borderId="70" xfId="0" applyNumberFormat="1" applyFont="1" applyFill="1" applyBorder="1" applyAlignment="1">
      <alignment horizontal="center" vertical="center" wrapText="1"/>
    </xf>
    <xf numFmtId="1" fontId="12" fillId="0" borderId="65" xfId="0" applyNumberFormat="1" applyFont="1" applyFill="1" applyBorder="1" applyAlignment="1">
      <alignment horizontal="center" vertical="center" wrapText="1"/>
    </xf>
    <xf numFmtId="1" fontId="12" fillId="0" borderId="66" xfId="0" applyNumberFormat="1" applyFont="1" applyFill="1" applyBorder="1" applyAlignment="1">
      <alignment horizontal="center" vertical="center" wrapText="1"/>
    </xf>
    <xf numFmtId="1" fontId="82" fillId="0" borderId="65" xfId="0" applyNumberFormat="1" applyFont="1" applyFill="1" applyBorder="1" applyAlignment="1">
      <alignment horizontal="center" vertical="center" wrapText="1"/>
    </xf>
    <xf numFmtId="1" fontId="82" fillId="0" borderId="66" xfId="0" applyNumberFormat="1" applyFont="1" applyFill="1" applyBorder="1" applyAlignment="1">
      <alignment horizontal="center" vertical="center" wrapText="1"/>
    </xf>
    <xf numFmtId="0" fontId="83" fillId="32" borderId="65" xfId="0" applyFont="1" applyFill="1" applyBorder="1" applyAlignment="1">
      <alignment horizontal="center" vertical="center" wrapText="1"/>
    </xf>
    <xf numFmtId="0" fontId="83" fillId="32" borderId="66" xfId="0" applyFont="1" applyFill="1" applyBorder="1" applyAlignment="1">
      <alignment horizontal="center" vertical="center" wrapText="1"/>
    </xf>
    <xf numFmtId="0" fontId="79" fillId="32" borderId="65" xfId="0" applyFont="1" applyFill="1" applyBorder="1" applyAlignment="1">
      <alignment horizontal="center" vertical="center" wrapText="1"/>
    </xf>
    <xf numFmtId="0" fontId="79" fillId="32" borderId="66" xfId="0" applyFont="1" applyFill="1" applyBorder="1" applyAlignment="1">
      <alignment horizontal="center" vertical="center" wrapText="1"/>
    </xf>
    <xf numFmtId="0" fontId="83" fillId="32" borderId="65" xfId="0" applyFont="1" applyFill="1" applyBorder="1" applyAlignment="1">
      <alignment horizontal="center" vertical="center"/>
    </xf>
    <xf numFmtId="0" fontId="83" fillId="32" borderId="66" xfId="0" applyFont="1" applyFill="1" applyBorder="1" applyAlignment="1">
      <alignment horizontal="center" vertical="center"/>
    </xf>
    <xf numFmtId="0" fontId="74" fillId="33" borderId="67" xfId="0" applyFont="1" applyFill="1" applyBorder="1" applyAlignment="1">
      <alignment horizontal="center" vertical="center" wrapText="1"/>
    </xf>
    <xf numFmtId="0" fontId="74" fillId="33" borderId="68" xfId="0" applyFont="1" applyFill="1" applyBorder="1" applyAlignment="1">
      <alignment horizontal="center" vertical="center" wrapText="1"/>
    </xf>
    <xf numFmtId="0" fontId="74" fillId="33" borderId="37" xfId="0" applyFont="1" applyFill="1" applyBorder="1" applyAlignment="1">
      <alignment horizontal="center" vertical="center" wrapText="1"/>
    </xf>
    <xf numFmtId="0" fontId="74" fillId="33" borderId="7" xfId="0" applyFont="1" applyFill="1" applyBorder="1" applyAlignment="1">
      <alignment horizontal="center" vertical="center" wrapText="1"/>
    </xf>
    <xf numFmtId="0" fontId="74" fillId="33" borderId="69" xfId="0" applyFont="1" applyFill="1" applyBorder="1" applyAlignment="1">
      <alignment horizontal="center" vertical="center" wrapText="1"/>
    </xf>
    <xf numFmtId="0" fontId="74" fillId="33" borderId="70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8" fillId="16" borderId="4" xfId="0" applyFont="1" applyFill="1" applyBorder="1" applyAlignment="1">
      <alignment horizontal="right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4" fillId="2" borderId="38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30" fillId="27" borderId="4" xfId="0" applyNumberFormat="1" applyFont="1" applyFill="1" applyBorder="1" applyAlignment="1">
      <alignment horizontal="center" vertical="center" wrapText="1"/>
    </xf>
    <xf numFmtId="0" fontId="30" fillId="27" borderId="13" xfId="0" applyNumberFormat="1" applyFont="1" applyFill="1" applyBorder="1" applyAlignment="1">
      <alignment horizontal="right" vertical="center" wrapText="1"/>
    </xf>
    <xf numFmtId="0" fontId="30" fillId="27" borderId="15" xfId="0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63" fillId="30" borderId="4" xfId="0" applyNumberFormat="1" applyFont="1" applyFill="1" applyBorder="1" applyAlignment="1">
      <alignment vertical="top" wrapText="1"/>
    </xf>
  </cellXfs>
  <cellStyles count="3">
    <cellStyle name="40 % - Accent1 2 5" xfId="1"/>
    <cellStyle name="Normal" xfId="0" builtinId="0"/>
    <cellStyle name="Normal 2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12791\AppData\Local\Temp\MCC%202018-2019_Licence%20Histoi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6693\AppData\Local\Temp\MCC%202018-2019_Master%20SD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12791\AppData\Local\Temp\MCC%202018-2019_LP%20Assurance,%20Banque,%20Finance_version%20de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recette.univ-orleans.fr/sites/default/files/fichier_descriptif_des_enseignements_master_v3_master_cca_-_09.07.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12791\AppData\Local\Temp\descriptif_master_sdl_230517k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I\Direction%20de%20la%20formation%20initiale\Contrat%202018-2022-%20retour%20composantes\Master\Sciences%20humaines%20et%20sociales\Master%20Sciences%20du%20langage\co&#251;t%20Master%20SDL_p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 de valeurs"/>
      <sheetName val="Rappel régl. - dates conseils"/>
      <sheetName val="MCC_2018-2019 Histoire"/>
      <sheetName val="Coût après MCC orléans"/>
      <sheetName val="MCC_2018-2019 MCC Histoire Chtx"/>
      <sheetName val="Coût après MCC Chtx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ppel régle.-dates conseils"/>
      <sheetName val="MCC_M-SDL_0406 "/>
      <sheetName val="Coût Après MCC"/>
      <sheetName val="Liste de valeur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CC</v>
          </cell>
          <cell r="B2" t="str">
            <v>écrit</v>
          </cell>
        </row>
        <row r="3">
          <cell r="A3" t="str">
            <v>CT</v>
          </cell>
          <cell r="B3" t="str">
            <v>oral</v>
          </cell>
        </row>
        <row r="4">
          <cell r="A4" t="str">
            <v>mixte</v>
          </cell>
          <cell r="B4" t="str">
            <v>dossier</v>
          </cell>
        </row>
        <row r="5">
          <cell r="B5" t="str">
            <v>mémoire</v>
          </cell>
        </row>
        <row r="6">
          <cell r="B6" t="str">
            <v>rapport de visite</v>
          </cell>
        </row>
        <row r="7">
          <cell r="B7" t="str">
            <v>écrit et oral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ste de valeurs"/>
      <sheetName val="Rappel régle.-dates conseils"/>
      <sheetName val="MCC_maquettes2018-2019"/>
      <sheetName val="cout maquette apres MCC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éfinitions_aide à la saisie"/>
      <sheetName val="Description"/>
      <sheetName val="Equipe pédagogique"/>
      <sheetName val="Exemples"/>
      <sheetName val="valeurs listes déroulantes"/>
      <sheetName val="liste des valeurs"/>
    </sheetNames>
    <sheetDataSet>
      <sheetData sheetId="0"/>
      <sheetData sheetId="1"/>
      <sheetData sheetId="2"/>
      <sheetData sheetId="3"/>
      <sheetData sheetId="4">
        <row r="1">
          <cell r="K1" t="str">
            <v>01 : Droit privé et sciences criminelles</v>
          </cell>
        </row>
        <row r="2">
          <cell r="K2" t="str">
            <v>02 : Droit public</v>
          </cell>
        </row>
        <row r="3">
          <cell r="K3" t="str">
            <v>03 : Histoire du droit et des institutions</v>
          </cell>
        </row>
        <row r="4">
          <cell r="K4" t="str">
            <v>05 : Sciences économiques</v>
          </cell>
        </row>
        <row r="5">
          <cell r="K5" t="str">
            <v>06 : Sciences de gestion</v>
          </cell>
        </row>
        <row r="6">
          <cell r="K6" t="str">
            <v>07 : Sciences du langage : linguistique et phonétique générales</v>
          </cell>
        </row>
        <row r="7">
          <cell r="K7" t="str">
            <v>08 : Langue et littérature anciennes</v>
          </cell>
        </row>
        <row r="8">
          <cell r="K8" t="str">
            <v>09 : Langue et littérature françaises</v>
          </cell>
        </row>
        <row r="9">
          <cell r="K9" t="str">
            <v>10 : Littératures comparées</v>
          </cell>
        </row>
        <row r="10">
          <cell r="K10" t="str">
            <v>11 : Langues et littératures anglaises et anglo-saxonnes</v>
          </cell>
        </row>
        <row r="11">
          <cell r="K11" t="str">
            <v>12 : Langues et littératures germaniques et scandinaves</v>
          </cell>
        </row>
        <row r="12">
          <cell r="K12" t="str">
            <v>14 : Langues et littératures romanes : espagnol, italien, portugais…</v>
          </cell>
        </row>
        <row r="13">
          <cell r="K13" t="str">
            <v>15 : Langues et littératures arables, chinoises, japonaises, hébraïques…</v>
          </cell>
        </row>
        <row r="14">
          <cell r="K14" t="str">
            <v>16 : Psychologie, psychologie clinique, psychologie sociale</v>
          </cell>
        </row>
        <row r="15">
          <cell r="K15" t="str">
            <v>17 :Philosophie</v>
          </cell>
        </row>
        <row r="16">
          <cell r="K16" t="str">
            <v>18 : Architecture, arts appliqués, arts plastiques, arts du spectacle….</v>
          </cell>
        </row>
        <row r="17">
          <cell r="K17" t="str">
            <v>19 : Sociologie, démographie</v>
          </cell>
        </row>
        <row r="18">
          <cell r="K18" t="str">
            <v>20 : Ethnologie, préhistoire, anthropologie biologique</v>
          </cell>
        </row>
        <row r="19">
          <cell r="K19" t="str">
            <v>21 : Histoire , civilisations, archéologie et art des mondes anciens et médiévaux</v>
          </cell>
        </row>
        <row r="20">
          <cell r="K20" t="str">
            <v>22 : Histoire , civilisations : histoire des mondes modernes, histoire du monde contemporain</v>
          </cell>
        </row>
        <row r="21">
          <cell r="K21" t="str">
            <v>23 : Géographie physique, humaine, économique et régionale</v>
          </cell>
        </row>
        <row r="22">
          <cell r="K22" t="str">
            <v>25 : Mathématiques</v>
          </cell>
        </row>
        <row r="23">
          <cell r="K23" t="str">
            <v>27 : Informatique</v>
          </cell>
        </row>
        <row r="24">
          <cell r="K24" t="str">
            <v>28 : Milieux denses et matériaux</v>
          </cell>
        </row>
        <row r="25">
          <cell r="K25" t="str">
            <v>30 : Milieux dilués et optique</v>
          </cell>
        </row>
        <row r="26">
          <cell r="K26" t="str">
            <v>31 : Chimie théorique, physique et analytique</v>
          </cell>
        </row>
        <row r="27">
          <cell r="K27" t="str">
            <v>32 : Chimie organique, minérale, industrielle</v>
          </cell>
        </row>
        <row r="28">
          <cell r="K28" t="str">
            <v>33 : Chimie des matériaux</v>
          </cell>
        </row>
        <row r="29">
          <cell r="K29" t="str">
            <v>34 : Astronomie, astrophysique</v>
          </cell>
        </row>
        <row r="30">
          <cell r="K30" t="str">
            <v>35 : Structure et évolution de la terre et des autres planètes</v>
          </cell>
        </row>
        <row r="31">
          <cell r="K31" t="str">
            <v>36 : Terre solide : géodynamique des enveloppes supérieures, paléobiosphère</v>
          </cell>
        </row>
        <row r="32">
          <cell r="K32" t="str">
            <v>37 : Météorologie, océanographie physique de l'environnement</v>
          </cell>
        </row>
        <row r="33">
          <cell r="K33" t="str">
            <v>60 : Mécanique, génie mécanique, génie civil</v>
          </cell>
        </row>
        <row r="34">
          <cell r="K34" t="str">
            <v>61 : Génie informatique, automatique et traitement du signal</v>
          </cell>
        </row>
        <row r="35">
          <cell r="K35" t="str">
            <v>62 : Energétique, génie des procédés</v>
          </cell>
        </row>
        <row r="36">
          <cell r="K36" t="str">
            <v>63 : Génie électrique, électronique, photonique et systèmes</v>
          </cell>
        </row>
        <row r="37">
          <cell r="K37" t="str">
            <v>64 : Biochimie et biologie moléculaire</v>
          </cell>
        </row>
        <row r="38">
          <cell r="K38" t="str">
            <v>65 : Biologie cellulaire</v>
          </cell>
        </row>
        <row r="39">
          <cell r="K39" t="str">
            <v>66 : Physiologie</v>
          </cell>
        </row>
        <row r="40">
          <cell r="K40" t="str">
            <v>67 :Biologie des populations et écologie</v>
          </cell>
        </row>
        <row r="41">
          <cell r="K41" t="str">
            <v>68 : Biologie des organismes</v>
          </cell>
        </row>
        <row r="42">
          <cell r="K42" t="str">
            <v>69 : Neurosciences</v>
          </cell>
        </row>
        <row r="43">
          <cell r="K43" t="str">
            <v>70 : Sciences de l'éducation</v>
          </cell>
        </row>
        <row r="44">
          <cell r="K44" t="str">
            <v>71 : Sciences de l'information et de la communication</v>
          </cell>
        </row>
        <row r="45">
          <cell r="K45" t="str">
            <v>72 : Epistémologie, histoire des sciences et des techniques</v>
          </cell>
        </row>
        <row r="46">
          <cell r="K46" t="str">
            <v>74 : Sciences et techniques des activités physiques et sportives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aleurs listes déroulantes"/>
      <sheetName val="Définitions_aide à la saisie"/>
      <sheetName val="Description"/>
      <sheetName val="Equipe pédagogique"/>
      <sheetName val="Exemple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appel régle.-dates conseils"/>
      <sheetName val="MCC Master SDL "/>
      <sheetName val="Coût Après MCC"/>
      <sheetName val="Feuil1"/>
      <sheetName val="Liste de valeurs"/>
      <sheetName val="initial"/>
    </sheetNames>
    <sheetDataSet>
      <sheetData sheetId="0"/>
      <sheetData sheetId="1">
        <row r="4">
          <cell r="B4" t="str">
            <v>Semestre 1</v>
          </cell>
          <cell r="C4" t="str">
            <v xml:space="preserve"> </v>
          </cell>
        </row>
        <row r="5">
          <cell r="C5">
            <v>0</v>
          </cell>
          <cell r="I5">
            <v>0</v>
          </cell>
          <cell r="K5">
            <v>0</v>
          </cell>
        </row>
        <row r="6">
          <cell r="C6">
            <v>0</v>
          </cell>
          <cell r="I6">
            <v>0</v>
          </cell>
          <cell r="K6">
            <v>0</v>
          </cell>
        </row>
        <row r="7">
          <cell r="C7">
            <v>0</v>
          </cell>
          <cell r="I7">
            <v>0</v>
          </cell>
          <cell r="K7">
            <v>0</v>
          </cell>
        </row>
        <row r="8">
          <cell r="C8">
            <v>0</v>
          </cell>
          <cell r="I8">
            <v>0</v>
          </cell>
          <cell r="K8">
            <v>0</v>
          </cell>
        </row>
        <row r="9">
          <cell r="C9">
            <v>0</v>
          </cell>
          <cell r="I9">
            <v>0</v>
          </cell>
          <cell r="K9">
            <v>0</v>
          </cell>
        </row>
        <row r="10">
          <cell r="C10">
            <v>0</v>
          </cell>
          <cell r="I10">
            <v>0</v>
          </cell>
          <cell r="K10">
            <v>0</v>
          </cell>
        </row>
        <row r="11">
          <cell r="C11">
            <v>0</v>
          </cell>
          <cell r="I11">
            <v>0</v>
          </cell>
          <cell r="K11">
            <v>0</v>
          </cell>
        </row>
        <row r="12">
          <cell r="C12">
            <v>0</v>
          </cell>
          <cell r="I12">
            <v>0</v>
          </cell>
          <cell r="K12">
            <v>0</v>
          </cell>
        </row>
        <row r="13">
          <cell r="C13">
            <v>0</v>
          </cell>
          <cell r="I13">
            <v>0</v>
          </cell>
          <cell r="K13">
            <v>0</v>
          </cell>
        </row>
        <row r="14">
          <cell r="C14">
            <v>0</v>
          </cell>
          <cell r="I14">
            <v>0</v>
          </cell>
          <cell r="K14">
            <v>0</v>
          </cell>
        </row>
        <row r="15">
          <cell r="C15">
            <v>0</v>
          </cell>
          <cell r="I15">
            <v>0</v>
          </cell>
          <cell r="K15">
            <v>0</v>
          </cell>
        </row>
        <row r="16">
          <cell r="C16">
            <v>0</v>
          </cell>
          <cell r="I16">
            <v>0</v>
          </cell>
          <cell r="K16">
            <v>0</v>
          </cell>
        </row>
        <row r="17">
          <cell r="C17">
            <v>0</v>
          </cell>
          <cell r="I17">
            <v>0</v>
          </cell>
          <cell r="K17">
            <v>0</v>
          </cell>
        </row>
        <row r="18">
          <cell r="C18">
            <v>0</v>
          </cell>
          <cell r="I18">
            <v>0</v>
          </cell>
          <cell r="K18">
            <v>0</v>
          </cell>
        </row>
        <row r="19">
          <cell r="C19">
            <v>0</v>
          </cell>
          <cell r="I19">
            <v>0</v>
          </cell>
          <cell r="K19">
            <v>0</v>
          </cell>
        </row>
        <row r="20">
          <cell r="C20">
            <v>0</v>
          </cell>
          <cell r="I20">
            <v>0</v>
          </cell>
          <cell r="K20">
            <v>0</v>
          </cell>
        </row>
        <row r="21">
          <cell r="C21">
            <v>0</v>
          </cell>
          <cell r="I21">
            <v>0</v>
          </cell>
          <cell r="K21">
            <v>0</v>
          </cell>
        </row>
        <row r="22">
          <cell r="C22">
            <v>0</v>
          </cell>
          <cell r="I22">
            <v>0</v>
          </cell>
          <cell r="K22">
            <v>0</v>
          </cell>
        </row>
        <row r="23">
          <cell r="C23">
            <v>0</v>
          </cell>
          <cell r="I23">
            <v>0</v>
          </cell>
          <cell r="K23">
            <v>0</v>
          </cell>
        </row>
        <row r="26">
          <cell r="B26" t="str">
            <v>Semestre 2</v>
          </cell>
          <cell r="C26">
            <v>0</v>
          </cell>
        </row>
        <row r="27">
          <cell r="C27">
            <v>0</v>
          </cell>
          <cell r="I27">
            <v>0</v>
          </cell>
          <cell r="J27">
            <v>24</v>
          </cell>
          <cell r="K27">
            <v>0</v>
          </cell>
        </row>
        <row r="28">
          <cell r="C28">
            <v>0</v>
          </cell>
          <cell r="I28">
            <v>0</v>
          </cell>
          <cell r="J28">
            <v>15</v>
          </cell>
          <cell r="K28">
            <v>0</v>
          </cell>
        </row>
        <row r="29">
          <cell r="C29">
            <v>0</v>
          </cell>
          <cell r="I29">
            <v>0</v>
          </cell>
          <cell r="J29">
            <v>15</v>
          </cell>
          <cell r="K29">
            <v>0</v>
          </cell>
        </row>
        <row r="30">
          <cell r="C30">
            <v>0</v>
          </cell>
          <cell r="I30">
            <v>0</v>
          </cell>
          <cell r="J30">
            <v>15</v>
          </cell>
          <cell r="K30">
            <v>0</v>
          </cell>
        </row>
        <row r="31">
          <cell r="C31">
            <v>0</v>
          </cell>
          <cell r="I31">
            <v>0</v>
          </cell>
          <cell r="J31">
            <v>15</v>
          </cell>
          <cell r="K31">
            <v>0</v>
          </cell>
        </row>
        <row r="32">
          <cell r="C32">
            <v>0</v>
          </cell>
          <cell r="I32">
            <v>0</v>
          </cell>
          <cell r="J32">
            <v>15</v>
          </cell>
          <cell r="K32">
            <v>0</v>
          </cell>
        </row>
        <row r="33">
          <cell r="C33">
            <v>0</v>
          </cell>
          <cell r="I33">
            <v>0</v>
          </cell>
          <cell r="J33">
            <v>15</v>
          </cell>
          <cell r="K33">
            <v>0</v>
          </cell>
        </row>
        <row r="34">
          <cell r="C34">
            <v>0</v>
          </cell>
          <cell r="I34">
            <v>0</v>
          </cell>
          <cell r="J34">
            <v>15</v>
          </cell>
          <cell r="K34">
            <v>0</v>
          </cell>
        </row>
        <row r="35">
          <cell r="C35">
            <v>0</v>
          </cell>
          <cell r="I35">
            <v>0</v>
          </cell>
          <cell r="J35">
            <v>7.5</v>
          </cell>
          <cell r="K35">
            <v>0</v>
          </cell>
        </row>
        <row r="36">
          <cell r="C36">
            <v>0</v>
          </cell>
          <cell r="I36">
            <v>0</v>
          </cell>
          <cell r="J36">
            <v>36</v>
          </cell>
          <cell r="K36">
            <v>0</v>
          </cell>
        </row>
        <row r="37">
          <cell r="C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I38">
            <v>0</v>
          </cell>
          <cell r="J38">
            <v>30</v>
          </cell>
          <cell r="K38">
            <v>0</v>
          </cell>
        </row>
        <row r="39">
          <cell r="C39">
            <v>0</v>
          </cell>
          <cell r="I39">
            <v>0</v>
          </cell>
          <cell r="J39">
            <v>30</v>
          </cell>
          <cell r="K39">
            <v>0</v>
          </cell>
        </row>
        <row r="40">
          <cell r="C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I41">
            <v>0</v>
          </cell>
          <cell r="J41">
            <v>15</v>
          </cell>
          <cell r="K41">
            <v>0</v>
          </cell>
        </row>
        <row r="42">
          <cell r="C42">
            <v>0</v>
          </cell>
          <cell r="I42">
            <v>0</v>
          </cell>
          <cell r="J42">
            <v>15</v>
          </cell>
          <cell r="K42">
            <v>0</v>
          </cell>
        </row>
        <row r="43">
          <cell r="C43">
            <v>0</v>
          </cell>
          <cell r="I43">
            <v>0</v>
          </cell>
          <cell r="J43">
            <v>22.5</v>
          </cell>
          <cell r="K43">
            <v>0</v>
          </cell>
        </row>
        <row r="44">
          <cell r="C44">
            <v>0</v>
          </cell>
          <cell r="I44">
            <v>0</v>
          </cell>
          <cell r="J44">
            <v>15</v>
          </cell>
          <cell r="K44">
            <v>0</v>
          </cell>
        </row>
        <row r="45">
          <cell r="C45">
            <v>0</v>
          </cell>
          <cell r="I45">
            <v>0</v>
          </cell>
          <cell r="J45">
            <v>22.5</v>
          </cell>
          <cell r="K45">
            <v>0</v>
          </cell>
        </row>
        <row r="46">
          <cell r="C46">
            <v>0</v>
          </cell>
          <cell r="I46">
            <v>0</v>
          </cell>
          <cell r="J46">
            <v>15</v>
          </cell>
          <cell r="K46">
            <v>0</v>
          </cell>
        </row>
        <row r="47">
          <cell r="C47">
            <v>0</v>
          </cell>
          <cell r="I47">
            <v>0</v>
          </cell>
          <cell r="J47">
            <v>15</v>
          </cell>
          <cell r="K47">
            <v>0</v>
          </cell>
        </row>
        <row r="48">
          <cell r="C48">
            <v>0</v>
          </cell>
          <cell r="I48">
            <v>0</v>
          </cell>
          <cell r="J48">
            <v>2</v>
          </cell>
          <cell r="K48">
            <v>0</v>
          </cell>
        </row>
        <row r="50">
          <cell r="B50" t="str">
            <v xml:space="preserve">Semestre 3 </v>
          </cell>
          <cell r="C50">
            <v>0</v>
          </cell>
        </row>
        <row r="51">
          <cell r="B51" t="str">
            <v>Interactions - EC1: plurimodalité</v>
          </cell>
          <cell r="C51">
            <v>0</v>
          </cell>
          <cell r="I51">
            <v>0</v>
          </cell>
          <cell r="J51">
            <v>15</v>
          </cell>
          <cell r="K51">
            <v>0</v>
          </cell>
        </row>
        <row r="52">
          <cell r="B52" t="str">
            <v>Interactions - EC2: Analyse des discours hybrides</v>
          </cell>
          <cell r="C52">
            <v>0</v>
          </cell>
          <cell r="I52">
            <v>0</v>
          </cell>
          <cell r="J52">
            <v>15</v>
          </cell>
          <cell r="K52">
            <v>0</v>
          </cell>
        </row>
        <row r="53">
          <cell r="B53" t="str">
            <v>Communication digitale et communication évènementielle - EC: com.événementielle et gestion de projets</v>
          </cell>
          <cell r="C53">
            <v>0</v>
          </cell>
          <cell r="I53">
            <v>0</v>
          </cell>
          <cell r="J53">
            <v>16</v>
          </cell>
          <cell r="K53">
            <v>0</v>
          </cell>
        </row>
        <row r="54">
          <cell r="B54" t="str">
            <v>Communication digitale et communication évènementielle - EC2 : Community management</v>
          </cell>
          <cell r="C54">
            <v>0</v>
          </cell>
          <cell r="I54">
            <v>0</v>
          </cell>
          <cell r="J54">
            <v>16</v>
          </cell>
          <cell r="K54">
            <v>0</v>
          </cell>
        </row>
        <row r="55">
          <cell r="B55" t="str">
            <v>Communication digitale et communication évènementielle EC1 : e-communication</v>
          </cell>
          <cell r="C55">
            <v>0</v>
          </cell>
          <cell r="I55">
            <v>0</v>
          </cell>
          <cell r="J55">
            <v>16</v>
          </cell>
          <cell r="K55">
            <v>0</v>
          </cell>
        </row>
        <row r="56">
          <cell r="B56" t="str">
            <v>Outils 3 - EC1: PAO-indesign</v>
          </cell>
          <cell r="C56">
            <v>0</v>
          </cell>
          <cell r="I56">
            <v>0</v>
          </cell>
          <cell r="J56">
            <v>15</v>
          </cell>
          <cell r="K56">
            <v>0</v>
          </cell>
        </row>
        <row r="57">
          <cell r="B57" t="str">
            <v>Outils 3 - EC2: Outils de communication WEB</v>
          </cell>
          <cell r="C57">
            <v>0</v>
          </cell>
          <cell r="I57">
            <v>0</v>
          </cell>
          <cell r="J57">
            <v>15</v>
          </cell>
          <cell r="K57">
            <v>0</v>
          </cell>
        </row>
        <row r="58">
          <cell r="B58" t="str">
            <v>Conception de supports en situations didactiques 2 : créativité et didactique</v>
          </cell>
          <cell r="C58">
            <v>0</v>
          </cell>
          <cell r="I58">
            <v>0</v>
          </cell>
          <cell r="J58">
            <v>48</v>
          </cell>
          <cell r="K58">
            <v>0</v>
          </cell>
        </row>
        <row r="59">
          <cell r="B59" t="str">
            <v>Didactique de l'oral et variation 2 : interactions sociales, didactisation des phénomènes d'oralité</v>
          </cell>
          <cell r="C59">
            <v>0</v>
          </cell>
          <cell r="I59">
            <v>0</v>
          </cell>
          <cell r="J59">
            <v>16</v>
          </cell>
          <cell r="K59">
            <v>0</v>
          </cell>
        </row>
        <row r="60">
          <cell r="B60" t="str">
            <v>Didactique du plurilinguisme 2 : Enseignement en contexte plurilingue (multilingue, plurilingue, précoce, etc.)</v>
          </cell>
          <cell r="C60">
            <v>0</v>
          </cell>
          <cell r="I60">
            <v>0</v>
          </cell>
          <cell r="J60">
            <v>24</v>
          </cell>
          <cell r="K60">
            <v>0</v>
          </cell>
        </row>
        <row r="61">
          <cell r="B61" t="str">
            <v>Contextes d'appropriation des langues 2 : Didactique des langues et handicap</v>
          </cell>
          <cell r="C61">
            <v>0</v>
          </cell>
          <cell r="I61">
            <v>0</v>
          </cell>
          <cell r="J61">
            <v>24</v>
          </cell>
          <cell r="K61">
            <v>0</v>
          </cell>
        </row>
        <row r="62">
          <cell r="B62" t="str">
            <v>Etude de dispositifs numériques</v>
          </cell>
          <cell r="C62">
            <v>0</v>
          </cell>
          <cell r="I62">
            <v>0</v>
          </cell>
          <cell r="J62">
            <v>32</v>
          </cell>
          <cell r="K62">
            <v>0</v>
          </cell>
        </row>
        <row r="63">
          <cell r="B63" t="str">
            <v>Principes d’ingénierie pédagogique (à distance)</v>
          </cell>
          <cell r="C63">
            <v>0</v>
          </cell>
          <cell r="I63">
            <v>0</v>
          </cell>
          <cell r="J63">
            <v>48</v>
          </cell>
          <cell r="K63">
            <v>0</v>
          </cell>
        </row>
        <row r="64">
          <cell r="B64" t="str">
            <v>Outils Numériques pour la Didactique 3 : Elaboration de projets numériques (sur corpus oraux)</v>
          </cell>
          <cell r="C64">
            <v>0</v>
          </cell>
          <cell r="I64">
            <v>0</v>
          </cell>
          <cell r="J64">
            <v>32</v>
          </cell>
          <cell r="K64">
            <v>0</v>
          </cell>
        </row>
        <row r="65">
          <cell r="B65" t="str">
            <v>Outils 3 - EC3 Représentation des K et Web sémantique</v>
          </cell>
          <cell r="C65">
            <v>0</v>
          </cell>
          <cell r="I65">
            <v>0</v>
          </cell>
          <cell r="J65">
            <v>24</v>
          </cell>
          <cell r="K65">
            <v>0</v>
          </cell>
        </row>
        <row r="66">
          <cell r="B66" t="str">
            <v>Outils 3 - EC3 Représentation des K et Web sémantique</v>
          </cell>
          <cell r="C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Outils 3 - EC3 Représentation des K et Web sémantique</v>
          </cell>
          <cell r="C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>Python pour linguistes</v>
          </cell>
          <cell r="C68">
            <v>0</v>
          </cell>
          <cell r="I68">
            <v>0</v>
          </cell>
          <cell r="J68">
            <v>24</v>
          </cell>
          <cell r="K68">
            <v>0</v>
          </cell>
        </row>
        <row r="69">
          <cell r="B69" t="str">
            <v>Python pour linguistes</v>
          </cell>
          <cell r="C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Projet en TAL</v>
          </cell>
          <cell r="C70">
            <v>0</v>
          </cell>
          <cell r="I70">
            <v>0</v>
          </cell>
          <cell r="J70">
            <v>15</v>
          </cell>
          <cell r="K70">
            <v>0</v>
          </cell>
        </row>
        <row r="71">
          <cell r="B71" t="str">
            <v>Seminaires professionnels et gestion de projets</v>
          </cell>
          <cell r="C71">
            <v>0</v>
          </cell>
          <cell r="I71">
            <v>0</v>
          </cell>
          <cell r="J71">
            <v>12</v>
          </cell>
          <cell r="K71">
            <v>0</v>
          </cell>
        </row>
        <row r="72">
          <cell r="B72" t="str">
            <v>Corpus3 - EC analyses qualitatives et quantitatives 2</v>
          </cell>
          <cell r="C72">
            <v>0</v>
          </cell>
          <cell r="I72">
            <v>0</v>
          </cell>
          <cell r="J72">
            <v>16</v>
          </cell>
          <cell r="K72">
            <v>0</v>
          </cell>
        </row>
        <row r="73">
          <cell r="B73" t="str">
            <v>Corpus3 - EC outils et exploitations 3</v>
          </cell>
          <cell r="C73">
            <v>0</v>
          </cell>
          <cell r="I73">
            <v>0</v>
          </cell>
          <cell r="J73">
            <v>16</v>
          </cell>
          <cell r="K73">
            <v>0</v>
          </cell>
        </row>
        <row r="74">
          <cell r="B74" t="str">
            <v>Linguistique3 - EC comparaison linguistique</v>
          </cell>
          <cell r="C74">
            <v>0</v>
          </cell>
          <cell r="I74">
            <v>0</v>
          </cell>
          <cell r="J74">
            <v>16</v>
          </cell>
          <cell r="K74">
            <v>0</v>
          </cell>
        </row>
        <row r="75">
          <cell r="B75" t="str">
            <v>Linguistique3 - EC langues, langage, pensée</v>
          </cell>
          <cell r="C75">
            <v>0</v>
          </cell>
          <cell r="I75">
            <v>0</v>
          </cell>
          <cell r="J75">
            <v>16</v>
          </cell>
          <cell r="K75">
            <v>0</v>
          </cell>
        </row>
        <row r="76">
          <cell r="B76" t="str">
            <v>Linguistique3 - EC linguistique contrastive</v>
          </cell>
          <cell r="C76">
            <v>0</v>
          </cell>
          <cell r="I76">
            <v>0</v>
          </cell>
          <cell r="J76">
            <v>16</v>
          </cell>
          <cell r="K76">
            <v>0</v>
          </cell>
        </row>
        <row r="77">
          <cell r="B77" t="str">
            <v>Méthodologie universitaire3 : écriture scientifique et standards universitaire</v>
          </cell>
          <cell r="C77">
            <v>0</v>
          </cell>
          <cell r="I77">
            <v>0</v>
          </cell>
          <cell r="J77">
            <v>8</v>
          </cell>
          <cell r="K77">
            <v>0</v>
          </cell>
        </row>
        <row r="78">
          <cell r="B78" t="str">
            <v>LV3 : cours de linguistique en LE</v>
          </cell>
          <cell r="C78">
            <v>0</v>
          </cell>
          <cell r="I78">
            <v>0</v>
          </cell>
          <cell r="J78">
            <v>8</v>
          </cell>
          <cell r="K78">
            <v>0</v>
          </cell>
        </row>
        <row r="80">
          <cell r="B80" t="str">
            <v xml:space="preserve">Semestre 4 voie </v>
          </cell>
          <cell r="C80">
            <v>0</v>
          </cell>
        </row>
        <row r="81">
          <cell r="B81" t="str">
            <v>Stage sur projet</v>
          </cell>
          <cell r="C81">
            <v>0</v>
          </cell>
          <cell r="I81">
            <v>0</v>
          </cell>
          <cell r="J81">
            <v>2</v>
          </cell>
          <cell r="K81">
            <v>0</v>
          </cell>
        </row>
        <row r="82">
          <cell r="B82" t="str">
            <v>Stage sur projet</v>
          </cell>
          <cell r="C82">
            <v>0</v>
          </cell>
          <cell r="I82">
            <v>0</v>
          </cell>
          <cell r="J82">
            <v>2</v>
          </cell>
          <cell r="K82">
            <v>0</v>
          </cell>
        </row>
        <row r="83">
          <cell r="B83" t="str">
            <v>Stage sur projet</v>
          </cell>
          <cell r="C83">
            <v>0</v>
          </cell>
          <cell r="I83">
            <v>0</v>
          </cell>
          <cell r="J83">
            <v>2</v>
          </cell>
          <cell r="K83">
            <v>0</v>
          </cell>
        </row>
        <row r="84">
          <cell r="B84" t="str">
            <v>Stage sur projet</v>
          </cell>
          <cell r="C84">
            <v>0</v>
          </cell>
          <cell r="I84">
            <v>0</v>
          </cell>
          <cell r="J84">
            <v>2</v>
          </cell>
          <cell r="K84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B4" sqref="B4"/>
    </sheetView>
  </sheetViews>
  <sheetFormatPr baseColWidth="10" defaultRowHeight="15"/>
  <cols>
    <col min="1" max="1" width="59.42578125" customWidth="1"/>
    <col min="2" max="2" width="48.42578125" customWidth="1"/>
    <col min="4" max="4" width="72" customWidth="1"/>
  </cols>
  <sheetData>
    <row r="1" spans="1:4">
      <c r="A1" s="244" t="s">
        <v>216</v>
      </c>
      <c r="B1" s="245" t="s">
        <v>217</v>
      </c>
      <c r="C1" s="246" t="s">
        <v>218</v>
      </c>
      <c r="D1" s="247" t="s">
        <v>219</v>
      </c>
    </row>
    <row r="2" spans="1:4" ht="30">
      <c r="A2" s="248" t="s">
        <v>220</v>
      </c>
      <c r="B2" s="288">
        <v>43923</v>
      </c>
      <c r="D2" s="249" t="s">
        <v>221</v>
      </c>
    </row>
    <row r="3" spans="1:4">
      <c r="A3" s="250"/>
      <c r="B3" s="289"/>
      <c r="D3" s="251" t="s">
        <v>222</v>
      </c>
    </row>
    <row r="4" spans="1:4">
      <c r="A4" s="252" t="s">
        <v>223</v>
      </c>
      <c r="B4" s="290"/>
      <c r="D4" s="247" t="s">
        <v>224</v>
      </c>
    </row>
    <row r="5" spans="1:4">
      <c r="A5" s="250"/>
      <c r="B5" s="289"/>
    </row>
    <row r="6" spans="1:4">
      <c r="A6" s="252" t="s">
        <v>225</v>
      </c>
      <c r="B6" s="291" t="s">
        <v>235</v>
      </c>
    </row>
    <row r="7" spans="1:4">
      <c r="A7" s="252" t="s">
        <v>226</v>
      </c>
      <c r="B7" s="291" t="s">
        <v>232</v>
      </c>
    </row>
    <row r="8" spans="1:4">
      <c r="A8" s="253"/>
      <c r="B8" s="254"/>
    </row>
    <row r="9" spans="1:4">
      <c r="A9" s="250" t="s">
        <v>227</v>
      </c>
    </row>
    <row r="10" spans="1:4" ht="30">
      <c r="A10" s="255" t="s">
        <v>228</v>
      </c>
    </row>
    <row r="12" spans="1:4" ht="270">
      <c r="A12" s="256" t="s">
        <v>229</v>
      </c>
      <c r="B12" s="256"/>
    </row>
    <row r="13" spans="1:4" ht="60">
      <c r="A13" s="257" t="s">
        <v>230</v>
      </c>
    </row>
    <row r="14" spans="1:4" ht="45">
      <c r="A14" s="258" t="s">
        <v>231</v>
      </c>
    </row>
    <row r="15" spans="1:4">
      <c r="A15" s="259"/>
    </row>
    <row r="16" spans="1:4" ht="45">
      <c r="A16" s="259" t="s">
        <v>140</v>
      </c>
    </row>
    <row r="17" spans="1:1">
      <c r="A17" s="259"/>
    </row>
    <row r="18" spans="1:1">
      <c r="A18" s="259"/>
    </row>
    <row r="19" spans="1:1">
      <c r="A19" s="259"/>
    </row>
    <row r="20" spans="1:1">
      <c r="A20" s="259"/>
    </row>
    <row r="21" spans="1:1">
      <c r="A21" s="259"/>
    </row>
    <row r="22" spans="1:1">
      <c r="A22" s="259"/>
    </row>
    <row r="24" spans="1:1">
      <c r="A24" s="259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L118"/>
  <sheetViews>
    <sheetView zoomScale="75" zoomScaleNormal="75" workbookViewId="0">
      <pane xSplit="4" topLeftCell="J1" activePane="topRight" state="frozen"/>
      <selection pane="topRight" activeCell="O5" sqref="O5"/>
    </sheetView>
  </sheetViews>
  <sheetFormatPr baseColWidth="10" defaultRowHeight="15"/>
  <cols>
    <col min="1" max="1" width="15.7109375" style="2" customWidth="1"/>
    <col min="2" max="2" width="41.5703125" style="2" customWidth="1"/>
    <col min="3" max="3" width="19.28515625" style="2" hidden="1" customWidth="1"/>
    <col min="4" max="4" width="18.7109375" style="2" hidden="1" customWidth="1"/>
    <col min="5" max="5" width="21.140625" style="2" customWidth="1"/>
    <col min="6" max="6" width="19" style="2" bestFit="1" customWidth="1"/>
    <col min="7" max="7" width="6" style="2" bestFit="1" customWidth="1"/>
    <col min="8" max="8" width="8.140625" style="2" customWidth="1"/>
    <col min="9" max="9" width="12.42578125" style="2" customWidth="1"/>
    <col min="10" max="11" width="14.85546875" style="2" customWidth="1"/>
    <col min="12" max="12" width="9.42578125" style="2" customWidth="1"/>
    <col min="13" max="13" width="11.85546875" style="2" bestFit="1" customWidth="1"/>
    <col min="14" max="14" width="20.5703125" style="2" customWidth="1"/>
    <col min="15" max="15" width="12.140625" style="2" customWidth="1"/>
    <col min="16" max="16" width="10" style="2" customWidth="1"/>
    <col min="17" max="17" width="11.42578125" style="2" customWidth="1"/>
    <col min="18" max="18" width="28.5703125" style="2" customWidth="1"/>
    <col min="19" max="19" width="13.28515625" style="2" bestFit="1" customWidth="1"/>
    <col min="20" max="20" width="9" style="2" customWidth="1"/>
    <col min="21" max="21" width="12" style="2" customWidth="1"/>
    <col min="22" max="22" width="21.140625" style="2" customWidth="1"/>
    <col min="23" max="23" width="11" style="2" bestFit="1" customWidth="1"/>
    <col min="24" max="24" width="6.140625" style="2" customWidth="1"/>
    <col min="25" max="25" width="11.42578125" style="2" customWidth="1"/>
    <col min="26" max="26" width="23" style="2" customWidth="1"/>
    <col min="27" max="27" width="11.42578125" style="2" customWidth="1"/>
    <col min="28" max="28" width="7.42578125" style="2" customWidth="1"/>
    <col min="29" max="29" width="25.42578125" style="2" customWidth="1"/>
    <col min="30" max="220" width="11.42578125" style="2" customWidth="1"/>
    <col min="221" max="16384" width="11.42578125" style="3"/>
  </cols>
  <sheetData>
    <row r="1" spans="1:220" ht="51" customHeight="1">
      <c r="A1" s="1"/>
      <c r="B1" s="513" t="s">
        <v>1</v>
      </c>
      <c r="C1" s="513" t="s">
        <v>2</v>
      </c>
      <c r="D1" s="1"/>
      <c r="E1" s="513" t="s">
        <v>3</v>
      </c>
      <c r="F1" s="513" t="s">
        <v>252</v>
      </c>
      <c r="G1" s="513" t="s">
        <v>4</v>
      </c>
      <c r="H1" s="513" t="s">
        <v>5</v>
      </c>
      <c r="I1" s="529" t="s">
        <v>6</v>
      </c>
      <c r="J1" s="517" t="s">
        <v>7</v>
      </c>
      <c r="K1" s="518"/>
      <c r="L1" s="518"/>
      <c r="M1" s="519" t="s">
        <v>8</v>
      </c>
      <c r="N1" s="519"/>
      <c r="O1" s="519"/>
      <c r="P1" s="519"/>
      <c r="Q1" s="519"/>
      <c r="R1" s="519"/>
      <c r="S1" s="519"/>
      <c r="T1" s="520"/>
      <c r="U1" s="546" t="s">
        <v>9</v>
      </c>
      <c r="V1" s="519"/>
      <c r="W1" s="519"/>
      <c r="X1" s="519"/>
      <c r="Y1" s="519"/>
      <c r="Z1" s="519"/>
      <c r="AA1" s="519"/>
      <c r="AB1" s="520"/>
      <c r="AC1" s="513" t="s">
        <v>359</v>
      </c>
    </row>
    <row r="2" spans="1:220" ht="72" customHeight="1">
      <c r="A2" s="4" t="s">
        <v>236</v>
      </c>
      <c r="B2" s="524"/>
      <c r="C2" s="524"/>
      <c r="D2" s="4"/>
      <c r="E2" s="524"/>
      <c r="F2" s="526"/>
      <c r="G2" s="524"/>
      <c r="H2" s="524"/>
      <c r="I2" s="530"/>
      <c r="J2" s="513" t="s">
        <v>10</v>
      </c>
      <c r="K2" s="513" t="s">
        <v>11</v>
      </c>
      <c r="L2" s="513" t="s">
        <v>12</v>
      </c>
      <c r="M2" s="547" t="s">
        <v>13</v>
      </c>
      <c r="N2" s="545"/>
      <c r="O2" s="545"/>
      <c r="P2" s="545"/>
      <c r="Q2" s="523" t="s">
        <v>14</v>
      </c>
      <c r="R2" s="523"/>
      <c r="S2" s="523"/>
      <c r="T2" s="523"/>
      <c r="U2" s="545" t="s">
        <v>13</v>
      </c>
      <c r="V2" s="545"/>
      <c r="W2" s="545"/>
      <c r="X2" s="545"/>
      <c r="Y2" s="523" t="s">
        <v>14</v>
      </c>
      <c r="Z2" s="523"/>
      <c r="AA2" s="523"/>
      <c r="AB2" s="523"/>
      <c r="AC2" s="524"/>
    </row>
    <row r="3" spans="1:220" ht="34.5" customHeight="1">
      <c r="A3" s="5"/>
      <c r="B3" s="525"/>
      <c r="C3" s="525"/>
      <c r="D3" s="5"/>
      <c r="E3" s="525"/>
      <c r="F3" s="514"/>
      <c r="G3" s="525"/>
      <c r="H3" s="525"/>
      <c r="I3" s="531"/>
      <c r="J3" s="514"/>
      <c r="K3" s="514"/>
      <c r="L3" s="514"/>
      <c r="M3" s="390" t="s">
        <v>15</v>
      </c>
      <c r="N3" s="6" t="s">
        <v>16</v>
      </c>
      <c r="O3" s="6" t="s">
        <v>17</v>
      </c>
      <c r="P3" s="6" t="s">
        <v>18</v>
      </c>
      <c r="Q3" s="7" t="s">
        <v>19</v>
      </c>
      <c r="R3" s="7" t="s">
        <v>16</v>
      </c>
      <c r="S3" s="7" t="s">
        <v>17</v>
      </c>
      <c r="T3" s="7" t="s">
        <v>18</v>
      </c>
      <c r="U3" s="6" t="s">
        <v>15</v>
      </c>
      <c r="V3" s="6" t="s">
        <v>16</v>
      </c>
      <c r="W3" s="6" t="s">
        <v>17</v>
      </c>
      <c r="X3" s="6" t="s">
        <v>18</v>
      </c>
      <c r="Y3" s="7" t="s">
        <v>19</v>
      </c>
      <c r="Z3" s="7" t="s">
        <v>16</v>
      </c>
      <c r="AA3" s="7" t="s">
        <v>17</v>
      </c>
      <c r="AB3" s="7" t="s">
        <v>18</v>
      </c>
      <c r="AC3" s="525"/>
    </row>
    <row r="4" spans="1:220" ht="45">
      <c r="A4" s="351" t="s">
        <v>416</v>
      </c>
      <c r="B4" s="352" t="s">
        <v>300</v>
      </c>
      <c r="C4" s="353" t="s">
        <v>20</v>
      </c>
      <c r="D4" s="353"/>
      <c r="E4" s="350"/>
      <c r="F4" s="350"/>
      <c r="G4" s="354"/>
      <c r="H4" s="354"/>
      <c r="I4" s="355" t="s">
        <v>20</v>
      </c>
      <c r="J4" s="354"/>
      <c r="K4" s="354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62"/>
    </row>
    <row r="5" spans="1:220" s="14" customFormat="1" ht="27.75" customHeight="1">
      <c r="A5" s="299" t="s">
        <v>237</v>
      </c>
      <c r="B5" s="304" t="s">
        <v>22</v>
      </c>
      <c r="C5" s="300"/>
      <c r="D5" s="303" t="s">
        <v>23</v>
      </c>
      <c r="E5" s="301" t="s">
        <v>443</v>
      </c>
      <c r="F5" s="301" t="s">
        <v>241</v>
      </c>
      <c r="G5" s="262" t="s">
        <v>303</v>
      </c>
      <c r="H5" s="264">
        <v>3</v>
      </c>
      <c r="I5" s="262" t="s">
        <v>302</v>
      </c>
      <c r="J5" s="263"/>
      <c r="K5" s="414">
        <v>23</v>
      </c>
      <c r="L5" s="406"/>
      <c r="M5" s="397">
        <v>1</v>
      </c>
      <c r="N5" s="11" t="s">
        <v>141</v>
      </c>
      <c r="O5" s="382" t="s">
        <v>474</v>
      </c>
      <c r="P5" s="11"/>
      <c r="Q5" s="40">
        <v>1</v>
      </c>
      <c r="R5" s="12" t="s">
        <v>145</v>
      </c>
      <c r="S5" s="12" t="s">
        <v>142</v>
      </c>
      <c r="T5" s="12"/>
      <c r="U5" s="38">
        <v>1</v>
      </c>
      <c r="V5" s="11" t="s">
        <v>143</v>
      </c>
      <c r="W5" s="11" t="s">
        <v>144</v>
      </c>
      <c r="X5" s="11" t="s">
        <v>156</v>
      </c>
      <c r="Y5" s="40">
        <v>1</v>
      </c>
      <c r="Z5" s="12" t="s">
        <v>143</v>
      </c>
      <c r="AA5" s="12" t="s">
        <v>144</v>
      </c>
      <c r="AB5" s="324" t="s">
        <v>156</v>
      </c>
      <c r="AC5" s="325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</row>
    <row r="6" spans="1:220" s="14" customFormat="1" ht="27.75" customHeight="1">
      <c r="A6" s="299" t="s">
        <v>296</v>
      </c>
      <c r="B6" s="304" t="s">
        <v>297</v>
      </c>
      <c r="C6" s="300"/>
      <c r="D6" s="303"/>
      <c r="E6" s="302" t="s">
        <v>415</v>
      </c>
      <c r="F6" s="301"/>
      <c r="G6" s="262"/>
      <c r="H6" s="264"/>
      <c r="I6" s="262"/>
      <c r="J6" s="263"/>
      <c r="K6" s="414"/>
      <c r="L6" s="406"/>
      <c r="M6" s="397"/>
      <c r="N6" s="11"/>
      <c r="O6" s="11"/>
      <c r="P6" s="11"/>
      <c r="Q6" s="40"/>
      <c r="R6" s="12"/>
      <c r="S6" s="12"/>
      <c r="T6" s="12"/>
      <c r="U6" s="38"/>
      <c r="V6" s="11"/>
      <c r="W6" s="11"/>
      <c r="X6" s="11"/>
      <c r="Y6" s="40"/>
      <c r="Z6" s="12"/>
      <c r="AA6" s="12"/>
      <c r="AB6" s="324"/>
      <c r="AC6" s="325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</row>
    <row r="7" spans="1:220" s="14" customFormat="1" ht="41.25" customHeight="1">
      <c r="A7" s="299" t="s">
        <v>238</v>
      </c>
      <c r="B7" s="305" t="s">
        <v>298</v>
      </c>
      <c r="C7" s="300"/>
      <c r="D7" s="306" t="s">
        <v>23</v>
      </c>
      <c r="E7" s="307" t="s">
        <v>443</v>
      </c>
      <c r="F7" s="307" t="s">
        <v>243</v>
      </c>
      <c r="G7" s="262" t="s">
        <v>304</v>
      </c>
      <c r="H7" s="264">
        <v>4</v>
      </c>
      <c r="I7" s="262" t="s">
        <v>302</v>
      </c>
      <c r="J7" s="263"/>
      <c r="K7" s="414">
        <v>30</v>
      </c>
      <c r="L7" s="406"/>
      <c r="M7" s="397">
        <v>1</v>
      </c>
      <c r="N7" s="11" t="s">
        <v>159</v>
      </c>
      <c r="O7" s="11" t="s">
        <v>186</v>
      </c>
      <c r="P7" s="11"/>
      <c r="Q7" s="40">
        <v>1</v>
      </c>
      <c r="R7" s="12" t="s">
        <v>145</v>
      </c>
      <c r="S7" s="12" t="s">
        <v>142</v>
      </c>
      <c r="T7" s="12"/>
      <c r="U7" s="38">
        <v>1</v>
      </c>
      <c r="V7" s="11" t="s">
        <v>145</v>
      </c>
      <c r="W7" s="11" t="s">
        <v>142</v>
      </c>
      <c r="X7" s="11"/>
      <c r="Y7" s="40">
        <v>1</v>
      </c>
      <c r="Z7" s="12" t="s">
        <v>145</v>
      </c>
      <c r="AA7" s="12" t="s">
        <v>142</v>
      </c>
      <c r="AB7" s="324"/>
      <c r="AC7" s="325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</row>
    <row r="8" spans="1:220" s="14" customFormat="1" ht="27.75" customHeight="1">
      <c r="A8" s="299" t="s">
        <v>239</v>
      </c>
      <c r="B8" s="298" t="s">
        <v>299</v>
      </c>
      <c r="C8" s="300"/>
      <c r="D8" s="303" t="s">
        <v>23</v>
      </c>
      <c r="E8" s="301" t="s">
        <v>444</v>
      </c>
      <c r="F8" s="301" t="s">
        <v>242</v>
      </c>
      <c r="G8" s="262" t="s">
        <v>305</v>
      </c>
      <c r="H8" s="264">
        <v>2</v>
      </c>
      <c r="I8" s="262" t="s">
        <v>302</v>
      </c>
      <c r="J8" s="263"/>
      <c r="K8" s="414">
        <v>15</v>
      </c>
      <c r="L8" s="406"/>
      <c r="M8" s="397">
        <v>1</v>
      </c>
      <c r="N8" s="11" t="s">
        <v>141</v>
      </c>
      <c r="O8" s="11" t="s">
        <v>142</v>
      </c>
      <c r="P8" s="11"/>
      <c r="Q8" s="40">
        <v>1</v>
      </c>
      <c r="R8" s="12" t="s">
        <v>145</v>
      </c>
      <c r="S8" s="12" t="s">
        <v>142</v>
      </c>
      <c r="T8" s="12"/>
      <c r="U8" s="38">
        <v>1</v>
      </c>
      <c r="V8" s="11" t="s">
        <v>145</v>
      </c>
      <c r="W8" s="11" t="s">
        <v>142</v>
      </c>
      <c r="X8" s="11"/>
      <c r="Y8" s="40">
        <v>1</v>
      </c>
      <c r="Z8" s="12" t="s">
        <v>145</v>
      </c>
      <c r="AA8" s="12" t="s">
        <v>142</v>
      </c>
      <c r="AB8" s="324"/>
      <c r="AC8" s="325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</row>
    <row r="9" spans="1:220" s="14" customFormat="1" ht="27.75" customHeight="1">
      <c r="A9" s="299" t="s">
        <v>472</v>
      </c>
      <c r="B9" s="298" t="s">
        <v>293</v>
      </c>
      <c r="C9" s="300"/>
      <c r="D9" s="303"/>
      <c r="E9" s="302" t="s">
        <v>415</v>
      </c>
      <c r="F9" s="301"/>
      <c r="G9" s="262"/>
      <c r="H9" s="264"/>
      <c r="I9" s="262"/>
      <c r="J9" s="263"/>
      <c r="K9" s="414"/>
      <c r="L9" s="406"/>
      <c r="M9" s="397"/>
      <c r="N9" s="11"/>
      <c r="O9" s="11"/>
      <c r="P9" s="11"/>
      <c r="Q9" s="40"/>
      <c r="R9" s="12"/>
      <c r="S9" s="12"/>
      <c r="T9" s="12"/>
      <c r="U9" s="38"/>
      <c r="V9" s="11"/>
      <c r="W9" s="11"/>
      <c r="X9" s="11"/>
      <c r="Y9" s="40"/>
      <c r="Z9" s="12"/>
      <c r="AA9" s="12"/>
      <c r="AB9" s="324"/>
      <c r="AC9" s="325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</row>
    <row r="10" spans="1:220" s="14" customFormat="1" ht="27.75" customHeight="1">
      <c r="A10" s="300" t="s">
        <v>240</v>
      </c>
      <c r="B10" s="300" t="s">
        <v>294</v>
      </c>
      <c r="C10" s="300"/>
      <c r="D10" s="306" t="s">
        <v>23</v>
      </c>
      <c r="E10" s="342" t="s">
        <v>442</v>
      </c>
      <c r="F10" s="307" t="s">
        <v>428</v>
      </c>
      <c r="G10" s="262" t="s">
        <v>305</v>
      </c>
      <c r="H10" s="265">
        <v>2</v>
      </c>
      <c r="I10" s="262" t="s">
        <v>302</v>
      </c>
      <c r="J10" s="263"/>
      <c r="K10" s="415">
        <v>15</v>
      </c>
      <c r="L10" s="406"/>
      <c r="M10" s="397">
        <v>1</v>
      </c>
      <c r="N10" s="11" t="s">
        <v>155</v>
      </c>
      <c r="O10" s="11" t="s">
        <v>142</v>
      </c>
      <c r="P10" s="11"/>
      <c r="Q10" s="40">
        <v>1</v>
      </c>
      <c r="R10" s="12" t="s">
        <v>145</v>
      </c>
      <c r="S10" s="12" t="s">
        <v>142</v>
      </c>
      <c r="T10" s="12"/>
      <c r="U10" s="38">
        <v>1</v>
      </c>
      <c r="V10" s="11" t="s">
        <v>143</v>
      </c>
      <c r="W10" s="11" t="s">
        <v>144</v>
      </c>
      <c r="X10" s="11" t="s">
        <v>156</v>
      </c>
      <c r="Y10" s="40">
        <v>1</v>
      </c>
      <c r="Z10" s="12" t="s">
        <v>143</v>
      </c>
      <c r="AA10" s="12" t="s">
        <v>144</v>
      </c>
      <c r="AB10" s="324" t="s">
        <v>156</v>
      </c>
      <c r="AC10" s="325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</row>
    <row r="11" spans="1:220" s="14" customFormat="1" ht="27.75" customHeight="1">
      <c r="A11" s="300" t="s">
        <v>244</v>
      </c>
      <c r="B11" s="300" t="s">
        <v>295</v>
      </c>
      <c r="C11" s="300"/>
      <c r="D11" s="303" t="s">
        <v>23</v>
      </c>
      <c r="E11" s="301" t="s">
        <v>29</v>
      </c>
      <c r="F11" s="301" t="s">
        <v>245</v>
      </c>
      <c r="G11" s="262" t="s">
        <v>305</v>
      </c>
      <c r="H11" s="265">
        <v>2</v>
      </c>
      <c r="I11" s="262" t="s">
        <v>302</v>
      </c>
      <c r="J11" s="263"/>
      <c r="K11" s="415">
        <v>15</v>
      </c>
      <c r="L11" s="406"/>
      <c r="M11" s="397">
        <v>1</v>
      </c>
      <c r="N11" s="11" t="s">
        <v>150</v>
      </c>
      <c r="O11" s="382" t="s">
        <v>474</v>
      </c>
      <c r="P11" s="11"/>
      <c r="Q11" s="40">
        <v>1</v>
      </c>
      <c r="R11" s="12" t="s">
        <v>177</v>
      </c>
      <c r="S11" s="12" t="s">
        <v>144</v>
      </c>
      <c r="T11" s="12" t="s">
        <v>156</v>
      </c>
      <c r="U11" s="38">
        <v>1</v>
      </c>
      <c r="V11" s="11" t="s">
        <v>143</v>
      </c>
      <c r="W11" s="11" t="s">
        <v>144</v>
      </c>
      <c r="X11" s="38" t="s">
        <v>176</v>
      </c>
      <c r="Y11" s="40">
        <v>1</v>
      </c>
      <c r="Z11" s="12" t="s">
        <v>143</v>
      </c>
      <c r="AA11" s="12" t="s">
        <v>144</v>
      </c>
      <c r="AB11" s="324" t="s">
        <v>156</v>
      </c>
      <c r="AC11" s="325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</row>
    <row r="12" spans="1:220" s="14" customFormat="1" ht="27.75" customHeight="1">
      <c r="A12" s="300" t="s">
        <v>289</v>
      </c>
      <c r="B12" s="300" t="s">
        <v>290</v>
      </c>
      <c r="C12" s="300"/>
      <c r="D12" s="303"/>
      <c r="E12" s="302" t="s">
        <v>415</v>
      </c>
      <c r="F12" s="301"/>
      <c r="G12" s="262"/>
      <c r="H12" s="265"/>
      <c r="I12" s="262"/>
      <c r="J12" s="263"/>
      <c r="K12" s="415"/>
      <c r="L12" s="406"/>
      <c r="M12" s="397"/>
      <c r="N12" s="11"/>
      <c r="O12" s="11"/>
      <c r="P12" s="11"/>
      <c r="Q12" s="40"/>
      <c r="R12" s="12"/>
      <c r="S12" s="12"/>
      <c r="T12" s="12"/>
      <c r="U12" s="38"/>
      <c r="V12" s="11"/>
      <c r="W12" s="11"/>
      <c r="X12" s="38"/>
      <c r="Y12" s="40"/>
      <c r="Z12" s="12"/>
      <c r="AA12" s="12"/>
      <c r="AB12" s="324"/>
      <c r="AC12" s="325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</row>
    <row r="13" spans="1:220" s="14" customFormat="1" ht="27.75" customHeight="1">
      <c r="A13" s="299" t="s">
        <v>246</v>
      </c>
      <c r="B13" s="299" t="s">
        <v>291</v>
      </c>
      <c r="C13" s="300"/>
      <c r="D13" s="306" t="s">
        <v>23</v>
      </c>
      <c r="E13" s="307" t="s">
        <v>29</v>
      </c>
      <c r="F13" s="307" t="s">
        <v>428</v>
      </c>
      <c r="G13" s="262" t="s">
        <v>306</v>
      </c>
      <c r="H13" s="265">
        <v>1</v>
      </c>
      <c r="I13" s="262" t="s">
        <v>302</v>
      </c>
      <c r="J13" s="263"/>
      <c r="K13" s="415">
        <v>8</v>
      </c>
      <c r="L13" s="406"/>
      <c r="M13" s="397">
        <v>1</v>
      </c>
      <c r="N13" s="11" t="s">
        <v>141</v>
      </c>
      <c r="O13" s="11" t="s">
        <v>142</v>
      </c>
      <c r="P13" s="11"/>
      <c r="Q13" s="383">
        <v>1</v>
      </c>
      <c r="R13" s="382" t="s">
        <v>145</v>
      </c>
      <c r="S13" s="345" t="s">
        <v>142</v>
      </c>
      <c r="T13" s="12"/>
      <c r="U13" s="383">
        <v>1</v>
      </c>
      <c r="V13" s="382" t="s">
        <v>145</v>
      </c>
      <c r="W13" s="382" t="s">
        <v>142</v>
      </c>
      <c r="X13" s="38"/>
      <c r="Y13" s="383">
        <v>1</v>
      </c>
      <c r="Z13" s="382" t="s">
        <v>145</v>
      </c>
      <c r="AA13" s="382" t="s">
        <v>142</v>
      </c>
      <c r="AB13" s="324"/>
      <c r="AC13" s="325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</row>
    <row r="14" spans="1:220" s="14" customFormat="1" ht="27.75" customHeight="1">
      <c r="A14" s="299" t="s">
        <v>247</v>
      </c>
      <c r="B14" s="299" t="s">
        <v>292</v>
      </c>
      <c r="C14" s="308"/>
      <c r="D14" s="303" t="s">
        <v>23</v>
      </c>
      <c r="E14" s="301" t="s">
        <v>29</v>
      </c>
      <c r="F14" s="301" t="s">
        <v>248</v>
      </c>
      <c r="G14" s="262" t="s">
        <v>306</v>
      </c>
      <c r="H14" s="265">
        <v>1</v>
      </c>
      <c r="I14" s="262" t="s">
        <v>302</v>
      </c>
      <c r="J14" s="263"/>
      <c r="K14" s="415">
        <v>8</v>
      </c>
      <c r="L14" s="406"/>
      <c r="M14" s="398">
        <v>1</v>
      </c>
      <c r="N14" s="345" t="s">
        <v>155</v>
      </c>
      <c r="O14" s="345"/>
      <c r="P14" s="345"/>
      <c r="Q14" s="344">
        <v>1</v>
      </c>
      <c r="R14" s="382" t="s">
        <v>145</v>
      </c>
      <c r="S14" s="345" t="s">
        <v>142</v>
      </c>
      <c r="T14" s="345"/>
      <c r="U14" s="383">
        <v>1</v>
      </c>
      <c r="V14" s="382" t="s">
        <v>145</v>
      </c>
      <c r="W14" s="382" t="s">
        <v>142</v>
      </c>
      <c r="X14" s="345"/>
      <c r="Y14" s="344">
        <v>1</v>
      </c>
      <c r="Z14" s="382" t="s">
        <v>145</v>
      </c>
      <c r="AA14" s="382" t="s">
        <v>142</v>
      </c>
      <c r="AB14" s="345"/>
      <c r="AC14" s="325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</row>
    <row r="15" spans="1:220" s="14" customFormat="1" ht="27.75" customHeight="1">
      <c r="A15" s="515" t="s">
        <v>445</v>
      </c>
      <c r="B15" s="515" t="s">
        <v>34</v>
      </c>
      <c r="C15" s="300"/>
      <c r="D15" s="306" t="s">
        <v>23</v>
      </c>
      <c r="E15" s="342" t="s">
        <v>446</v>
      </c>
      <c r="F15" s="541" t="s">
        <v>253</v>
      </c>
      <c r="G15" s="8" t="s">
        <v>413</v>
      </c>
      <c r="H15" s="367">
        <v>5</v>
      </c>
      <c r="I15" s="262" t="s">
        <v>302</v>
      </c>
      <c r="J15" s="263"/>
      <c r="K15" s="416">
        <v>40</v>
      </c>
      <c r="L15" s="406"/>
      <c r="M15" s="397">
        <v>1</v>
      </c>
      <c r="N15" s="11" t="s">
        <v>173</v>
      </c>
      <c r="O15" s="11" t="s">
        <v>142</v>
      </c>
      <c r="P15" s="11" t="s">
        <v>161</v>
      </c>
      <c r="Q15" s="40">
        <v>1</v>
      </c>
      <c r="R15" s="12" t="s">
        <v>180</v>
      </c>
      <c r="S15" s="12" t="s">
        <v>142</v>
      </c>
      <c r="T15" s="12"/>
      <c r="U15" s="38">
        <v>1</v>
      </c>
      <c r="V15" s="11" t="s">
        <v>165</v>
      </c>
      <c r="W15" s="11" t="s">
        <v>142</v>
      </c>
      <c r="X15" s="11"/>
      <c r="Y15" s="40">
        <v>1</v>
      </c>
      <c r="Z15" s="58" t="s">
        <v>162</v>
      </c>
      <c r="AA15" s="12" t="s">
        <v>142</v>
      </c>
      <c r="AB15" s="324"/>
      <c r="AC15" s="325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</row>
    <row r="16" spans="1:220" s="14" customFormat="1" ht="27.75" customHeight="1">
      <c r="A16" s="516"/>
      <c r="B16" s="516"/>
      <c r="C16" s="300"/>
      <c r="D16" s="303" t="s">
        <v>23</v>
      </c>
      <c r="E16" s="342" t="s">
        <v>139</v>
      </c>
      <c r="F16" s="542"/>
      <c r="G16" s="8" t="s">
        <v>305</v>
      </c>
      <c r="H16" s="368">
        <v>2</v>
      </c>
      <c r="I16" s="262"/>
      <c r="J16" s="263"/>
      <c r="K16" s="414">
        <v>0</v>
      </c>
      <c r="L16" s="406"/>
      <c r="M16" s="397">
        <v>1</v>
      </c>
      <c r="N16" s="11" t="s">
        <v>174</v>
      </c>
      <c r="O16" s="11" t="s">
        <v>142</v>
      </c>
      <c r="P16" s="11" t="s">
        <v>161</v>
      </c>
      <c r="Q16" s="40">
        <v>1</v>
      </c>
      <c r="R16" s="12" t="s">
        <v>181</v>
      </c>
      <c r="S16" s="12" t="s">
        <v>142</v>
      </c>
      <c r="T16" s="12"/>
      <c r="U16" s="38">
        <v>1</v>
      </c>
      <c r="V16" s="11" t="s">
        <v>164</v>
      </c>
      <c r="W16" s="11" t="s">
        <v>142</v>
      </c>
      <c r="X16" s="11"/>
      <c r="Y16" s="40">
        <v>1</v>
      </c>
      <c r="Z16" s="58" t="s">
        <v>163</v>
      </c>
      <c r="AA16" s="12" t="s">
        <v>142</v>
      </c>
      <c r="AB16" s="324"/>
      <c r="AC16" s="325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</row>
    <row r="17" spans="1:220" s="14" customFormat="1" ht="27.75" customHeight="1">
      <c r="A17" s="535" t="s">
        <v>249</v>
      </c>
      <c r="B17" s="571" t="s">
        <v>37</v>
      </c>
      <c r="C17" s="300"/>
      <c r="D17" s="306" t="s">
        <v>23</v>
      </c>
      <c r="E17" s="342" t="s">
        <v>139</v>
      </c>
      <c r="F17" s="564" t="s">
        <v>250</v>
      </c>
      <c r="G17" s="8" t="s">
        <v>303</v>
      </c>
      <c r="H17" s="368">
        <v>3</v>
      </c>
      <c r="I17" s="262" t="s">
        <v>302</v>
      </c>
      <c r="J17" s="263"/>
      <c r="K17" s="579">
        <v>23</v>
      </c>
      <c r="L17" s="406"/>
      <c r="M17" s="509">
        <v>1</v>
      </c>
      <c r="N17" s="553" t="s">
        <v>152</v>
      </c>
      <c r="O17" s="553" t="s">
        <v>142</v>
      </c>
      <c r="P17" s="555"/>
      <c r="Q17" s="551">
        <v>1</v>
      </c>
      <c r="R17" s="521" t="s">
        <v>153</v>
      </c>
      <c r="S17" s="521" t="s">
        <v>142</v>
      </c>
      <c r="T17" s="521" t="s">
        <v>154</v>
      </c>
      <c r="U17" s="560">
        <v>1</v>
      </c>
      <c r="V17" s="553" t="s">
        <v>158</v>
      </c>
      <c r="W17" s="553" t="s">
        <v>142</v>
      </c>
      <c r="X17" s="553" t="s">
        <v>154</v>
      </c>
      <c r="Y17" s="551">
        <v>1</v>
      </c>
      <c r="Z17" s="521" t="s">
        <v>158</v>
      </c>
      <c r="AA17" s="521" t="s">
        <v>142</v>
      </c>
      <c r="AB17" s="548" t="s">
        <v>154</v>
      </c>
      <c r="AC17" s="325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</row>
    <row r="18" spans="1:220" s="14" customFormat="1" ht="27.75" customHeight="1">
      <c r="A18" s="536"/>
      <c r="B18" s="572"/>
      <c r="C18" s="300"/>
      <c r="D18" s="306"/>
      <c r="E18" s="342" t="s">
        <v>96</v>
      </c>
      <c r="F18" s="565"/>
      <c r="G18" s="8" t="s">
        <v>305</v>
      </c>
      <c r="H18" s="368">
        <v>2</v>
      </c>
      <c r="I18" s="262"/>
      <c r="J18" s="263"/>
      <c r="K18" s="580"/>
      <c r="L18" s="406"/>
      <c r="M18" s="510"/>
      <c r="N18" s="554"/>
      <c r="O18" s="554"/>
      <c r="P18" s="556"/>
      <c r="Q18" s="552"/>
      <c r="R18" s="522"/>
      <c r="S18" s="522"/>
      <c r="T18" s="522"/>
      <c r="U18" s="561"/>
      <c r="V18" s="554"/>
      <c r="W18" s="554"/>
      <c r="X18" s="554"/>
      <c r="Y18" s="552"/>
      <c r="Z18" s="522"/>
      <c r="AA18" s="522"/>
      <c r="AB18" s="549"/>
      <c r="AC18" s="325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</row>
    <row r="19" spans="1:220" s="14" customFormat="1" ht="27.75" customHeight="1">
      <c r="A19" s="535" t="s">
        <v>447</v>
      </c>
      <c r="B19" s="543" t="s">
        <v>40</v>
      </c>
      <c r="C19" s="300"/>
      <c r="D19" s="303" t="s">
        <v>23</v>
      </c>
      <c r="E19" s="267" t="s">
        <v>41</v>
      </c>
      <c r="F19" s="511" t="s">
        <v>251</v>
      </c>
      <c r="G19" s="262" t="s">
        <v>303</v>
      </c>
      <c r="H19" s="264">
        <v>3</v>
      </c>
      <c r="I19" s="262" t="s">
        <v>302</v>
      </c>
      <c r="J19" s="263"/>
      <c r="K19" s="579">
        <v>23</v>
      </c>
      <c r="L19" s="406"/>
      <c r="M19" s="397">
        <v>1</v>
      </c>
      <c r="N19" s="11" t="s">
        <v>152</v>
      </c>
      <c r="O19" s="11" t="s">
        <v>142</v>
      </c>
      <c r="P19" s="11"/>
      <c r="Q19" s="40">
        <v>1</v>
      </c>
      <c r="R19" s="12" t="s">
        <v>153</v>
      </c>
      <c r="S19" s="12" t="s">
        <v>142</v>
      </c>
      <c r="T19" s="12" t="s">
        <v>154</v>
      </c>
      <c r="U19" s="38">
        <v>1</v>
      </c>
      <c r="V19" s="11" t="s">
        <v>158</v>
      </c>
      <c r="W19" s="11" t="s">
        <v>142</v>
      </c>
      <c r="X19" s="11" t="s">
        <v>154</v>
      </c>
      <c r="Y19" s="40">
        <v>1</v>
      </c>
      <c r="Z19" s="12" t="s">
        <v>158</v>
      </c>
      <c r="AA19" s="12" t="s">
        <v>142</v>
      </c>
      <c r="AB19" s="324" t="s">
        <v>154</v>
      </c>
      <c r="AC19" s="325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</row>
    <row r="20" spans="1:220" s="14" customFormat="1" ht="27.75" customHeight="1">
      <c r="A20" s="536"/>
      <c r="B20" s="544"/>
      <c r="C20" s="300"/>
      <c r="D20" s="303"/>
      <c r="E20" s="342" t="s">
        <v>138</v>
      </c>
      <c r="F20" s="512"/>
      <c r="G20" s="8" t="s">
        <v>305</v>
      </c>
      <c r="H20" s="368">
        <v>2</v>
      </c>
      <c r="I20" s="262"/>
      <c r="J20" s="263"/>
      <c r="K20" s="580"/>
      <c r="L20" s="406"/>
      <c r="M20" s="397">
        <v>1</v>
      </c>
      <c r="N20" s="11" t="s">
        <v>152</v>
      </c>
      <c r="O20" s="11" t="s">
        <v>142</v>
      </c>
      <c r="P20" s="11"/>
      <c r="Q20" s="40">
        <v>1</v>
      </c>
      <c r="R20" s="12" t="s">
        <v>153</v>
      </c>
      <c r="S20" s="12" t="s">
        <v>142</v>
      </c>
      <c r="T20" s="12" t="s">
        <v>154</v>
      </c>
      <c r="U20" s="38">
        <v>1</v>
      </c>
      <c r="V20" s="11" t="s">
        <v>158</v>
      </c>
      <c r="W20" s="11" t="s">
        <v>142</v>
      </c>
      <c r="X20" s="11" t="s">
        <v>154</v>
      </c>
      <c r="Y20" s="40">
        <v>1</v>
      </c>
      <c r="Z20" s="12" t="s">
        <v>158</v>
      </c>
      <c r="AA20" s="12" t="s">
        <v>142</v>
      </c>
      <c r="AB20" s="324" t="s">
        <v>154</v>
      </c>
      <c r="AC20" s="325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</row>
    <row r="21" spans="1:220" s="14" customFormat="1" ht="38.25" customHeight="1">
      <c r="A21" s="299" t="s">
        <v>254</v>
      </c>
      <c r="B21" s="298" t="s">
        <v>43</v>
      </c>
      <c r="C21" s="300"/>
      <c r="D21" s="306" t="s">
        <v>23</v>
      </c>
      <c r="E21" s="346" t="s">
        <v>448</v>
      </c>
      <c r="F21" s="267"/>
      <c r="G21" s="262" t="s">
        <v>303</v>
      </c>
      <c r="H21" s="264">
        <v>3</v>
      </c>
      <c r="I21" s="262"/>
      <c r="J21" s="263"/>
      <c r="K21" s="414">
        <v>30</v>
      </c>
      <c r="L21" s="406"/>
      <c r="M21" s="567" t="s">
        <v>433</v>
      </c>
      <c r="N21" s="567"/>
      <c r="O21" s="567"/>
      <c r="P21" s="568"/>
      <c r="Q21" s="557" t="s">
        <v>433</v>
      </c>
      <c r="R21" s="558"/>
      <c r="S21" s="558"/>
      <c r="T21" s="569"/>
      <c r="U21" s="570" t="s">
        <v>433</v>
      </c>
      <c r="V21" s="567"/>
      <c r="W21" s="567"/>
      <c r="X21" s="568"/>
      <c r="Y21" s="557" t="s">
        <v>433</v>
      </c>
      <c r="Z21" s="558"/>
      <c r="AA21" s="558"/>
      <c r="AB21" s="559"/>
      <c r="AC21" s="325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</row>
    <row r="22" spans="1:220" s="14" customFormat="1" ht="27.75" customHeight="1">
      <c r="A22" s="369" t="s">
        <v>449</v>
      </c>
      <c r="B22" s="370" t="s">
        <v>422</v>
      </c>
      <c r="C22" s="300"/>
      <c r="D22" s="371"/>
      <c r="E22" s="342" t="s">
        <v>424</v>
      </c>
      <c r="F22" s="342" t="s">
        <v>245</v>
      </c>
      <c r="G22" s="8" t="s">
        <v>306</v>
      </c>
      <c r="H22" s="368">
        <v>1</v>
      </c>
      <c r="I22" s="8"/>
      <c r="J22" s="9"/>
      <c r="K22" s="417">
        <v>8</v>
      </c>
      <c r="L22" s="406"/>
      <c r="M22" s="397">
        <v>1</v>
      </c>
      <c r="N22" s="11" t="s">
        <v>155</v>
      </c>
      <c r="O22" s="11" t="s">
        <v>142</v>
      </c>
      <c r="P22" s="11"/>
      <c r="Q22" s="40">
        <v>1</v>
      </c>
      <c r="R22" s="12" t="s">
        <v>145</v>
      </c>
      <c r="S22" s="12" t="s">
        <v>142</v>
      </c>
      <c r="T22" s="12"/>
      <c r="U22" s="38">
        <v>1</v>
      </c>
      <c r="V22" s="11" t="s">
        <v>145</v>
      </c>
      <c r="W22" s="11" t="s">
        <v>142</v>
      </c>
      <c r="X22" s="11"/>
      <c r="Y22" s="40">
        <v>1</v>
      </c>
      <c r="Z22" s="12" t="s">
        <v>145</v>
      </c>
      <c r="AA22" s="12" t="s">
        <v>142</v>
      </c>
      <c r="AB22" s="324"/>
      <c r="AC22" s="325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</row>
    <row r="23" spans="1:220" s="14" customFormat="1" ht="27.75" customHeight="1">
      <c r="A23" s="369" t="s">
        <v>450</v>
      </c>
      <c r="B23" s="370" t="s">
        <v>423</v>
      </c>
      <c r="C23" s="300"/>
      <c r="D23" s="371"/>
      <c r="E23" s="342" t="s">
        <v>425</v>
      </c>
      <c r="F23" s="342" t="s">
        <v>253</v>
      </c>
      <c r="G23" s="8" t="s">
        <v>306</v>
      </c>
      <c r="H23" s="368">
        <v>1</v>
      </c>
      <c r="I23" s="8"/>
      <c r="J23" s="9"/>
      <c r="K23" s="417">
        <v>8</v>
      </c>
      <c r="L23" s="406"/>
      <c r="M23" s="397">
        <v>1</v>
      </c>
      <c r="N23" s="11" t="s">
        <v>155</v>
      </c>
      <c r="O23" s="11" t="s">
        <v>142</v>
      </c>
      <c r="P23" s="11"/>
      <c r="Q23" s="40">
        <v>1</v>
      </c>
      <c r="R23" s="12" t="s">
        <v>145</v>
      </c>
      <c r="S23" s="12" t="s">
        <v>142</v>
      </c>
      <c r="T23" s="12"/>
      <c r="U23" s="38">
        <v>1</v>
      </c>
      <c r="V23" s="11" t="s">
        <v>145</v>
      </c>
      <c r="W23" s="11" t="s">
        <v>142</v>
      </c>
      <c r="X23" s="11"/>
      <c r="Y23" s="40">
        <v>1</v>
      </c>
      <c r="Z23" s="12" t="s">
        <v>145</v>
      </c>
      <c r="AA23" s="12" t="s">
        <v>142</v>
      </c>
      <c r="AB23" s="324"/>
      <c r="AC23" s="325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</row>
    <row r="24" spans="1:220" s="14" customFormat="1" ht="27.75" customHeight="1">
      <c r="A24" s="369" t="s">
        <v>451</v>
      </c>
      <c r="B24" s="300" t="s">
        <v>439</v>
      </c>
      <c r="C24" s="300"/>
      <c r="D24" s="371"/>
      <c r="E24" s="342" t="s">
        <v>440</v>
      </c>
      <c r="F24" s="342" t="s">
        <v>241</v>
      </c>
      <c r="G24" s="8" t="s">
        <v>306</v>
      </c>
      <c r="H24" s="368">
        <v>1</v>
      </c>
      <c r="I24" s="8"/>
      <c r="J24" s="9"/>
      <c r="K24" s="418" t="s">
        <v>437</v>
      </c>
      <c r="L24" s="406"/>
      <c r="M24" s="397">
        <v>1</v>
      </c>
      <c r="N24" s="11" t="s">
        <v>155</v>
      </c>
      <c r="O24" s="11" t="s">
        <v>142</v>
      </c>
      <c r="P24" s="11"/>
      <c r="Q24" s="40">
        <v>1</v>
      </c>
      <c r="R24" s="12" t="s">
        <v>145</v>
      </c>
      <c r="S24" s="12" t="s">
        <v>142</v>
      </c>
      <c r="T24" s="12"/>
      <c r="U24" s="38">
        <v>1</v>
      </c>
      <c r="V24" s="11" t="s">
        <v>145</v>
      </c>
      <c r="W24" s="11" t="s">
        <v>142</v>
      </c>
      <c r="X24" s="11"/>
      <c r="Y24" s="40">
        <v>1</v>
      </c>
      <c r="Z24" s="12" t="s">
        <v>145</v>
      </c>
      <c r="AA24" s="12" t="s">
        <v>142</v>
      </c>
      <c r="AB24" s="324"/>
      <c r="AC24" s="325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</row>
    <row r="25" spans="1:220" s="14" customFormat="1" ht="35.25" customHeight="1">
      <c r="A25" s="369" t="s">
        <v>452</v>
      </c>
      <c r="B25" s="300" t="s">
        <v>453</v>
      </c>
      <c r="C25" s="300"/>
      <c r="D25" s="371"/>
      <c r="E25" s="342" t="s">
        <v>441</v>
      </c>
      <c r="F25" s="342" t="s">
        <v>272</v>
      </c>
      <c r="G25" s="8" t="s">
        <v>306</v>
      </c>
      <c r="H25" s="368">
        <v>1</v>
      </c>
      <c r="I25" s="8"/>
      <c r="J25" s="9"/>
      <c r="K25" s="418" t="s">
        <v>437</v>
      </c>
      <c r="L25" s="406"/>
      <c r="M25" s="397">
        <v>1</v>
      </c>
      <c r="N25" s="11" t="s">
        <v>155</v>
      </c>
      <c r="O25" s="11" t="s">
        <v>142</v>
      </c>
      <c r="P25" s="11"/>
      <c r="Q25" s="40">
        <v>1</v>
      </c>
      <c r="R25" s="12" t="s">
        <v>145</v>
      </c>
      <c r="S25" s="12" t="s">
        <v>142</v>
      </c>
      <c r="T25" s="12"/>
      <c r="U25" s="38">
        <v>1</v>
      </c>
      <c r="V25" s="11" t="s">
        <v>145</v>
      </c>
      <c r="W25" s="11" t="s">
        <v>142</v>
      </c>
      <c r="X25" s="11"/>
      <c r="Y25" s="40">
        <v>1</v>
      </c>
      <c r="Z25" s="12" t="s">
        <v>145</v>
      </c>
      <c r="AA25" s="12" t="s">
        <v>142</v>
      </c>
      <c r="AB25" s="324"/>
      <c r="AC25" s="325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</row>
    <row r="26" spans="1:220" s="14" customFormat="1" ht="27.75" customHeight="1">
      <c r="A26" s="299" t="s">
        <v>285</v>
      </c>
      <c r="B26" s="298" t="s">
        <v>286</v>
      </c>
      <c r="C26" s="300"/>
      <c r="D26" s="306"/>
      <c r="E26" s="284" t="s">
        <v>415</v>
      </c>
      <c r="F26" s="267"/>
      <c r="G26" s="262"/>
      <c r="H26" s="264"/>
      <c r="I26" s="262"/>
      <c r="J26" s="263"/>
      <c r="K26" s="414"/>
      <c r="L26" s="406"/>
      <c r="M26" s="399"/>
      <c r="N26" s="11"/>
      <c r="O26" s="11"/>
      <c r="P26" s="11"/>
      <c r="Q26" s="12"/>
      <c r="R26" s="12"/>
      <c r="S26" s="12"/>
      <c r="T26" s="12"/>
      <c r="U26" s="11"/>
      <c r="V26" s="11"/>
      <c r="W26" s="11"/>
      <c r="X26" s="11"/>
      <c r="Y26" s="12"/>
      <c r="Z26" s="12"/>
      <c r="AA26" s="12"/>
      <c r="AB26" s="324"/>
      <c r="AC26" s="325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</row>
    <row r="27" spans="1:220" s="14" customFormat="1" ht="27.75" customHeight="1">
      <c r="A27" s="299" t="s">
        <v>255</v>
      </c>
      <c r="B27" s="305" t="s">
        <v>287</v>
      </c>
      <c r="C27" s="309"/>
      <c r="D27" s="303" t="s">
        <v>46</v>
      </c>
      <c r="E27" s="267"/>
      <c r="F27" s="267" t="s">
        <v>235</v>
      </c>
      <c r="G27" s="262" t="s">
        <v>305</v>
      </c>
      <c r="H27" s="265">
        <v>2</v>
      </c>
      <c r="I27" s="262" t="s">
        <v>302</v>
      </c>
      <c r="J27" s="263"/>
      <c r="K27" s="415">
        <v>15</v>
      </c>
      <c r="L27" s="406"/>
      <c r="M27" s="397">
        <v>1</v>
      </c>
      <c r="N27" s="11" t="s">
        <v>141</v>
      </c>
      <c r="O27" s="11" t="s">
        <v>142</v>
      </c>
      <c r="P27" s="11"/>
      <c r="Q27" s="40">
        <v>1</v>
      </c>
      <c r="R27" s="12" t="s">
        <v>143</v>
      </c>
      <c r="S27" s="12" t="s">
        <v>142</v>
      </c>
      <c r="T27" s="12" t="s">
        <v>149</v>
      </c>
      <c r="U27" s="38">
        <v>1</v>
      </c>
      <c r="V27" s="11" t="s">
        <v>143</v>
      </c>
      <c r="W27" s="11" t="s">
        <v>144</v>
      </c>
      <c r="X27" s="11" t="s">
        <v>156</v>
      </c>
      <c r="Y27" s="40">
        <v>1</v>
      </c>
      <c r="Z27" s="12" t="s">
        <v>143</v>
      </c>
      <c r="AA27" s="12" t="s">
        <v>144</v>
      </c>
      <c r="AB27" s="324" t="s">
        <v>156</v>
      </c>
      <c r="AC27" s="325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</row>
    <row r="28" spans="1:220" s="14" customFormat="1" ht="27.75" customHeight="1">
      <c r="A28" s="299" t="s">
        <v>256</v>
      </c>
      <c r="B28" s="305" t="s">
        <v>288</v>
      </c>
      <c r="C28" s="309"/>
      <c r="D28" s="306" t="s">
        <v>46</v>
      </c>
      <c r="E28" s="267"/>
      <c r="F28" s="267" t="s">
        <v>272</v>
      </c>
      <c r="G28" s="262" t="s">
        <v>305</v>
      </c>
      <c r="H28" s="265">
        <v>2</v>
      </c>
      <c r="I28" s="262" t="s">
        <v>302</v>
      </c>
      <c r="J28" s="263"/>
      <c r="K28" s="415">
        <v>15</v>
      </c>
      <c r="L28" s="406"/>
      <c r="M28" s="397">
        <v>1</v>
      </c>
      <c r="N28" s="11" t="s">
        <v>155</v>
      </c>
      <c r="O28" s="11" t="s">
        <v>142</v>
      </c>
      <c r="P28" s="11"/>
      <c r="Q28" s="40">
        <v>1</v>
      </c>
      <c r="R28" s="12" t="s">
        <v>145</v>
      </c>
      <c r="S28" s="12" t="s">
        <v>142</v>
      </c>
      <c r="T28" s="12"/>
      <c r="U28" s="38">
        <v>1</v>
      </c>
      <c r="V28" s="11" t="s">
        <v>145</v>
      </c>
      <c r="W28" s="11" t="s">
        <v>142</v>
      </c>
      <c r="X28" s="11"/>
      <c r="Y28" s="40">
        <v>1</v>
      </c>
      <c r="Z28" s="12" t="s">
        <v>145</v>
      </c>
      <c r="AA28" s="12" t="s">
        <v>142</v>
      </c>
      <c r="AB28" s="324"/>
      <c r="AC28" s="325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</row>
    <row r="29" spans="1:220" s="14" customFormat="1" ht="27.75" customHeight="1">
      <c r="A29" s="299" t="s">
        <v>280</v>
      </c>
      <c r="B29" s="305" t="s">
        <v>281</v>
      </c>
      <c r="C29" s="309"/>
      <c r="D29" s="306"/>
      <c r="E29" s="284" t="s">
        <v>415</v>
      </c>
      <c r="F29" s="267"/>
      <c r="G29" s="262"/>
      <c r="H29" s="265"/>
      <c r="I29" s="262"/>
      <c r="J29" s="263"/>
      <c r="K29" s="415"/>
      <c r="L29" s="406"/>
      <c r="M29" s="397"/>
      <c r="N29" s="11"/>
      <c r="O29" s="11"/>
      <c r="P29" s="11"/>
      <c r="Q29" s="40"/>
      <c r="R29" s="12"/>
      <c r="S29" s="12"/>
      <c r="T29" s="12"/>
      <c r="U29" s="38"/>
      <c r="V29" s="11"/>
      <c r="W29" s="11"/>
      <c r="X29" s="11"/>
      <c r="Y29" s="40"/>
      <c r="Z29" s="12"/>
      <c r="AA29" s="12"/>
      <c r="AB29" s="324"/>
      <c r="AC29" s="325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</row>
    <row r="30" spans="1:220" s="14" customFormat="1" ht="27.75" customHeight="1">
      <c r="A30" s="299" t="s">
        <v>257</v>
      </c>
      <c r="B30" s="305" t="s">
        <v>282</v>
      </c>
      <c r="C30" s="309"/>
      <c r="D30" s="303" t="s">
        <v>46</v>
      </c>
      <c r="E30" s="267"/>
      <c r="F30" s="267" t="s">
        <v>273</v>
      </c>
      <c r="G30" s="262" t="s">
        <v>304</v>
      </c>
      <c r="H30" s="265">
        <v>4</v>
      </c>
      <c r="I30" s="262" t="s">
        <v>302</v>
      </c>
      <c r="J30" s="263"/>
      <c r="K30" s="415">
        <v>30</v>
      </c>
      <c r="L30" s="406"/>
      <c r="M30" s="397">
        <v>1</v>
      </c>
      <c r="N30" s="11" t="s">
        <v>141</v>
      </c>
      <c r="O30" s="11" t="s">
        <v>142</v>
      </c>
      <c r="P30" s="11"/>
      <c r="Q30" s="40">
        <v>1</v>
      </c>
      <c r="R30" s="12" t="s">
        <v>143</v>
      </c>
      <c r="S30" s="12" t="s">
        <v>142</v>
      </c>
      <c r="T30" s="12" t="s">
        <v>149</v>
      </c>
      <c r="U30" s="38">
        <v>1</v>
      </c>
      <c r="V30" s="11" t="s">
        <v>143</v>
      </c>
      <c r="W30" s="11" t="s">
        <v>144</v>
      </c>
      <c r="X30" s="11" t="s">
        <v>156</v>
      </c>
      <c r="Y30" s="40">
        <v>1</v>
      </c>
      <c r="Z30" s="12" t="s">
        <v>143</v>
      </c>
      <c r="AA30" s="12" t="s">
        <v>144</v>
      </c>
      <c r="AB30" s="324" t="s">
        <v>156</v>
      </c>
      <c r="AC30" s="325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</row>
    <row r="31" spans="1:220" s="14" customFormat="1" ht="27.75" customHeight="1">
      <c r="A31" s="299" t="s">
        <v>258</v>
      </c>
      <c r="B31" s="305" t="s">
        <v>283</v>
      </c>
      <c r="C31" s="309"/>
      <c r="D31" s="306" t="s">
        <v>46</v>
      </c>
      <c r="E31" s="310"/>
      <c r="F31" s="310" t="s">
        <v>274</v>
      </c>
      <c r="G31" s="262" t="s">
        <v>303</v>
      </c>
      <c r="H31" s="265">
        <v>3</v>
      </c>
      <c r="I31" s="262" t="s">
        <v>302</v>
      </c>
      <c r="J31" s="263"/>
      <c r="K31" s="415">
        <v>23</v>
      </c>
      <c r="L31" s="406"/>
      <c r="M31" s="397">
        <v>1</v>
      </c>
      <c r="N31" s="11" t="s">
        <v>141</v>
      </c>
      <c r="O31" s="11" t="s">
        <v>142</v>
      </c>
      <c r="P31" s="11"/>
      <c r="Q31" s="40">
        <v>1</v>
      </c>
      <c r="R31" s="12" t="s">
        <v>145</v>
      </c>
      <c r="S31" s="12" t="s">
        <v>142</v>
      </c>
      <c r="T31" s="12"/>
      <c r="U31" s="38">
        <v>1</v>
      </c>
      <c r="V31" s="11" t="s">
        <v>145</v>
      </c>
      <c r="W31" s="11" t="s">
        <v>142</v>
      </c>
      <c r="X31" s="11"/>
      <c r="Y31" s="40">
        <v>1</v>
      </c>
      <c r="Z31" s="12" t="s">
        <v>145</v>
      </c>
      <c r="AA31" s="12" t="s">
        <v>142</v>
      </c>
      <c r="AB31" s="324"/>
      <c r="AC31" s="325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</row>
    <row r="32" spans="1:220" s="14" customFormat="1" ht="27.75" customHeight="1">
      <c r="A32" s="299" t="s">
        <v>259</v>
      </c>
      <c r="B32" s="305" t="s">
        <v>284</v>
      </c>
      <c r="C32" s="309"/>
      <c r="D32" s="303" t="s">
        <v>46</v>
      </c>
      <c r="E32" s="310"/>
      <c r="F32" s="310" t="s">
        <v>275</v>
      </c>
      <c r="G32" s="262" t="s">
        <v>303</v>
      </c>
      <c r="H32" s="265">
        <v>3</v>
      </c>
      <c r="I32" s="262" t="s">
        <v>302</v>
      </c>
      <c r="J32" s="263"/>
      <c r="K32" s="415">
        <v>23</v>
      </c>
      <c r="L32" s="406"/>
      <c r="M32" s="397">
        <v>1</v>
      </c>
      <c r="N32" s="11" t="s">
        <v>160</v>
      </c>
      <c r="O32" s="11" t="s">
        <v>142</v>
      </c>
      <c r="P32" s="53"/>
      <c r="Q32" s="40">
        <v>1</v>
      </c>
      <c r="R32" s="12" t="s">
        <v>145</v>
      </c>
      <c r="S32" s="12" t="s">
        <v>142</v>
      </c>
      <c r="T32" s="12"/>
      <c r="U32" s="38">
        <v>1</v>
      </c>
      <c r="V32" s="11" t="s">
        <v>145</v>
      </c>
      <c r="W32" s="11" t="s">
        <v>142</v>
      </c>
      <c r="X32" s="11"/>
      <c r="Y32" s="40">
        <v>1</v>
      </c>
      <c r="Z32" s="12" t="s">
        <v>145</v>
      </c>
      <c r="AA32" s="12" t="s">
        <v>142</v>
      </c>
      <c r="AB32" s="324"/>
      <c r="AC32" s="325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</row>
    <row r="33" spans="1:220" s="14" customFormat="1" ht="38.25">
      <c r="A33" s="274" t="s">
        <v>260</v>
      </c>
      <c r="B33" s="278" t="s">
        <v>182</v>
      </c>
      <c r="C33" s="311"/>
      <c r="D33" s="312"/>
      <c r="E33" s="310" t="s">
        <v>185</v>
      </c>
      <c r="F33" s="310" t="s">
        <v>277</v>
      </c>
      <c r="G33" s="262" t="s">
        <v>303</v>
      </c>
      <c r="H33" s="265">
        <v>3</v>
      </c>
      <c r="I33" s="262"/>
      <c r="J33" s="263"/>
      <c r="K33" s="415">
        <v>20</v>
      </c>
      <c r="L33" s="406"/>
      <c r="M33" s="397">
        <v>1</v>
      </c>
      <c r="N33" s="59" t="s">
        <v>141</v>
      </c>
      <c r="O33" s="11" t="s">
        <v>187</v>
      </c>
      <c r="P33" s="53"/>
      <c r="Q33" s="40">
        <v>1</v>
      </c>
      <c r="R33" s="60" t="s">
        <v>143</v>
      </c>
      <c r="S33" s="12" t="s">
        <v>187</v>
      </c>
      <c r="T33" s="12"/>
      <c r="U33" s="38">
        <v>1</v>
      </c>
      <c r="V33" s="59" t="s">
        <v>143</v>
      </c>
      <c r="W33" s="11" t="s">
        <v>187</v>
      </c>
      <c r="X33" s="11"/>
      <c r="Y33" s="40">
        <v>1</v>
      </c>
      <c r="Z33" s="60" t="s">
        <v>143</v>
      </c>
      <c r="AA33" s="12" t="s">
        <v>187</v>
      </c>
      <c r="AB33" s="324"/>
      <c r="AC33" s="325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</row>
    <row r="34" spans="1:220" s="14" customFormat="1" ht="27.75" customHeight="1">
      <c r="A34" s="299" t="s">
        <v>261</v>
      </c>
      <c r="B34" s="305" t="s">
        <v>51</v>
      </c>
      <c r="C34" s="309"/>
      <c r="D34" s="306" t="s">
        <v>46</v>
      </c>
      <c r="E34" s="34"/>
      <c r="F34" s="313" t="s">
        <v>276</v>
      </c>
      <c r="G34" s="8" t="s">
        <v>305</v>
      </c>
      <c r="H34" s="15">
        <v>2</v>
      </c>
      <c r="I34" s="262" t="s">
        <v>302</v>
      </c>
      <c r="J34" s="9"/>
      <c r="K34" s="419">
        <v>15</v>
      </c>
      <c r="L34" s="406"/>
      <c r="M34" s="397">
        <v>1</v>
      </c>
      <c r="N34" s="11" t="s">
        <v>155</v>
      </c>
      <c r="O34" s="11" t="s">
        <v>142</v>
      </c>
      <c r="P34" s="11"/>
      <c r="Q34" s="40">
        <v>1</v>
      </c>
      <c r="R34" s="12" t="s">
        <v>145</v>
      </c>
      <c r="S34" s="12" t="s">
        <v>142</v>
      </c>
      <c r="T34" s="12"/>
      <c r="U34" s="38">
        <v>1</v>
      </c>
      <c r="V34" s="11" t="s">
        <v>145</v>
      </c>
      <c r="W34" s="11" t="s">
        <v>142</v>
      </c>
      <c r="X34" s="11"/>
      <c r="Y34" s="40">
        <v>1</v>
      </c>
      <c r="Z34" s="12" t="s">
        <v>145</v>
      </c>
      <c r="AA34" s="12" t="s">
        <v>142</v>
      </c>
      <c r="AB34" s="324"/>
      <c r="AC34" s="325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</row>
    <row r="35" spans="1:220" s="14" customFormat="1" ht="27.75" customHeight="1">
      <c r="A35" s="299" t="s">
        <v>262</v>
      </c>
      <c r="B35" s="305" t="s">
        <v>365</v>
      </c>
      <c r="C35" s="309"/>
      <c r="D35" s="303" t="s">
        <v>46</v>
      </c>
      <c r="E35" s="314"/>
      <c r="F35" s="315"/>
      <c r="G35" s="17"/>
      <c r="H35" s="15"/>
      <c r="I35" s="17"/>
      <c r="J35" s="17"/>
      <c r="K35" s="419">
        <v>15</v>
      </c>
      <c r="L35" s="406"/>
      <c r="M35" s="397"/>
      <c r="N35" s="11"/>
      <c r="O35" s="11"/>
      <c r="P35" s="11"/>
      <c r="Q35" s="40"/>
      <c r="R35" s="12"/>
      <c r="S35" s="12"/>
      <c r="T35" s="12"/>
      <c r="U35" s="38"/>
      <c r="V35" s="11"/>
      <c r="W35" s="11"/>
      <c r="X35" s="11"/>
      <c r="Y35" s="40"/>
      <c r="Z35" s="12"/>
      <c r="AA35" s="12"/>
      <c r="AB35" s="324"/>
      <c r="AC35" s="325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</row>
    <row r="36" spans="1:220" s="14" customFormat="1" ht="27.75" customHeight="1">
      <c r="A36" s="300" t="s">
        <v>263</v>
      </c>
      <c r="B36" s="373" t="s">
        <v>264</v>
      </c>
      <c r="C36" s="309"/>
      <c r="D36" s="371"/>
      <c r="E36" s="374" t="s">
        <v>278</v>
      </c>
      <c r="F36" s="374" t="s">
        <v>265</v>
      </c>
      <c r="G36" s="15">
        <v>2</v>
      </c>
      <c r="H36" s="15">
        <v>2</v>
      </c>
      <c r="I36" s="316">
        <v>11</v>
      </c>
      <c r="J36" s="17"/>
      <c r="K36" s="419"/>
      <c r="L36" s="406"/>
      <c r="M36" s="397">
        <v>1</v>
      </c>
      <c r="N36" s="11" t="s">
        <v>141</v>
      </c>
      <c r="O36" s="11" t="s">
        <v>144</v>
      </c>
      <c r="P36" s="11"/>
      <c r="Q36" s="40">
        <v>1</v>
      </c>
      <c r="R36" s="12" t="s">
        <v>143</v>
      </c>
      <c r="S36" s="12" t="s">
        <v>144</v>
      </c>
      <c r="T36" s="12"/>
      <c r="U36" s="38">
        <v>1</v>
      </c>
      <c r="V36" s="11" t="s">
        <v>143</v>
      </c>
      <c r="W36" s="11" t="s">
        <v>144</v>
      </c>
      <c r="X36" s="11"/>
      <c r="Y36" s="40">
        <v>1</v>
      </c>
      <c r="Z36" s="12" t="s">
        <v>143</v>
      </c>
      <c r="AA36" s="12" t="s">
        <v>144</v>
      </c>
      <c r="AB36" s="324"/>
      <c r="AC36" s="325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</row>
    <row r="37" spans="1:220" s="14" customFormat="1" ht="27.75" customHeight="1">
      <c r="A37" s="300" t="s">
        <v>266</v>
      </c>
      <c r="B37" s="373" t="s">
        <v>271</v>
      </c>
      <c r="C37" s="309"/>
      <c r="D37" s="371"/>
      <c r="E37" s="375" t="s">
        <v>267</v>
      </c>
      <c r="F37" s="374" t="s">
        <v>268</v>
      </c>
      <c r="G37" s="15">
        <v>2</v>
      </c>
      <c r="H37" s="15">
        <v>2</v>
      </c>
      <c r="I37" s="316">
        <v>14</v>
      </c>
      <c r="J37" s="17"/>
      <c r="K37" s="419"/>
      <c r="L37" s="406"/>
      <c r="M37" s="397">
        <v>1</v>
      </c>
      <c r="N37" s="11" t="s">
        <v>141</v>
      </c>
      <c r="O37" s="11" t="s">
        <v>144</v>
      </c>
      <c r="P37" s="11"/>
      <c r="Q37" s="40">
        <v>1</v>
      </c>
      <c r="R37" s="12" t="s">
        <v>143</v>
      </c>
      <c r="S37" s="12" t="s">
        <v>144</v>
      </c>
      <c r="T37" s="12"/>
      <c r="U37" s="38">
        <v>1</v>
      </c>
      <c r="V37" s="11" t="s">
        <v>143</v>
      </c>
      <c r="W37" s="11" t="s">
        <v>144</v>
      </c>
      <c r="X37" s="11"/>
      <c r="Y37" s="40">
        <v>1</v>
      </c>
      <c r="Z37" s="12" t="s">
        <v>143</v>
      </c>
      <c r="AA37" s="12" t="s">
        <v>144</v>
      </c>
      <c r="AB37" s="324"/>
      <c r="AC37" s="325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</row>
    <row r="38" spans="1:220" s="14" customFormat="1" ht="27.75" customHeight="1">
      <c r="A38" s="300" t="s">
        <v>269</v>
      </c>
      <c r="B38" s="373" t="s">
        <v>270</v>
      </c>
      <c r="C38" s="309"/>
      <c r="D38" s="371"/>
      <c r="E38" s="375" t="s">
        <v>279</v>
      </c>
      <c r="F38" s="374"/>
      <c r="G38" s="15">
        <v>2</v>
      </c>
      <c r="H38" s="15">
        <v>2</v>
      </c>
      <c r="I38" s="316">
        <v>12</v>
      </c>
      <c r="J38" s="17"/>
      <c r="K38" s="419"/>
      <c r="L38" s="406"/>
      <c r="M38" s="397">
        <v>1</v>
      </c>
      <c r="N38" s="11" t="s">
        <v>141</v>
      </c>
      <c r="O38" s="11"/>
      <c r="P38" s="11"/>
      <c r="Q38" s="40">
        <v>1</v>
      </c>
      <c r="R38" s="12" t="s">
        <v>143</v>
      </c>
      <c r="S38" s="12"/>
      <c r="T38" s="12"/>
      <c r="U38" s="38">
        <v>1</v>
      </c>
      <c r="V38" s="11" t="s">
        <v>143</v>
      </c>
      <c r="W38" s="11"/>
      <c r="X38" s="11"/>
      <c r="Y38" s="40">
        <v>1</v>
      </c>
      <c r="Z38" s="12" t="s">
        <v>143</v>
      </c>
      <c r="AA38" s="12"/>
      <c r="AB38" s="324"/>
      <c r="AC38" s="325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</row>
    <row r="39" spans="1:220" s="21" customFormat="1" ht="27.75" customHeight="1">
      <c r="A39" s="292"/>
      <c r="B39" s="527"/>
      <c r="C39" s="528"/>
      <c r="D39" s="528"/>
      <c r="E39" s="528"/>
      <c r="F39" s="528"/>
      <c r="G39" s="528"/>
      <c r="H39" s="528"/>
      <c r="I39" s="528"/>
      <c r="J39" s="18"/>
      <c r="K39" s="395"/>
      <c r="L39" s="407"/>
      <c r="M39" s="400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</row>
    <row r="40" spans="1:220" ht="27.75" customHeight="1">
      <c r="A40" s="22"/>
      <c r="B40" s="23"/>
      <c r="C40" s="24"/>
      <c r="D40" s="23"/>
      <c r="E40" s="25"/>
      <c r="F40" s="25"/>
      <c r="G40" s="23"/>
      <c r="H40" s="23"/>
      <c r="I40" s="23"/>
      <c r="J40" s="26"/>
      <c r="K40" s="27"/>
      <c r="L40" s="40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20" s="30" customFormat="1" ht="45">
      <c r="A41" s="351" t="s">
        <v>417</v>
      </c>
      <c r="B41" s="358" t="s">
        <v>301</v>
      </c>
      <c r="C41" s="359"/>
      <c r="D41" s="359"/>
      <c r="E41" s="357"/>
      <c r="F41" s="357"/>
      <c r="G41" s="357"/>
      <c r="H41" s="357"/>
      <c r="I41" s="357"/>
      <c r="J41" s="359"/>
      <c r="K41" s="361"/>
      <c r="L41" s="350"/>
      <c r="M41" s="401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30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</row>
    <row r="42" spans="1:220" s="33" customFormat="1" ht="27.75" customHeight="1">
      <c r="A42" s="293" t="s">
        <v>324</v>
      </c>
      <c r="B42" s="274" t="s">
        <v>55</v>
      </c>
      <c r="C42" s="266"/>
      <c r="D42" s="275" t="s">
        <v>23</v>
      </c>
      <c r="E42" s="267" t="s">
        <v>443</v>
      </c>
      <c r="F42" s="267" t="s">
        <v>308</v>
      </c>
      <c r="G42" s="268" t="s">
        <v>303</v>
      </c>
      <c r="H42" s="276">
        <v>3</v>
      </c>
      <c r="I42" s="268" t="s">
        <v>302</v>
      </c>
      <c r="J42" s="269"/>
      <c r="K42" s="420">
        <v>23</v>
      </c>
      <c r="L42" s="409"/>
      <c r="M42" s="397">
        <v>1</v>
      </c>
      <c r="N42" s="11" t="s">
        <v>159</v>
      </c>
      <c r="O42" s="11" t="s">
        <v>87</v>
      </c>
      <c r="P42" s="11"/>
      <c r="Q42" s="40">
        <v>1</v>
      </c>
      <c r="R42" s="12" t="s">
        <v>143</v>
      </c>
      <c r="S42" s="12" t="s">
        <v>142</v>
      </c>
      <c r="T42" s="12" t="s">
        <v>149</v>
      </c>
      <c r="U42" s="38">
        <v>1</v>
      </c>
      <c r="V42" s="11" t="s">
        <v>143</v>
      </c>
      <c r="W42" s="11" t="s">
        <v>144</v>
      </c>
      <c r="X42" s="11" t="s">
        <v>156</v>
      </c>
      <c r="Y42" s="40">
        <v>1</v>
      </c>
      <c r="Z42" s="12" t="s">
        <v>143</v>
      </c>
      <c r="AA42" s="12" t="s">
        <v>144</v>
      </c>
      <c r="AB42" s="12" t="s">
        <v>156</v>
      </c>
      <c r="AC42" s="326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</row>
    <row r="43" spans="1:220" s="33" customFormat="1" ht="27.75" customHeight="1">
      <c r="A43" s="293" t="s">
        <v>325</v>
      </c>
      <c r="B43" s="274" t="s">
        <v>57</v>
      </c>
      <c r="C43" s="266"/>
      <c r="D43" s="277" t="s">
        <v>23</v>
      </c>
      <c r="E43" s="267" t="s">
        <v>458</v>
      </c>
      <c r="F43" s="267" t="s">
        <v>275</v>
      </c>
      <c r="G43" s="268" t="s">
        <v>305</v>
      </c>
      <c r="H43" s="276">
        <v>2</v>
      </c>
      <c r="I43" s="268" t="s">
        <v>302</v>
      </c>
      <c r="J43" s="269"/>
      <c r="K43" s="421">
        <v>15</v>
      </c>
      <c r="L43" s="409"/>
      <c r="M43" s="397">
        <v>1</v>
      </c>
      <c r="N43" s="11" t="s">
        <v>152</v>
      </c>
      <c r="O43" s="11" t="s">
        <v>144</v>
      </c>
      <c r="P43" s="11"/>
      <c r="Q43" s="40">
        <v>1</v>
      </c>
      <c r="R43" s="12" t="s">
        <v>143</v>
      </c>
      <c r="S43" s="12" t="s">
        <v>144</v>
      </c>
      <c r="T43" s="12"/>
      <c r="U43" s="38">
        <v>1</v>
      </c>
      <c r="V43" s="11" t="s">
        <v>143</v>
      </c>
      <c r="W43" s="11" t="s">
        <v>144</v>
      </c>
      <c r="X43" s="11" t="s">
        <v>156</v>
      </c>
      <c r="Y43" s="40">
        <v>1</v>
      </c>
      <c r="Z43" s="12" t="s">
        <v>143</v>
      </c>
      <c r="AA43" s="12" t="s">
        <v>144</v>
      </c>
      <c r="AB43" s="12" t="s">
        <v>156</v>
      </c>
      <c r="AC43" s="326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</row>
    <row r="44" spans="1:220" s="33" customFormat="1" ht="27.75" customHeight="1">
      <c r="A44" s="293" t="s">
        <v>329</v>
      </c>
      <c r="B44" s="274" t="s">
        <v>330</v>
      </c>
      <c r="C44" s="266"/>
      <c r="D44" s="277"/>
      <c r="E44" s="284" t="s">
        <v>415</v>
      </c>
      <c r="F44" s="267"/>
      <c r="G44" s="268"/>
      <c r="H44" s="276"/>
      <c r="I44" s="268"/>
      <c r="J44" s="269"/>
      <c r="K44" s="421"/>
      <c r="L44" s="409"/>
      <c r="M44" s="397"/>
      <c r="N44" s="11"/>
      <c r="O44" s="11"/>
      <c r="P44" s="11"/>
      <c r="Q44" s="40"/>
      <c r="R44" s="12"/>
      <c r="S44" s="12"/>
      <c r="T44" s="12"/>
      <c r="U44" s="38"/>
      <c r="V44" s="11"/>
      <c r="W44" s="11"/>
      <c r="X44" s="11"/>
      <c r="Y44" s="40"/>
      <c r="Z44" s="12"/>
      <c r="AA44" s="12"/>
      <c r="AB44" s="12"/>
      <c r="AC44" s="326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</row>
    <row r="45" spans="1:220" s="33" customFormat="1" ht="27.75" customHeight="1">
      <c r="A45" s="322" t="s">
        <v>326</v>
      </c>
      <c r="B45" s="274" t="s">
        <v>454</v>
      </c>
      <c r="C45" s="266"/>
      <c r="D45" s="275" t="s">
        <v>23</v>
      </c>
      <c r="E45" s="342" t="s">
        <v>455</v>
      </c>
      <c r="F45" s="342"/>
      <c r="G45" s="268" t="s">
        <v>305</v>
      </c>
      <c r="H45" s="276">
        <v>2</v>
      </c>
      <c r="I45" s="268" t="s">
        <v>355</v>
      </c>
      <c r="J45" s="269"/>
      <c r="K45" s="421">
        <v>15</v>
      </c>
      <c r="L45" s="409"/>
      <c r="M45" s="397">
        <v>1</v>
      </c>
      <c r="N45" s="11" t="s">
        <v>155</v>
      </c>
      <c r="O45" s="11"/>
      <c r="P45" s="11"/>
      <c r="Q45" s="40">
        <v>1</v>
      </c>
      <c r="R45" s="12" t="s">
        <v>431</v>
      </c>
      <c r="S45" s="12"/>
      <c r="T45" s="12"/>
      <c r="U45" s="38">
        <v>1</v>
      </c>
      <c r="V45" s="11" t="s">
        <v>432</v>
      </c>
      <c r="W45" s="11"/>
      <c r="X45" s="11"/>
      <c r="Y45" s="40">
        <v>1</v>
      </c>
      <c r="Z45" s="12" t="s">
        <v>432</v>
      </c>
      <c r="AA45" s="12"/>
      <c r="AB45" s="12"/>
      <c r="AC45" s="326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</row>
    <row r="46" spans="1:220" s="33" customFormat="1" ht="27.75" customHeight="1">
      <c r="A46" s="293" t="s">
        <v>327</v>
      </c>
      <c r="B46" s="274" t="s">
        <v>331</v>
      </c>
      <c r="C46" s="266"/>
      <c r="D46" s="277" t="s">
        <v>23</v>
      </c>
      <c r="E46" s="267" t="s">
        <v>60</v>
      </c>
      <c r="F46" s="343" t="s">
        <v>427</v>
      </c>
      <c r="G46" s="268" t="s">
        <v>305</v>
      </c>
      <c r="H46" s="276">
        <v>2</v>
      </c>
      <c r="I46" s="268" t="s">
        <v>302</v>
      </c>
      <c r="J46" s="269"/>
      <c r="K46" s="421">
        <v>15</v>
      </c>
      <c r="L46" s="409"/>
      <c r="M46" s="397">
        <v>1</v>
      </c>
      <c r="N46" s="11" t="s">
        <v>141</v>
      </c>
      <c r="O46" s="11" t="s">
        <v>142</v>
      </c>
      <c r="P46" s="11"/>
      <c r="Q46" s="40">
        <v>1</v>
      </c>
      <c r="R46" s="12" t="s">
        <v>145</v>
      </c>
      <c r="S46" s="12" t="s">
        <v>142</v>
      </c>
      <c r="T46" s="12"/>
      <c r="U46" s="38">
        <v>1</v>
      </c>
      <c r="V46" s="11" t="s">
        <v>145</v>
      </c>
      <c r="W46" s="11" t="s">
        <v>142</v>
      </c>
      <c r="X46" s="11"/>
      <c r="Y46" s="40">
        <v>1</v>
      </c>
      <c r="Z46" s="12" t="s">
        <v>145</v>
      </c>
      <c r="AA46" s="12" t="s">
        <v>142</v>
      </c>
      <c r="AB46" s="12"/>
      <c r="AC46" s="326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</row>
    <row r="47" spans="1:220" s="33" customFormat="1" ht="27.75" customHeight="1">
      <c r="A47" s="293" t="s">
        <v>328</v>
      </c>
      <c r="B47" s="274" t="s">
        <v>332</v>
      </c>
      <c r="C47" s="266"/>
      <c r="D47" s="275" t="s">
        <v>23</v>
      </c>
      <c r="E47" s="267" t="s">
        <v>60</v>
      </c>
      <c r="F47" s="245" t="s">
        <v>309</v>
      </c>
      <c r="G47" s="268" t="s">
        <v>305</v>
      </c>
      <c r="H47" s="276">
        <v>2</v>
      </c>
      <c r="I47" s="268" t="s">
        <v>302</v>
      </c>
      <c r="J47" s="269"/>
      <c r="K47" s="421">
        <v>15</v>
      </c>
      <c r="L47" s="409"/>
      <c r="M47" s="397">
        <v>1</v>
      </c>
      <c r="N47" s="11" t="s">
        <v>157</v>
      </c>
      <c r="O47" s="11" t="s">
        <v>146</v>
      </c>
      <c r="P47" s="11"/>
      <c r="Q47" s="40">
        <v>1</v>
      </c>
      <c r="R47" s="12" t="s">
        <v>145</v>
      </c>
      <c r="S47" s="12" t="s">
        <v>142</v>
      </c>
      <c r="T47" s="12"/>
      <c r="U47" s="38">
        <v>1</v>
      </c>
      <c r="V47" s="11" t="s">
        <v>145</v>
      </c>
      <c r="W47" s="11" t="s">
        <v>142</v>
      </c>
      <c r="X47" s="11"/>
      <c r="Y47" s="40">
        <v>1</v>
      </c>
      <c r="Z47" s="12" t="s">
        <v>145</v>
      </c>
      <c r="AA47" s="12" t="s">
        <v>142</v>
      </c>
      <c r="AB47" s="12"/>
      <c r="AC47" s="326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</row>
    <row r="48" spans="1:220" s="33" customFormat="1" ht="27.75" customHeight="1">
      <c r="A48" s="293" t="s">
        <v>333</v>
      </c>
      <c r="B48" s="274" t="s">
        <v>319</v>
      </c>
      <c r="C48" s="266"/>
      <c r="D48" s="275"/>
      <c r="E48" s="284" t="s">
        <v>415</v>
      </c>
      <c r="F48" s="245"/>
      <c r="G48" s="268"/>
      <c r="H48" s="276"/>
      <c r="I48" s="268"/>
      <c r="J48" s="269"/>
      <c r="K48" s="421"/>
      <c r="L48" s="409"/>
      <c r="M48" s="402"/>
      <c r="N48" s="321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6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</row>
    <row r="49" spans="1:220" s="33" customFormat="1" ht="27.75" customHeight="1">
      <c r="A49" s="293" t="s">
        <v>334</v>
      </c>
      <c r="B49" s="274" t="s">
        <v>320</v>
      </c>
      <c r="C49" s="266"/>
      <c r="D49" s="277" t="s">
        <v>23</v>
      </c>
      <c r="E49" s="267" t="s">
        <v>63</v>
      </c>
      <c r="F49" s="245" t="s">
        <v>310</v>
      </c>
      <c r="G49" s="268" t="s">
        <v>305</v>
      </c>
      <c r="H49" s="270">
        <v>2</v>
      </c>
      <c r="I49" s="268" t="s">
        <v>302</v>
      </c>
      <c r="J49" s="269"/>
      <c r="K49" s="422">
        <v>15</v>
      </c>
      <c r="L49" s="409"/>
      <c r="M49" s="397">
        <v>1</v>
      </c>
      <c r="N49" s="11" t="s">
        <v>157</v>
      </c>
      <c r="O49" s="11" t="s">
        <v>142</v>
      </c>
      <c r="P49" s="11" t="s">
        <v>149</v>
      </c>
      <c r="Q49" s="40">
        <v>1</v>
      </c>
      <c r="R49" s="12" t="s">
        <v>143</v>
      </c>
      <c r="S49" s="12" t="s">
        <v>144</v>
      </c>
      <c r="T49" s="12" t="s">
        <v>156</v>
      </c>
      <c r="U49" s="38">
        <v>1</v>
      </c>
      <c r="V49" s="11" t="s">
        <v>143</v>
      </c>
      <c r="W49" s="11" t="s">
        <v>144</v>
      </c>
      <c r="X49" s="38" t="s">
        <v>156</v>
      </c>
      <c r="Y49" s="40">
        <v>1</v>
      </c>
      <c r="Z49" s="12" t="s">
        <v>143</v>
      </c>
      <c r="AA49" s="12" t="s">
        <v>144</v>
      </c>
      <c r="AB49" s="12" t="s">
        <v>156</v>
      </c>
      <c r="AC49" s="326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</row>
    <row r="50" spans="1:220" s="33" customFormat="1" ht="27.75" customHeight="1">
      <c r="A50" s="293" t="s">
        <v>335</v>
      </c>
      <c r="B50" s="274" t="s">
        <v>321</v>
      </c>
      <c r="C50" s="266"/>
      <c r="D50" s="275" t="s">
        <v>23</v>
      </c>
      <c r="E50" s="267" t="s">
        <v>63</v>
      </c>
      <c r="F50" s="245" t="s">
        <v>428</v>
      </c>
      <c r="G50" s="268" t="s">
        <v>305</v>
      </c>
      <c r="H50" s="270">
        <v>2</v>
      </c>
      <c r="I50" s="268" t="s">
        <v>302</v>
      </c>
      <c r="J50" s="269"/>
      <c r="K50" s="422">
        <v>15</v>
      </c>
      <c r="L50" s="409"/>
      <c r="M50" s="397">
        <v>1</v>
      </c>
      <c r="N50" s="380" t="s">
        <v>473</v>
      </c>
      <c r="O50" s="382" t="s">
        <v>142</v>
      </c>
      <c r="P50" s="11"/>
      <c r="Q50" s="40">
        <v>1</v>
      </c>
      <c r="R50" s="12" t="s">
        <v>431</v>
      </c>
      <c r="S50" s="12" t="s">
        <v>142</v>
      </c>
      <c r="T50" s="12"/>
      <c r="U50" s="38">
        <v>1</v>
      </c>
      <c r="V50" s="11" t="s">
        <v>145</v>
      </c>
      <c r="W50" s="11" t="s">
        <v>142</v>
      </c>
      <c r="X50" s="11"/>
      <c r="Y50" s="40">
        <v>1</v>
      </c>
      <c r="Z50" s="12" t="s">
        <v>145</v>
      </c>
      <c r="AA50" s="12" t="s">
        <v>142</v>
      </c>
      <c r="AB50" s="12"/>
      <c r="AC50" s="326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</row>
    <row r="51" spans="1:220" s="33" customFormat="1" ht="27.75" customHeight="1">
      <c r="A51" s="293" t="s">
        <v>336</v>
      </c>
      <c r="B51" s="274" t="s">
        <v>66</v>
      </c>
      <c r="C51" s="266"/>
      <c r="D51" s="277" t="s">
        <v>23</v>
      </c>
      <c r="E51" s="267" t="s">
        <v>63</v>
      </c>
      <c r="F51" s="245" t="s">
        <v>310</v>
      </c>
      <c r="G51" s="268" t="s">
        <v>305</v>
      </c>
      <c r="H51" s="270">
        <v>2</v>
      </c>
      <c r="I51" s="268" t="s">
        <v>302</v>
      </c>
      <c r="J51" s="269"/>
      <c r="K51" s="422">
        <v>15</v>
      </c>
      <c r="L51" s="409"/>
      <c r="M51" s="397">
        <v>1</v>
      </c>
      <c r="N51" s="11" t="s">
        <v>157</v>
      </c>
      <c r="O51" s="11" t="s">
        <v>142</v>
      </c>
      <c r="P51" s="11" t="s">
        <v>420</v>
      </c>
      <c r="Q51" s="40">
        <v>1</v>
      </c>
      <c r="R51" s="12" t="s">
        <v>143</v>
      </c>
      <c r="S51" s="12" t="s">
        <v>144</v>
      </c>
      <c r="T51" s="12" t="s">
        <v>156</v>
      </c>
      <c r="U51" s="38">
        <v>1</v>
      </c>
      <c r="V51" s="11" t="s">
        <v>143</v>
      </c>
      <c r="W51" s="11" t="s">
        <v>144</v>
      </c>
      <c r="X51" s="38" t="s">
        <v>156</v>
      </c>
      <c r="Y51" s="40">
        <v>1</v>
      </c>
      <c r="Z51" s="12" t="s">
        <v>143</v>
      </c>
      <c r="AA51" s="12" t="s">
        <v>144</v>
      </c>
      <c r="AB51" s="12" t="s">
        <v>156</v>
      </c>
      <c r="AC51" s="326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</row>
    <row r="52" spans="1:220" s="33" customFormat="1" ht="40.5" customHeight="1">
      <c r="A52" s="293" t="s">
        <v>337</v>
      </c>
      <c r="B52" s="274" t="s">
        <v>233</v>
      </c>
      <c r="C52" s="266"/>
      <c r="D52" s="275" t="s">
        <v>23</v>
      </c>
      <c r="E52" s="267" t="s">
        <v>68</v>
      </c>
      <c r="F52" s="307" t="s">
        <v>428</v>
      </c>
      <c r="G52" s="268" t="s">
        <v>306</v>
      </c>
      <c r="H52" s="270">
        <v>1</v>
      </c>
      <c r="I52" s="268" t="s">
        <v>302</v>
      </c>
      <c r="J52" s="269"/>
      <c r="K52" s="422">
        <v>8</v>
      </c>
      <c r="L52" s="409"/>
      <c r="M52" s="397">
        <v>1</v>
      </c>
      <c r="N52" s="11" t="s">
        <v>155</v>
      </c>
      <c r="O52" s="11" t="s">
        <v>142</v>
      </c>
      <c r="P52" s="11"/>
      <c r="Q52" s="40">
        <v>1</v>
      </c>
      <c r="R52" s="345" t="s">
        <v>431</v>
      </c>
      <c r="S52" s="382" t="s">
        <v>142</v>
      </c>
      <c r="T52" s="12"/>
      <c r="U52" s="383">
        <v>1</v>
      </c>
      <c r="V52" s="382" t="s">
        <v>145</v>
      </c>
      <c r="W52" s="382" t="s">
        <v>142</v>
      </c>
      <c r="X52" s="38"/>
      <c r="Y52" s="383">
        <v>1</v>
      </c>
      <c r="Z52" s="382" t="s">
        <v>145</v>
      </c>
      <c r="AA52" s="382" t="s">
        <v>142</v>
      </c>
      <c r="AB52" s="12"/>
      <c r="AC52" s="326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</row>
    <row r="53" spans="1:220" s="33" customFormat="1" ht="27.75" customHeight="1">
      <c r="A53" s="535" t="s">
        <v>338</v>
      </c>
      <c r="B53" s="532" t="s">
        <v>70</v>
      </c>
      <c r="C53" s="266"/>
      <c r="D53" s="277" t="s">
        <v>23</v>
      </c>
      <c r="E53" s="267" t="s">
        <v>446</v>
      </c>
      <c r="F53" s="573" t="s">
        <v>253</v>
      </c>
      <c r="G53" s="268" t="s">
        <v>304</v>
      </c>
      <c r="H53" s="270">
        <v>4</v>
      </c>
      <c r="I53" s="268" t="s">
        <v>302</v>
      </c>
      <c r="J53" s="269"/>
      <c r="K53" s="422">
        <v>36</v>
      </c>
      <c r="L53" s="409"/>
      <c r="M53" s="397">
        <v>1</v>
      </c>
      <c r="N53" s="11" t="s">
        <v>157</v>
      </c>
      <c r="O53" s="11" t="s">
        <v>142</v>
      </c>
      <c r="P53" s="11" t="s">
        <v>149</v>
      </c>
      <c r="Q53" s="40">
        <v>1</v>
      </c>
      <c r="R53" s="58" t="s">
        <v>165</v>
      </c>
      <c r="S53" s="12" t="s">
        <v>142</v>
      </c>
      <c r="T53" s="12"/>
      <c r="U53" s="38">
        <v>1</v>
      </c>
      <c r="V53" s="38" t="s">
        <v>165</v>
      </c>
      <c r="W53" s="11" t="s">
        <v>142</v>
      </c>
      <c r="X53" s="11"/>
      <c r="Y53" s="40">
        <v>1</v>
      </c>
      <c r="Z53" s="58" t="s">
        <v>165</v>
      </c>
      <c r="AA53" s="12" t="s">
        <v>142</v>
      </c>
      <c r="AB53" s="12"/>
      <c r="AC53" s="326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</row>
    <row r="54" spans="1:220" s="33" customFormat="1" ht="27.75" customHeight="1">
      <c r="A54" s="550"/>
      <c r="B54" s="534"/>
      <c r="C54" s="266"/>
      <c r="D54" s="275" t="s">
        <v>23</v>
      </c>
      <c r="E54" s="267" t="s">
        <v>459</v>
      </c>
      <c r="F54" s="574"/>
      <c r="G54" s="268" t="s">
        <v>303</v>
      </c>
      <c r="H54" s="276">
        <v>3</v>
      </c>
      <c r="I54" s="268"/>
      <c r="J54" s="269"/>
      <c r="K54" s="421">
        <v>0</v>
      </c>
      <c r="L54" s="409"/>
      <c r="M54" s="397">
        <v>1</v>
      </c>
      <c r="N54" s="11" t="s">
        <v>166</v>
      </c>
      <c r="O54" s="11" t="s">
        <v>142</v>
      </c>
      <c r="P54" s="11" t="s">
        <v>149</v>
      </c>
      <c r="Q54" s="40">
        <v>1</v>
      </c>
      <c r="R54" s="58" t="s">
        <v>164</v>
      </c>
      <c r="S54" s="12" t="s">
        <v>142</v>
      </c>
      <c r="T54" s="12"/>
      <c r="U54" s="38">
        <v>1</v>
      </c>
      <c r="V54" s="38" t="s">
        <v>164</v>
      </c>
      <c r="W54" s="11" t="s">
        <v>142</v>
      </c>
      <c r="X54" s="11"/>
      <c r="Y54" s="40">
        <v>1</v>
      </c>
      <c r="Z54" s="58" t="s">
        <v>164</v>
      </c>
      <c r="AA54" s="12" t="s">
        <v>142</v>
      </c>
      <c r="AB54" s="12"/>
      <c r="AC54" s="326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</row>
    <row r="55" spans="1:220" s="33" customFormat="1" ht="38.25">
      <c r="A55" s="293" t="s">
        <v>322</v>
      </c>
      <c r="B55" s="300" t="s">
        <v>456</v>
      </c>
      <c r="C55" s="266"/>
      <c r="D55" s="277" t="s">
        <v>23</v>
      </c>
      <c r="E55" s="342" t="s">
        <v>457</v>
      </c>
      <c r="F55" s="267"/>
      <c r="G55" s="268" t="s">
        <v>304</v>
      </c>
      <c r="H55" s="276">
        <v>4</v>
      </c>
      <c r="I55" s="268" t="s">
        <v>355</v>
      </c>
      <c r="J55" s="372"/>
      <c r="K55" s="420">
        <v>30</v>
      </c>
      <c r="L55" s="410"/>
      <c r="M55" s="399"/>
      <c r="N55" s="11" t="s">
        <v>323</v>
      </c>
      <c r="O55" s="11"/>
      <c r="P55" s="11"/>
      <c r="Q55" s="12"/>
      <c r="R55" s="12"/>
      <c r="S55" s="12"/>
      <c r="T55" s="12"/>
      <c r="U55" s="11"/>
      <c r="V55" s="11"/>
      <c r="W55" s="11"/>
      <c r="X55" s="11"/>
      <c r="Y55" s="12"/>
      <c r="Z55" s="12"/>
      <c r="AA55" s="12"/>
      <c r="AB55" s="12"/>
      <c r="AC55" s="326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</row>
    <row r="56" spans="1:220" s="33" customFormat="1" ht="39.75" customHeight="1">
      <c r="A56" s="535" t="s">
        <v>339</v>
      </c>
      <c r="B56" s="532" t="s">
        <v>75</v>
      </c>
      <c r="C56" s="266"/>
      <c r="D56" s="275" t="s">
        <v>23</v>
      </c>
      <c r="E56" s="267" t="s">
        <v>460</v>
      </c>
      <c r="F56" s="578" t="s">
        <v>272</v>
      </c>
      <c r="G56" s="268" t="s">
        <v>303</v>
      </c>
      <c r="H56" s="276">
        <v>3</v>
      </c>
      <c r="I56" s="268" t="s">
        <v>302</v>
      </c>
      <c r="J56" s="269"/>
      <c r="K56" s="421">
        <v>0</v>
      </c>
      <c r="L56" s="409"/>
      <c r="M56" s="397">
        <v>1</v>
      </c>
      <c r="N56" s="11" t="s">
        <v>166</v>
      </c>
      <c r="O56" s="11" t="s">
        <v>142</v>
      </c>
      <c r="P56" s="11"/>
      <c r="Q56" s="40">
        <v>1</v>
      </c>
      <c r="R56" s="12" t="s">
        <v>151</v>
      </c>
      <c r="S56" s="12" t="s">
        <v>142</v>
      </c>
      <c r="T56" s="12" t="s">
        <v>149</v>
      </c>
      <c r="U56" s="38">
        <v>1</v>
      </c>
      <c r="V56" s="11" t="s">
        <v>151</v>
      </c>
      <c r="W56" s="11" t="s">
        <v>142</v>
      </c>
      <c r="X56" s="11" t="s">
        <v>149</v>
      </c>
      <c r="Y56" s="40">
        <v>1</v>
      </c>
      <c r="Z56" s="12" t="s">
        <v>172</v>
      </c>
      <c r="AA56" s="12" t="s">
        <v>142</v>
      </c>
      <c r="AB56" s="12" t="s">
        <v>149</v>
      </c>
      <c r="AC56" s="326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</row>
    <row r="57" spans="1:220" s="33" customFormat="1" ht="27.75" customHeight="1">
      <c r="A57" s="550"/>
      <c r="B57" s="534"/>
      <c r="C57" s="271"/>
      <c r="D57" s="277" t="s">
        <v>23</v>
      </c>
      <c r="E57" s="267" t="s">
        <v>459</v>
      </c>
      <c r="F57" s="578"/>
      <c r="G57" s="268" t="s">
        <v>304</v>
      </c>
      <c r="H57" s="276">
        <v>4</v>
      </c>
      <c r="I57" s="268"/>
      <c r="J57" s="269"/>
      <c r="K57" s="421">
        <v>30</v>
      </c>
      <c r="L57" s="409"/>
      <c r="M57" s="397">
        <v>1</v>
      </c>
      <c r="N57" s="11" t="s">
        <v>157</v>
      </c>
      <c r="O57" s="11" t="s">
        <v>142</v>
      </c>
      <c r="P57" s="11"/>
      <c r="Q57" s="40">
        <v>1</v>
      </c>
      <c r="R57" s="12" t="s">
        <v>151</v>
      </c>
      <c r="S57" s="12" t="s">
        <v>142</v>
      </c>
      <c r="T57" s="12" t="s">
        <v>149</v>
      </c>
      <c r="U57" s="38">
        <v>1</v>
      </c>
      <c r="V57" s="11" t="s">
        <v>151</v>
      </c>
      <c r="W57" s="11" t="s">
        <v>142</v>
      </c>
      <c r="X57" s="11" t="s">
        <v>149</v>
      </c>
      <c r="Y57" s="40">
        <v>1</v>
      </c>
      <c r="Z57" s="12" t="s">
        <v>172</v>
      </c>
      <c r="AA57" s="12" t="s">
        <v>142</v>
      </c>
      <c r="AB57" s="12" t="s">
        <v>149</v>
      </c>
      <c r="AC57" s="326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</row>
    <row r="58" spans="1:220" s="33" customFormat="1" ht="27.75" customHeight="1">
      <c r="A58" s="293" t="s">
        <v>340</v>
      </c>
      <c r="B58" s="274" t="s">
        <v>316</v>
      </c>
      <c r="C58" s="271"/>
      <c r="D58" s="277"/>
      <c r="E58" s="284" t="s">
        <v>415</v>
      </c>
      <c r="F58" s="319"/>
      <c r="G58" s="268"/>
      <c r="H58" s="276"/>
      <c r="I58" s="268"/>
      <c r="J58" s="269"/>
      <c r="K58" s="421"/>
      <c r="L58" s="409"/>
      <c r="M58" s="397"/>
      <c r="N58" s="11"/>
      <c r="O58" s="11"/>
      <c r="P58" s="11"/>
      <c r="Q58" s="40"/>
      <c r="R58" s="12"/>
      <c r="S58" s="12"/>
      <c r="T58" s="12"/>
      <c r="U58" s="38"/>
      <c r="V58" s="11"/>
      <c r="W58" s="11"/>
      <c r="X58" s="11"/>
      <c r="Y58" s="40"/>
      <c r="Z58" s="12"/>
      <c r="AA58" s="12"/>
      <c r="AB58" s="12"/>
      <c r="AC58" s="326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</row>
    <row r="59" spans="1:220" s="33" customFormat="1" ht="27.75" customHeight="1">
      <c r="A59" s="293" t="s">
        <v>341</v>
      </c>
      <c r="B59" s="278" t="s">
        <v>317</v>
      </c>
      <c r="C59" s="271"/>
      <c r="D59" s="275" t="s">
        <v>46</v>
      </c>
      <c r="E59" s="272"/>
      <c r="F59" s="245" t="s">
        <v>275</v>
      </c>
      <c r="G59" s="268" t="s">
        <v>305</v>
      </c>
      <c r="H59" s="270">
        <v>2</v>
      </c>
      <c r="I59" s="268" t="s">
        <v>302</v>
      </c>
      <c r="J59" s="269"/>
      <c r="K59" s="422">
        <v>15</v>
      </c>
      <c r="L59" s="409"/>
      <c r="M59" s="397">
        <v>1</v>
      </c>
      <c r="N59" s="11" t="s">
        <v>141</v>
      </c>
      <c r="O59" s="11" t="s">
        <v>142</v>
      </c>
      <c r="P59" s="11"/>
      <c r="Q59" s="40">
        <v>1</v>
      </c>
      <c r="R59" s="12" t="s">
        <v>143</v>
      </c>
      <c r="S59" s="12" t="s">
        <v>142</v>
      </c>
      <c r="T59" s="12" t="s">
        <v>178</v>
      </c>
      <c r="U59" s="38">
        <v>1</v>
      </c>
      <c r="V59" s="11" t="s">
        <v>143</v>
      </c>
      <c r="W59" s="11" t="s">
        <v>144</v>
      </c>
      <c r="X59" s="38" t="s">
        <v>176</v>
      </c>
      <c r="Y59" s="40">
        <v>1</v>
      </c>
      <c r="Z59" s="12" t="s">
        <v>143</v>
      </c>
      <c r="AA59" s="12" t="s">
        <v>144</v>
      </c>
      <c r="AB59" s="12" t="s">
        <v>156</v>
      </c>
      <c r="AC59" s="326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</row>
    <row r="60" spans="1:220" s="33" customFormat="1" ht="27.75" customHeight="1">
      <c r="A60" s="293" t="s">
        <v>342</v>
      </c>
      <c r="B60" s="278" t="s">
        <v>318</v>
      </c>
      <c r="C60" s="271"/>
      <c r="D60" s="277" t="s">
        <v>46</v>
      </c>
      <c r="E60" s="272"/>
      <c r="F60" s="245" t="s">
        <v>250</v>
      </c>
      <c r="G60" s="268" t="s">
        <v>305</v>
      </c>
      <c r="H60" s="270">
        <v>2</v>
      </c>
      <c r="I60" s="268" t="s">
        <v>302</v>
      </c>
      <c r="J60" s="269"/>
      <c r="K60" s="422">
        <v>15</v>
      </c>
      <c r="L60" s="409"/>
      <c r="M60" s="57">
        <v>1</v>
      </c>
      <c r="N60" s="54" t="s">
        <v>155</v>
      </c>
      <c r="O60" s="54" t="s">
        <v>142</v>
      </c>
      <c r="P60" s="54"/>
      <c r="Q60" s="55">
        <v>1</v>
      </c>
      <c r="R60" s="56" t="s">
        <v>145</v>
      </c>
      <c r="S60" s="56" t="s">
        <v>142</v>
      </c>
      <c r="T60" s="56"/>
      <c r="U60" s="57">
        <v>1</v>
      </c>
      <c r="V60" s="54" t="s">
        <v>145</v>
      </c>
      <c r="W60" s="54" t="s">
        <v>142</v>
      </c>
      <c r="X60" s="54"/>
      <c r="Y60" s="55">
        <v>1</v>
      </c>
      <c r="Z60" s="56" t="s">
        <v>145</v>
      </c>
      <c r="AA60" s="56" t="s">
        <v>142</v>
      </c>
      <c r="AB60" s="56"/>
      <c r="AC60" s="326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</row>
    <row r="61" spans="1:220" s="33" customFormat="1" ht="27.75" customHeight="1">
      <c r="A61" s="293" t="s">
        <v>343</v>
      </c>
      <c r="B61" s="278" t="s">
        <v>312</v>
      </c>
      <c r="C61" s="271"/>
      <c r="D61" s="277"/>
      <c r="E61" s="284" t="s">
        <v>415</v>
      </c>
      <c r="F61" s="245"/>
      <c r="G61" s="268"/>
      <c r="H61" s="270"/>
      <c r="I61" s="268"/>
      <c r="J61" s="269"/>
      <c r="K61" s="422"/>
      <c r="L61" s="409"/>
      <c r="M61" s="57"/>
      <c r="N61" s="54"/>
      <c r="O61" s="54"/>
      <c r="P61" s="54"/>
      <c r="Q61" s="55"/>
      <c r="R61" s="56"/>
      <c r="S61" s="56"/>
      <c r="T61" s="56"/>
      <c r="U61" s="57"/>
      <c r="V61" s="54"/>
      <c r="W61" s="54"/>
      <c r="X61" s="54"/>
      <c r="Y61" s="55"/>
      <c r="Z61" s="56"/>
      <c r="AA61" s="56"/>
      <c r="AB61" s="56"/>
      <c r="AC61" s="326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</row>
    <row r="62" spans="1:220" s="33" customFormat="1" ht="27.75" customHeight="1">
      <c r="A62" s="293" t="s">
        <v>346</v>
      </c>
      <c r="B62" s="278" t="s">
        <v>314</v>
      </c>
      <c r="C62" s="266"/>
      <c r="D62" s="277" t="s">
        <v>46</v>
      </c>
      <c r="E62" s="272"/>
      <c r="F62" s="245" t="s">
        <v>235</v>
      </c>
      <c r="G62" s="268" t="s">
        <v>305</v>
      </c>
      <c r="H62" s="270">
        <v>2</v>
      </c>
      <c r="I62" s="268" t="s">
        <v>302</v>
      </c>
      <c r="J62" s="269"/>
      <c r="K62" s="422">
        <v>15</v>
      </c>
      <c r="L62" s="409"/>
      <c r="M62" s="57">
        <v>1</v>
      </c>
      <c r="N62" s="54" t="s">
        <v>155</v>
      </c>
      <c r="O62" s="54" t="s">
        <v>142</v>
      </c>
      <c r="P62" s="54"/>
      <c r="Q62" s="55">
        <v>1</v>
      </c>
      <c r="R62" s="56" t="s">
        <v>145</v>
      </c>
      <c r="S62" s="56" t="s">
        <v>142</v>
      </c>
      <c r="T62" s="56"/>
      <c r="U62" s="57">
        <v>1</v>
      </c>
      <c r="V62" s="54" t="s">
        <v>143</v>
      </c>
      <c r="W62" s="54" t="s">
        <v>144</v>
      </c>
      <c r="X62" s="54" t="s">
        <v>156</v>
      </c>
      <c r="Y62" s="55">
        <v>1</v>
      </c>
      <c r="Z62" s="56" t="s">
        <v>143</v>
      </c>
      <c r="AA62" s="56" t="s">
        <v>144</v>
      </c>
      <c r="AB62" s="12" t="s">
        <v>156</v>
      </c>
      <c r="AC62" s="326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</row>
    <row r="63" spans="1:220" s="33" customFormat="1" ht="27.75" customHeight="1">
      <c r="A63" s="293" t="s">
        <v>347</v>
      </c>
      <c r="B63" s="278" t="s">
        <v>315</v>
      </c>
      <c r="C63" s="266"/>
      <c r="D63" s="275" t="s">
        <v>46</v>
      </c>
      <c r="E63" s="272"/>
      <c r="F63" s="245" t="s">
        <v>311</v>
      </c>
      <c r="G63" s="268" t="s">
        <v>303</v>
      </c>
      <c r="H63" s="270">
        <v>3</v>
      </c>
      <c r="I63" s="268" t="s">
        <v>302</v>
      </c>
      <c r="J63" s="269"/>
      <c r="K63" s="422">
        <v>23</v>
      </c>
      <c r="L63" s="409"/>
      <c r="M63" s="57">
        <v>1</v>
      </c>
      <c r="N63" s="54" t="s">
        <v>155</v>
      </c>
      <c r="O63" s="54" t="s">
        <v>142</v>
      </c>
      <c r="P63" s="54"/>
      <c r="Q63" s="55">
        <v>1</v>
      </c>
      <c r="R63" s="56" t="s">
        <v>145</v>
      </c>
      <c r="S63" s="56" t="s">
        <v>142</v>
      </c>
      <c r="T63" s="56"/>
      <c r="U63" s="57">
        <v>1</v>
      </c>
      <c r="V63" s="54" t="s">
        <v>143</v>
      </c>
      <c r="W63" s="54" t="s">
        <v>144</v>
      </c>
      <c r="X63" s="54" t="s">
        <v>156</v>
      </c>
      <c r="Y63" s="55">
        <v>1</v>
      </c>
      <c r="Z63" s="56" t="s">
        <v>143</v>
      </c>
      <c r="AA63" s="56" t="s">
        <v>144</v>
      </c>
      <c r="AB63" s="12" t="s">
        <v>156</v>
      </c>
      <c r="AC63" s="326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</row>
    <row r="64" spans="1:220" s="33" customFormat="1" ht="27.75" customHeight="1">
      <c r="A64" s="293" t="s">
        <v>344</v>
      </c>
      <c r="B64" s="278" t="s">
        <v>313</v>
      </c>
      <c r="C64" s="266"/>
      <c r="D64" s="275" t="s">
        <v>46</v>
      </c>
      <c r="E64" s="272"/>
      <c r="F64" s="245" t="s">
        <v>235</v>
      </c>
      <c r="G64" s="268" t="s">
        <v>303</v>
      </c>
      <c r="H64" s="270">
        <v>3</v>
      </c>
      <c r="I64" s="268" t="s">
        <v>302</v>
      </c>
      <c r="J64" s="269"/>
      <c r="K64" s="422">
        <v>23</v>
      </c>
      <c r="L64" s="409"/>
      <c r="M64" s="57">
        <v>1</v>
      </c>
      <c r="N64" s="54" t="s">
        <v>155</v>
      </c>
      <c r="O64" s="54" t="s">
        <v>142</v>
      </c>
      <c r="P64" s="54"/>
      <c r="Q64" s="55">
        <v>1</v>
      </c>
      <c r="R64" s="56" t="s">
        <v>145</v>
      </c>
      <c r="S64" s="56" t="s">
        <v>142</v>
      </c>
      <c r="T64" s="56"/>
      <c r="U64" s="57">
        <v>1</v>
      </c>
      <c r="V64" s="54" t="s">
        <v>145</v>
      </c>
      <c r="W64" s="54" t="s">
        <v>142</v>
      </c>
      <c r="X64" s="54"/>
      <c r="Y64" s="55">
        <v>1</v>
      </c>
      <c r="Z64" s="56" t="s">
        <v>145</v>
      </c>
      <c r="AA64" s="56" t="s">
        <v>142</v>
      </c>
      <c r="AB64" s="56"/>
      <c r="AC64" s="326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</row>
    <row r="65" spans="1:220" s="33" customFormat="1" ht="42.75" customHeight="1">
      <c r="A65" s="294" t="s">
        <v>345</v>
      </c>
      <c r="B65" s="278" t="s">
        <v>183</v>
      </c>
      <c r="C65" s="266"/>
      <c r="D65" s="275"/>
      <c r="E65" s="269" t="s">
        <v>184</v>
      </c>
      <c r="F65" s="245" t="s">
        <v>277</v>
      </c>
      <c r="G65" s="268" t="s">
        <v>303</v>
      </c>
      <c r="H65" s="270">
        <v>3</v>
      </c>
      <c r="I65" s="268" t="s">
        <v>302</v>
      </c>
      <c r="J65" s="269"/>
      <c r="K65" s="422">
        <v>20</v>
      </c>
      <c r="L65" s="409"/>
      <c r="M65" s="397">
        <v>1</v>
      </c>
      <c r="N65" s="59" t="s">
        <v>141</v>
      </c>
      <c r="O65" s="11" t="s">
        <v>187</v>
      </c>
      <c r="P65" s="53"/>
      <c r="Q65" s="40">
        <v>1</v>
      </c>
      <c r="R65" s="60" t="s">
        <v>143</v>
      </c>
      <c r="S65" s="12" t="s">
        <v>187</v>
      </c>
      <c r="T65" s="12"/>
      <c r="U65" s="38">
        <v>1</v>
      </c>
      <c r="V65" s="59" t="s">
        <v>143</v>
      </c>
      <c r="W65" s="11" t="s">
        <v>187</v>
      </c>
      <c r="X65" s="11"/>
      <c r="Y65" s="40">
        <v>1</v>
      </c>
      <c r="Z65" s="60" t="s">
        <v>143</v>
      </c>
      <c r="AA65" s="12" t="s">
        <v>187</v>
      </c>
      <c r="AB65" s="324"/>
      <c r="AC65" s="326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</row>
    <row r="66" spans="1:220" s="33" customFormat="1" ht="27.75" customHeight="1">
      <c r="A66" s="293" t="s">
        <v>348</v>
      </c>
      <c r="B66" s="278" t="s">
        <v>82</v>
      </c>
      <c r="C66" s="279"/>
      <c r="D66" s="277" t="s">
        <v>46</v>
      </c>
      <c r="E66" s="279"/>
      <c r="F66" s="245" t="s">
        <v>311</v>
      </c>
      <c r="G66" s="270">
        <v>2</v>
      </c>
      <c r="H66" s="270">
        <v>2</v>
      </c>
      <c r="I66" s="268" t="s">
        <v>302</v>
      </c>
      <c r="J66" s="279"/>
      <c r="K66" s="422">
        <v>15</v>
      </c>
      <c r="L66" s="409"/>
      <c r="M66" s="397">
        <v>1</v>
      </c>
      <c r="N66" s="11" t="s">
        <v>141</v>
      </c>
      <c r="O66" s="11" t="s">
        <v>142</v>
      </c>
      <c r="P66" s="11"/>
      <c r="Q66" s="40">
        <v>1</v>
      </c>
      <c r="R66" s="12" t="s">
        <v>143</v>
      </c>
      <c r="S66" s="12" t="s">
        <v>142</v>
      </c>
      <c r="T66" s="12" t="s">
        <v>149</v>
      </c>
      <c r="U66" s="38">
        <v>1</v>
      </c>
      <c r="V66" s="11" t="s">
        <v>143</v>
      </c>
      <c r="W66" s="11" t="s">
        <v>144</v>
      </c>
      <c r="X66" s="11" t="s">
        <v>156</v>
      </c>
      <c r="Y66" s="40">
        <v>1</v>
      </c>
      <c r="Z66" s="12" t="s">
        <v>143</v>
      </c>
      <c r="AA66" s="12" t="s">
        <v>144</v>
      </c>
      <c r="AB66" s="12" t="s">
        <v>156</v>
      </c>
      <c r="AC66" s="326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</row>
    <row r="67" spans="1:220" s="33" customFormat="1" ht="27.75" customHeight="1">
      <c r="A67" s="293" t="s">
        <v>349</v>
      </c>
      <c r="B67" s="278" t="s">
        <v>364</v>
      </c>
      <c r="C67" s="266"/>
      <c r="D67" s="275" t="s">
        <v>46</v>
      </c>
      <c r="E67" s="282"/>
      <c r="G67" s="268"/>
      <c r="H67" s="270"/>
      <c r="I67" s="268"/>
      <c r="J67" s="269"/>
      <c r="K67" s="422">
        <v>15</v>
      </c>
      <c r="L67" s="409"/>
      <c r="M67" s="397"/>
      <c r="N67" s="11"/>
      <c r="O67" s="11"/>
      <c r="P67" s="11"/>
      <c r="Q67" s="40"/>
      <c r="R67" s="12"/>
      <c r="S67" s="12"/>
      <c r="T67" s="12"/>
      <c r="U67" s="38"/>
      <c r="V67" s="11"/>
      <c r="W67" s="11"/>
      <c r="X67" s="11"/>
      <c r="Y67" s="40"/>
      <c r="Z67" s="12"/>
      <c r="AA67" s="12"/>
      <c r="AB67" s="12"/>
      <c r="AC67" s="326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</row>
    <row r="68" spans="1:220" s="33" customFormat="1" ht="27.75" customHeight="1">
      <c r="A68" s="293" t="s">
        <v>350</v>
      </c>
      <c r="B68" s="373" t="s">
        <v>264</v>
      </c>
      <c r="C68" s="309"/>
      <c r="D68" s="371"/>
      <c r="E68" s="374" t="s">
        <v>353</v>
      </c>
      <c r="F68" s="374" t="s">
        <v>265</v>
      </c>
      <c r="G68" s="338">
        <v>2</v>
      </c>
      <c r="H68" s="338">
        <v>2</v>
      </c>
      <c r="I68" s="317" t="s">
        <v>356</v>
      </c>
      <c r="J68" s="269"/>
      <c r="K68" s="422"/>
      <c r="L68" s="409"/>
      <c r="M68" s="397">
        <v>1</v>
      </c>
      <c r="N68" s="11" t="s">
        <v>141</v>
      </c>
      <c r="O68" s="11" t="s">
        <v>144</v>
      </c>
      <c r="P68" s="11"/>
      <c r="Q68" s="40">
        <v>1</v>
      </c>
      <c r="R68" s="12" t="s">
        <v>143</v>
      </c>
      <c r="S68" s="12" t="s">
        <v>144</v>
      </c>
      <c r="T68" s="12"/>
      <c r="U68" s="38">
        <v>1</v>
      </c>
      <c r="V68" s="11" t="s">
        <v>143</v>
      </c>
      <c r="W68" s="11" t="s">
        <v>144</v>
      </c>
      <c r="X68" s="11"/>
      <c r="Y68" s="40">
        <v>1</v>
      </c>
      <c r="Z68" s="12" t="s">
        <v>143</v>
      </c>
      <c r="AA68" s="12" t="s">
        <v>144</v>
      </c>
      <c r="AB68" s="12"/>
      <c r="AC68" s="326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</row>
    <row r="69" spans="1:220" s="33" customFormat="1" ht="27.75" customHeight="1">
      <c r="A69" s="293" t="s">
        <v>351</v>
      </c>
      <c r="B69" s="373" t="s">
        <v>271</v>
      </c>
      <c r="C69" s="309"/>
      <c r="D69" s="371"/>
      <c r="E69" s="375" t="s">
        <v>267</v>
      </c>
      <c r="F69" s="374" t="s">
        <v>268</v>
      </c>
      <c r="G69" s="338">
        <v>2</v>
      </c>
      <c r="H69" s="338">
        <v>2</v>
      </c>
      <c r="I69" s="317" t="s">
        <v>357</v>
      </c>
      <c r="J69" s="269"/>
      <c r="K69" s="422"/>
      <c r="L69" s="409"/>
      <c r="M69" s="397">
        <v>1</v>
      </c>
      <c r="N69" s="11" t="s">
        <v>141</v>
      </c>
      <c r="O69" s="11" t="s">
        <v>144</v>
      </c>
      <c r="P69" s="11"/>
      <c r="Q69" s="40">
        <v>1</v>
      </c>
      <c r="R69" s="12" t="s">
        <v>143</v>
      </c>
      <c r="S69" s="12" t="s">
        <v>144</v>
      </c>
      <c r="T69" s="12"/>
      <c r="U69" s="38">
        <v>1</v>
      </c>
      <c r="V69" s="11" t="s">
        <v>143</v>
      </c>
      <c r="W69" s="11" t="s">
        <v>144</v>
      </c>
      <c r="X69" s="11"/>
      <c r="Y69" s="40">
        <v>1</v>
      </c>
      <c r="Z69" s="12" t="s">
        <v>143</v>
      </c>
      <c r="AA69" s="12" t="s">
        <v>144</v>
      </c>
      <c r="AB69" s="12"/>
      <c r="AC69" s="326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</row>
    <row r="70" spans="1:220" s="33" customFormat="1" ht="27.75" customHeight="1">
      <c r="A70" s="293" t="s">
        <v>352</v>
      </c>
      <c r="B70" s="373" t="s">
        <v>270</v>
      </c>
      <c r="C70" s="309"/>
      <c r="D70" s="371"/>
      <c r="E70" s="375" t="s">
        <v>279</v>
      </c>
      <c r="F70" s="374"/>
      <c r="G70" s="338">
        <v>2</v>
      </c>
      <c r="H70" s="338">
        <v>2</v>
      </c>
      <c r="I70" s="317" t="s">
        <v>358</v>
      </c>
      <c r="J70" s="318"/>
      <c r="K70" s="423"/>
      <c r="L70" s="409"/>
      <c r="M70" s="397"/>
      <c r="N70" s="11"/>
      <c r="O70" s="11"/>
      <c r="P70" s="11"/>
      <c r="Q70" s="40"/>
      <c r="R70" s="12"/>
      <c r="S70" s="12"/>
      <c r="T70" s="12"/>
      <c r="U70" s="38"/>
      <c r="V70" s="11"/>
      <c r="W70" s="11"/>
      <c r="X70" s="11"/>
      <c r="Y70" s="40"/>
      <c r="Z70" s="12"/>
      <c r="AA70" s="12"/>
      <c r="AB70" s="12"/>
      <c r="AC70" s="326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</row>
    <row r="71" spans="1:220" s="43" customFormat="1" ht="27.75" customHeight="1">
      <c r="A71" s="322" t="s">
        <v>354</v>
      </c>
      <c r="B71" s="278" t="s">
        <v>85</v>
      </c>
      <c r="C71" s="269"/>
      <c r="D71" s="273" t="s">
        <v>46</v>
      </c>
      <c r="E71" s="272"/>
      <c r="F71" s="295"/>
      <c r="G71" s="317" t="s">
        <v>303</v>
      </c>
      <c r="H71" s="270">
        <v>3</v>
      </c>
      <c r="I71" s="317" t="s">
        <v>366</v>
      </c>
      <c r="J71" s="323"/>
      <c r="K71" s="387">
        <v>2</v>
      </c>
      <c r="L71" s="409"/>
      <c r="M71" s="506">
        <v>1</v>
      </c>
      <c r="N71" s="507" t="s">
        <v>148</v>
      </c>
      <c r="O71" s="507"/>
      <c r="P71" s="507"/>
      <c r="Q71" s="508">
        <v>1</v>
      </c>
      <c r="R71" s="507" t="s">
        <v>148</v>
      </c>
      <c r="S71" s="507"/>
      <c r="T71" s="507"/>
      <c r="U71" s="38"/>
      <c r="V71" s="11"/>
      <c r="W71" s="39"/>
      <c r="X71" s="11"/>
      <c r="Y71" s="40"/>
      <c r="Z71" s="12"/>
      <c r="AA71" s="41"/>
      <c r="AB71" s="12"/>
      <c r="AC71" s="327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</row>
    <row r="72" spans="1:220" s="21" customFormat="1" ht="27.75" customHeight="1">
      <c r="A72" s="292"/>
      <c r="B72" s="527"/>
      <c r="C72" s="528"/>
      <c r="D72" s="528"/>
      <c r="E72" s="528"/>
      <c r="F72" s="528"/>
      <c r="G72" s="528"/>
      <c r="H72" s="528"/>
      <c r="I72" s="528"/>
      <c r="J72" s="18"/>
      <c r="K72" s="395"/>
      <c r="L72" s="407"/>
      <c r="M72" s="400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</row>
    <row r="73" spans="1:220" s="30" customFormat="1" ht="45">
      <c r="A73" s="351" t="s">
        <v>418</v>
      </c>
      <c r="B73" s="358" t="s">
        <v>360</v>
      </c>
      <c r="C73" s="359"/>
      <c r="D73" s="360"/>
      <c r="E73" s="361"/>
      <c r="F73" s="361"/>
      <c r="G73" s="357"/>
      <c r="H73" s="357"/>
      <c r="I73" s="357"/>
      <c r="J73" s="359"/>
      <c r="K73" s="361"/>
      <c r="L73" s="350"/>
      <c r="M73" s="401"/>
      <c r="N73" s="357"/>
      <c r="O73" s="357"/>
      <c r="P73" s="357"/>
      <c r="Q73" s="357"/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30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</row>
    <row r="74" spans="1:220" s="30" customFormat="1" ht="27.75" customHeight="1">
      <c r="A74" s="335" t="s">
        <v>368</v>
      </c>
      <c r="B74" s="334" t="s">
        <v>369</v>
      </c>
      <c r="C74" s="331"/>
      <c r="D74" s="332"/>
      <c r="E74" s="284" t="s">
        <v>415</v>
      </c>
      <c r="F74" s="332"/>
      <c r="G74" s="331"/>
      <c r="H74" s="330"/>
      <c r="I74" s="331"/>
      <c r="J74" s="331"/>
      <c r="K74" s="424"/>
      <c r="L74" s="411"/>
      <c r="M74" s="403"/>
      <c r="N74" s="330"/>
      <c r="O74" s="330"/>
      <c r="P74" s="330"/>
      <c r="Q74" s="330"/>
      <c r="R74" s="330"/>
      <c r="S74" s="330"/>
      <c r="T74" s="330"/>
      <c r="U74" s="330"/>
      <c r="V74" s="330"/>
      <c r="W74" s="330"/>
      <c r="X74" s="330"/>
      <c r="Y74" s="330"/>
      <c r="Z74" s="330"/>
      <c r="AA74" s="330"/>
      <c r="AB74" s="330"/>
      <c r="AC74" s="330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</row>
    <row r="75" spans="1:220" s="33" customFormat="1" ht="27.75" customHeight="1">
      <c r="A75" s="335" t="s">
        <v>370</v>
      </c>
      <c r="B75" s="274" t="s">
        <v>372</v>
      </c>
      <c r="C75" s="266"/>
      <c r="D75" s="275" t="s">
        <v>23</v>
      </c>
      <c r="E75" s="267" t="s">
        <v>443</v>
      </c>
      <c r="F75" s="296" t="s">
        <v>235</v>
      </c>
      <c r="G75" s="280" t="s">
        <v>305</v>
      </c>
      <c r="H75" s="276">
        <v>2</v>
      </c>
      <c r="I75" s="280" t="s">
        <v>302</v>
      </c>
      <c r="J75" s="269"/>
      <c r="K75" s="421">
        <v>15</v>
      </c>
      <c r="L75" s="409"/>
      <c r="M75" s="397" t="s">
        <v>86</v>
      </c>
      <c r="N75" s="11" t="s">
        <v>159</v>
      </c>
      <c r="O75" s="11" t="s">
        <v>87</v>
      </c>
      <c r="P75" s="11"/>
      <c r="Q75" s="40">
        <v>1</v>
      </c>
      <c r="R75" s="12" t="s">
        <v>143</v>
      </c>
      <c r="S75" s="12" t="s">
        <v>144</v>
      </c>
      <c r="T75" s="12" t="s">
        <v>156</v>
      </c>
      <c r="U75" s="38">
        <v>1</v>
      </c>
      <c r="V75" s="11" t="s">
        <v>143</v>
      </c>
      <c r="W75" s="11" t="s">
        <v>144</v>
      </c>
      <c r="X75" s="11" t="s">
        <v>156</v>
      </c>
      <c r="Y75" s="40">
        <v>1</v>
      </c>
      <c r="Z75" s="12" t="s">
        <v>143</v>
      </c>
      <c r="AA75" s="12" t="s">
        <v>144</v>
      </c>
      <c r="AB75" s="12" t="s">
        <v>156</v>
      </c>
      <c r="AC75" s="326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</row>
    <row r="76" spans="1:220" s="33" customFormat="1" ht="27.75" customHeight="1">
      <c r="A76" s="537" t="s">
        <v>371</v>
      </c>
      <c r="B76" s="532" t="s">
        <v>373</v>
      </c>
      <c r="C76" s="266"/>
      <c r="D76" s="275"/>
      <c r="E76" s="342" t="s">
        <v>426</v>
      </c>
      <c r="F76" s="564" t="s">
        <v>241</v>
      </c>
      <c r="G76" s="365" t="s">
        <v>306</v>
      </c>
      <c r="H76" s="349">
        <v>1</v>
      </c>
      <c r="I76" s="280"/>
      <c r="J76" s="269"/>
      <c r="K76" s="421">
        <v>0</v>
      </c>
      <c r="L76" s="409"/>
      <c r="M76" s="397">
        <v>1</v>
      </c>
      <c r="N76" s="11" t="s">
        <v>155</v>
      </c>
      <c r="O76" s="11" t="s">
        <v>142</v>
      </c>
      <c r="P76" s="11"/>
      <c r="Q76" s="40">
        <v>1</v>
      </c>
      <c r="R76" s="12" t="s">
        <v>145</v>
      </c>
      <c r="S76" s="12" t="s">
        <v>142</v>
      </c>
      <c r="T76" s="12"/>
      <c r="U76" s="38">
        <v>1</v>
      </c>
      <c r="V76" s="11" t="s">
        <v>145</v>
      </c>
      <c r="W76" s="11" t="s">
        <v>142</v>
      </c>
      <c r="X76" s="11"/>
      <c r="Y76" s="40">
        <v>1</v>
      </c>
      <c r="Z76" s="12" t="s">
        <v>145</v>
      </c>
      <c r="AA76" s="12" t="s">
        <v>142</v>
      </c>
      <c r="AB76" s="12"/>
      <c r="AC76" s="326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</row>
    <row r="77" spans="1:220" s="33" customFormat="1" ht="27.75" customHeight="1">
      <c r="A77" s="538"/>
      <c r="B77" s="534"/>
      <c r="C77" s="266"/>
      <c r="D77" s="277" t="s">
        <v>23</v>
      </c>
      <c r="E77" s="267" t="s">
        <v>38</v>
      </c>
      <c r="F77" s="565"/>
      <c r="G77" s="280" t="s">
        <v>305</v>
      </c>
      <c r="H77" s="276">
        <v>2</v>
      </c>
      <c r="I77" s="280" t="s">
        <v>302</v>
      </c>
      <c r="J77" s="269"/>
      <c r="K77" s="421">
        <v>15</v>
      </c>
      <c r="L77" s="409"/>
      <c r="M77" s="397">
        <v>1</v>
      </c>
      <c r="N77" s="382" t="s">
        <v>155</v>
      </c>
      <c r="O77" s="382" t="s">
        <v>142</v>
      </c>
      <c r="P77" s="11"/>
      <c r="Q77" s="40">
        <v>1</v>
      </c>
      <c r="R77" s="12" t="s">
        <v>145</v>
      </c>
      <c r="S77" s="12" t="s">
        <v>142</v>
      </c>
      <c r="T77" s="12"/>
      <c r="U77" s="38">
        <v>1</v>
      </c>
      <c r="V77" s="11" t="s">
        <v>145</v>
      </c>
      <c r="W77" s="11" t="s">
        <v>142</v>
      </c>
      <c r="X77" s="11"/>
      <c r="Y77" s="40">
        <v>1</v>
      </c>
      <c r="Z77" s="12" t="s">
        <v>145</v>
      </c>
      <c r="AA77" s="12" t="s">
        <v>142</v>
      </c>
      <c r="AB77" s="12"/>
      <c r="AC77" s="326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</row>
    <row r="78" spans="1:220" s="33" customFormat="1" ht="27.75" customHeight="1">
      <c r="A78" s="335" t="s">
        <v>374</v>
      </c>
      <c r="B78" s="274" t="s">
        <v>375</v>
      </c>
      <c r="C78" s="266"/>
      <c r="D78" s="277"/>
      <c r="E78" s="284" t="s">
        <v>415</v>
      </c>
      <c r="F78" s="296"/>
      <c r="G78" s="280"/>
      <c r="H78" s="276"/>
      <c r="I78" s="280"/>
      <c r="J78" s="269"/>
      <c r="K78" s="421"/>
      <c r="L78" s="409"/>
      <c r="M78" s="397"/>
      <c r="N78" s="11"/>
      <c r="O78" s="11"/>
      <c r="P78" s="11"/>
      <c r="Q78" s="40"/>
      <c r="R78" s="12"/>
      <c r="S78" s="12"/>
      <c r="T78" s="12"/>
      <c r="U78" s="38"/>
      <c r="V78" s="11"/>
      <c r="W78" s="11"/>
      <c r="X78" s="11"/>
      <c r="Y78" s="40"/>
      <c r="Z78" s="12"/>
      <c r="AA78" s="12"/>
      <c r="AB78" s="12"/>
      <c r="AC78" s="326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</row>
    <row r="79" spans="1:220" s="33" customFormat="1" ht="39" customHeight="1">
      <c r="A79" s="274" t="s">
        <v>379</v>
      </c>
      <c r="B79" s="274" t="s">
        <v>376</v>
      </c>
      <c r="C79" s="281"/>
      <c r="D79" s="283" t="s">
        <v>23</v>
      </c>
      <c r="E79" s="284" t="s">
        <v>458</v>
      </c>
      <c r="F79" s="297" t="s">
        <v>362</v>
      </c>
      <c r="G79" s="280" t="s">
        <v>305</v>
      </c>
      <c r="H79" s="276">
        <v>2</v>
      </c>
      <c r="I79" s="280" t="s">
        <v>414</v>
      </c>
      <c r="J79" s="282"/>
      <c r="K79" s="425">
        <v>16</v>
      </c>
      <c r="L79" s="409"/>
      <c r="M79" s="397">
        <v>1</v>
      </c>
      <c r="N79" s="11" t="s">
        <v>141</v>
      </c>
      <c r="O79" s="11" t="s">
        <v>142</v>
      </c>
      <c r="P79" s="11"/>
      <c r="Q79" s="40">
        <v>1</v>
      </c>
      <c r="R79" s="12" t="s">
        <v>143</v>
      </c>
      <c r="S79" s="12" t="s">
        <v>144</v>
      </c>
      <c r="T79" s="12"/>
      <c r="U79" s="38">
        <v>1</v>
      </c>
      <c r="V79" s="11" t="s">
        <v>143</v>
      </c>
      <c r="W79" s="11" t="s">
        <v>144</v>
      </c>
      <c r="X79" s="11"/>
      <c r="Y79" s="40">
        <v>1</v>
      </c>
      <c r="Z79" s="12" t="s">
        <v>143</v>
      </c>
      <c r="AA79" s="12" t="s">
        <v>144</v>
      </c>
      <c r="AB79" s="12"/>
      <c r="AC79" s="326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</row>
    <row r="80" spans="1:220" s="33" customFormat="1" ht="27.75" customHeight="1">
      <c r="A80" s="274" t="s">
        <v>380</v>
      </c>
      <c r="B80" s="285" t="s">
        <v>377</v>
      </c>
      <c r="C80" s="281"/>
      <c r="D80" s="286" t="s">
        <v>23</v>
      </c>
      <c r="E80" s="284" t="s">
        <v>443</v>
      </c>
      <c r="F80" s="297"/>
      <c r="G80" s="280" t="s">
        <v>305</v>
      </c>
      <c r="H80" s="276">
        <v>2</v>
      </c>
      <c r="I80" s="280" t="s">
        <v>302</v>
      </c>
      <c r="J80" s="282"/>
      <c r="K80" s="425">
        <v>16</v>
      </c>
      <c r="L80" s="409"/>
      <c r="M80" s="397">
        <v>1</v>
      </c>
      <c r="N80" s="11" t="s">
        <v>141</v>
      </c>
      <c r="O80" s="11" t="s">
        <v>142</v>
      </c>
      <c r="P80" s="11"/>
      <c r="Q80" s="40">
        <v>1</v>
      </c>
      <c r="R80" s="12" t="s">
        <v>145</v>
      </c>
      <c r="S80" s="12" t="s">
        <v>142</v>
      </c>
      <c r="T80" s="12"/>
      <c r="U80" s="38">
        <v>1</v>
      </c>
      <c r="V80" s="11" t="s">
        <v>145</v>
      </c>
      <c r="W80" s="11" t="s">
        <v>142</v>
      </c>
      <c r="X80" s="11"/>
      <c r="Y80" s="40">
        <v>1</v>
      </c>
      <c r="Z80" s="12" t="s">
        <v>145</v>
      </c>
      <c r="AA80" s="12" t="s">
        <v>142</v>
      </c>
      <c r="AB80" s="12"/>
      <c r="AC80" s="326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</row>
    <row r="81" spans="1:220" s="33" customFormat="1" ht="27.75" customHeight="1">
      <c r="A81" s="274" t="s">
        <v>381</v>
      </c>
      <c r="B81" s="285" t="s">
        <v>378</v>
      </c>
      <c r="C81" s="281"/>
      <c r="D81" s="283" t="s">
        <v>23</v>
      </c>
      <c r="E81" s="284" t="s">
        <v>443</v>
      </c>
      <c r="F81" s="297" t="s">
        <v>362</v>
      </c>
      <c r="G81" s="280" t="s">
        <v>305</v>
      </c>
      <c r="H81" s="276">
        <v>2</v>
      </c>
      <c r="I81" s="280" t="s">
        <v>414</v>
      </c>
      <c r="J81" s="282"/>
      <c r="K81" s="425">
        <v>16</v>
      </c>
      <c r="L81" s="409"/>
      <c r="M81" s="397">
        <v>1</v>
      </c>
      <c r="N81" s="11" t="s">
        <v>141</v>
      </c>
      <c r="O81" s="11" t="s">
        <v>142</v>
      </c>
      <c r="P81" s="11"/>
      <c r="Q81" s="40">
        <v>1</v>
      </c>
      <c r="R81" s="12" t="s">
        <v>143</v>
      </c>
      <c r="S81" s="12" t="s">
        <v>144</v>
      </c>
      <c r="T81" s="12"/>
      <c r="U81" s="38">
        <v>1</v>
      </c>
      <c r="V81" s="11" t="s">
        <v>143</v>
      </c>
      <c r="W81" s="11" t="s">
        <v>144</v>
      </c>
      <c r="X81" s="11"/>
      <c r="Y81" s="40">
        <v>1</v>
      </c>
      <c r="Z81" s="12" t="s">
        <v>143</v>
      </c>
      <c r="AA81" s="12" t="s">
        <v>144</v>
      </c>
      <c r="AB81" s="12"/>
      <c r="AC81" s="326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</row>
    <row r="82" spans="1:220" s="33" customFormat="1" ht="27.75" customHeight="1">
      <c r="A82" s="274" t="s">
        <v>382</v>
      </c>
      <c r="B82" s="274" t="s">
        <v>95</v>
      </c>
      <c r="C82" s="266"/>
      <c r="D82" s="277" t="s">
        <v>23</v>
      </c>
      <c r="E82" s="267" t="s">
        <v>96</v>
      </c>
      <c r="F82" s="245" t="s">
        <v>235</v>
      </c>
      <c r="G82" s="280" t="s">
        <v>305</v>
      </c>
      <c r="H82" s="276">
        <v>2</v>
      </c>
      <c r="I82" s="280" t="s">
        <v>302</v>
      </c>
      <c r="J82" s="269"/>
      <c r="K82" s="421">
        <v>15</v>
      </c>
      <c r="L82" s="409"/>
      <c r="M82" s="397">
        <v>1</v>
      </c>
      <c r="N82" s="11" t="s">
        <v>155</v>
      </c>
      <c r="O82" s="11" t="s">
        <v>142</v>
      </c>
      <c r="P82" s="11"/>
      <c r="Q82" s="40">
        <v>1</v>
      </c>
      <c r="R82" s="12" t="s">
        <v>145</v>
      </c>
      <c r="S82" s="12" t="s">
        <v>142</v>
      </c>
      <c r="T82" s="12"/>
      <c r="U82" s="38">
        <v>1</v>
      </c>
      <c r="V82" s="11" t="s">
        <v>145</v>
      </c>
      <c r="W82" s="11" t="s">
        <v>142</v>
      </c>
      <c r="X82" s="11"/>
      <c r="Y82" s="40">
        <v>1</v>
      </c>
      <c r="Z82" s="12" t="s">
        <v>145</v>
      </c>
      <c r="AA82" s="12" t="s">
        <v>142</v>
      </c>
      <c r="AB82" s="12"/>
      <c r="AC82" s="326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</row>
    <row r="83" spans="1:220" s="33" customFormat="1" ht="27.75" customHeight="1">
      <c r="A83" s="274" t="s">
        <v>384</v>
      </c>
      <c r="B83" s="274" t="s">
        <v>234</v>
      </c>
      <c r="C83" s="266"/>
      <c r="D83" s="277" t="s">
        <v>23</v>
      </c>
      <c r="E83" s="267" t="s">
        <v>63</v>
      </c>
      <c r="F83" s="267" t="s">
        <v>310</v>
      </c>
      <c r="G83" s="268" t="s">
        <v>307</v>
      </c>
      <c r="H83" s="270">
        <v>6</v>
      </c>
      <c r="I83" s="280" t="s">
        <v>302</v>
      </c>
      <c r="J83" s="269"/>
      <c r="K83" s="421">
        <v>48</v>
      </c>
      <c r="L83" s="409"/>
      <c r="M83" s="397">
        <v>1</v>
      </c>
      <c r="N83" s="11" t="s">
        <v>421</v>
      </c>
      <c r="O83" s="11" t="s">
        <v>142</v>
      </c>
      <c r="P83" s="11" t="s">
        <v>149</v>
      </c>
      <c r="Q83" s="40">
        <v>1</v>
      </c>
      <c r="R83" s="12" t="s">
        <v>143</v>
      </c>
      <c r="S83" s="12" t="s">
        <v>144</v>
      </c>
      <c r="T83" s="12" t="s">
        <v>156</v>
      </c>
      <c r="U83" s="38">
        <v>1</v>
      </c>
      <c r="V83" s="11" t="s">
        <v>429</v>
      </c>
      <c r="W83" s="11" t="s">
        <v>430</v>
      </c>
      <c r="X83" s="11" t="s">
        <v>156</v>
      </c>
      <c r="Y83" s="40">
        <v>1</v>
      </c>
      <c r="Z83" s="12" t="s">
        <v>143</v>
      </c>
      <c r="AA83" s="12" t="s">
        <v>144</v>
      </c>
      <c r="AB83" s="12" t="s">
        <v>156</v>
      </c>
      <c r="AC83" s="326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</row>
    <row r="84" spans="1:220" s="33" customFormat="1" ht="27.75" customHeight="1">
      <c r="A84" s="274" t="s">
        <v>385</v>
      </c>
      <c r="B84" s="274" t="s">
        <v>100</v>
      </c>
      <c r="C84" s="266"/>
      <c r="D84" s="275" t="s">
        <v>23</v>
      </c>
      <c r="E84" s="267" t="s">
        <v>63</v>
      </c>
      <c r="F84" s="267" t="s">
        <v>245</v>
      </c>
      <c r="G84" s="268" t="s">
        <v>305</v>
      </c>
      <c r="H84" s="270">
        <v>2</v>
      </c>
      <c r="I84" s="280" t="s">
        <v>302</v>
      </c>
      <c r="J84" s="269"/>
      <c r="K84" s="422">
        <v>15</v>
      </c>
      <c r="L84" s="409"/>
      <c r="M84" s="397">
        <v>1</v>
      </c>
      <c r="N84" s="11" t="s">
        <v>150</v>
      </c>
      <c r="O84" s="382" t="s">
        <v>475</v>
      </c>
      <c r="P84" s="11"/>
      <c r="Q84" s="40">
        <v>1</v>
      </c>
      <c r="R84" s="12" t="s">
        <v>179</v>
      </c>
      <c r="S84" s="12" t="s">
        <v>145</v>
      </c>
      <c r="T84" s="12"/>
      <c r="U84" s="38">
        <v>1</v>
      </c>
      <c r="V84" s="11" t="s">
        <v>143</v>
      </c>
      <c r="W84" s="11" t="s">
        <v>145</v>
      </c>
      <c r="X84" s="11"/>
      <c r="Y84" s="40">
        <v>1</v>
      </c>
      <c r="Z84" s="12" t="s">
        <v>143</v>
      </c>
      <c r="AA84" s="12" t="s">
        <v>145</v>
      </c>
      <c r="AB84" s="12"/>
      <c r="AC84" s="326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</row>
    <row r="85" spans="1:220" s="33" customFormat="1" ht="40.5" customHeight="1">
      <c r="A85" s="274" t="s">
        <v>386</v>
      </c>
      <c r="B85" s="274" t="s">
        <v>102</v>
      </c>
      <c r="C85" s="266"/>
      <c r="D85" s="277" t="s">
        <v>23</v>
      </c>
      <c r="E85" s="267" t="s">
        <v>63</v>
      </c>
      <c r="F85" s="267" t="s">
        <v>428</v>
      </c>
      <c r="G85" s="268" t="s">
        <v>303</v>
      </c>
      <c r="H85" s="270">
        <v>3</v>
      </c>
      <c r="I85" s="280" t="s">
        <v>302</v>
      </c>
      <c r="J85" s="269"/>
      <c r="K85" s="422">
        <v>23</v>
      </c>
      <c r="L85" s="409"/>
      <c r="M85" s="397">
        <v>1</v>
      </c>
      <c r="N85" s="380" t="s">
        <v>150</v>
      </c>
      <c r="O85" s="381"/>
      <c r="P85" s="381"/>
      <c r="Q85" s="40">
        <v>1</v>
      </c>
      <c r="R85" s="345" t="s">
        <v>431</v>
      </c>
      <c r="S85" s="12" t="s">
        <v>142</v>
      </c>
      <c r="T85" s="12"/>
      <c r="U85" s="38">
        <v>1</v>
      </c>
      <c r="V85" s="11" t="s">
        <v>145</v>
      </c>
      <c r="W85" s="11" t="s">
        <v>142</v>
      </c>
      <c r="X85" s="11"/>
      <c r="Y85" s="40">
        <v>1</v>
      </c>
      <c r="Z85" s="12" t="s">
        <v>145</v>
      </c>
      <c r="AA85" s="12" t="s">
        <v>142</v>
      </c>
      <c r="AB85" s="12"/>
      <c r="AC85" s="326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</row>
    <row r="86" spans="1:220" s="33" customFormat="1" ht="27.75" customHeight="1">
      <c r="A86" s="274" t="s">
        <v>387</v>
      </c>
      <c r="B86" s="274" t="s">
        <v>104</v>
      </c>
      <c r="C86" s="266"/>
      <c r="D86" s="275" t="s">
        <v>23</v>
      </c>
      <c r="E86" s="267" t="s">
        <v>63</v>
      </c>
      <c r="F86" s="267" t="s">
        <v>253</v>
      </c>
      <c r="G86" s="268" t="s">
        <v>303</v>
      </c>
      <c r="H86" s="270">
        <v>3</v>
      </c>
      <c r="I86" s="280" t="s">
        <v>302</v>
      </c>
      <c r="J86" s="269"/>
      <c r="K86" s="422">
        <v>23</v>
      </c>
      <c r="L86" s="409"/>
      <c r="M86" s="397">
        <v>1</v>
      </c>
      <c r="N86" s="11" t="s">
        <v>157</v>
      </c>
      <c r="O86" s="11" t="s">
        <v>142</v>
      </c>
      <c r="P86" s="11" t="s">
        <v>167</v>
      </c>
      <c r="Q86" s="40">
        <v>1</v>
      </c>
      <c r="R86" s="12" t="s">
        <v>145</v>
      </c>
      <c r="S86" s="12" t="s">
        <v>142</v>
      </c>
      <c r="T86" s="12"/>
      <c r="U86" s="38">
        <v>1</v>
      </c>
      <c r="V86" s="11" t="s">
        <v>145</v>
      </c>
      <c r="W86" s="11" t="s">
        <v>142</v>
      </c>
      <c r="X86" s="11"/>
      <c r="Y86" s="40">
        <v>1</v>
      </c>
      <c r="Z86" s="12" t="s">
        <v>145</v>
      </c>
      <c r="AA86" s="12" t="s">
        <v>142</v>
      </c>
      <c r="AB86" s="12"/>
      <c r="AC86" s="326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</row>
    <row r="87" spans="1:220" s="33" customFormat="1" ht="43.5" customHeight="1">
      <c r="A87" s="274" t="s">
        <v>390</v>
      </c>
      <c r="B87" s="274" t="s">
        <v>111</v>
      </c>
      <c r="C87" s="266"/>
      <c r="D87" s="277" t="s">
        <v>23</v>
      </c>
      <c r="E87" s="267" t="s">
        <v>29</v>
      </c>
      <c r="F87" s="267" t="s">
        <v>253</v>
      </c>
      <c r="G87" s="268" t="s">
        <v>304</v>
      </c>
      <c r="H87" s="270">
        <v>4</v>
      </c>
      <c r="I87" s="280" t="s">
        <v>302</v>
      </c>
      <c r="J87" s="282"/>
      <c r="K87" s="425">
        <v>30</v>
      </c>
      <c r="L87" s="409"/>
      <c r="M87" s="397">
        <v>1</v>
      </c>
      <c r="N87" s="11" t="s">
        <v>175</v>
      </c>
      <c r="O87" s="11" t="s">
        <v>142</v>
      </c>
      <c r="P87" s="11"/>
      <c r="Q87" s="40">
        <v>1</v>
      </c>
      <c r="R87" s="12" t="s">
        <v>145</v>
      </c>
      <c r="S87" s="12" t="s">
        <v>142</v>
      </c>
      <c r="T87" s="12"/>
      <c r="U87" s="38">
        <v>1</v>
      </c>
      <c r="V87" s="11" t="s">
        <v>145</v>
      </c>
      <c r="W87" s="11" t="s">
        <v>142</v>
      </c>
      <c r="X87" s="11"/>
      <c r="Y87" s="40">
        <v>1</v>
      </c>
      <c r="Z87" s="12" t="s">
        <v>145</v>
      </c>
      <c r="AA87" s="12" t="s">
        <v>142</v>
      </c>
      <c r="AB87" s="12"/>
      <c r="AC87" s="326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</row>
    <row r="88" spans="1:220" s="33" customFormat="1" ht="27.75" customHeight="1">
      <c r="A88" s="274" t="s">
        <v>388</v>
      </c>
      <c r="B88" s="274" t="s">
        <v>106</v>
      </c>
      <c r="C88" s="266"/>
      <c r="D88" s="277" t="s">
        <v>23</v>
      </c>
      <c r="E88" s="267" t="s">
        <v>107</v>
      </c>
      <c r="F88" s="267" t="s">
        <v>253</v>
      </c>
      <c r="G88" s="268" t="s">
        <v>304</v>
      </c>
      <c r="H88" s="276">
        <v>4</v>
      </c>
      <c r="I88" s="280" t="s">
        <v>302</v>
      </c>
      <c r="J88" s="269"/>
      <c r="K88" s="425">
        <v>30</v>
      </c>
      <c r="L88" s="409"/>
      <c r="M88" s="397">
        <v>1</v>
      </c>
      <c r="N88" s="11" t="s">
        <v>141</v>
      </c>
      <c r="O88" s="11" t="s">
        <v>142</v>
      </c>
      <c r="P88" s="11"/>
      <c r="Q88" s="40">
        <v>1</v>
      </c>
      <c r="R88" s="12" t="s">
        <v>145</v>
      </c>
      <c r="S88" s="12" t="s">
        <v>142</v>
      </c>
      <c r="T88" s="12"/>
      <c r="U88" s="38">
        <v>1</v>
      </c>
      <c r="V88" s="11" t="s">
        <v>145</v>
      </c>
      <c r="W88" s="11" t="s">
        <v>142</v>
      </c>
      <c r="X88" s="11"/>
      <c r="Y88" s="40">
        <v>1</v>
      </c>
      <c r="Z88" s="12" t="s">
        <v>145</v>
      </c>
      <c r="AA88" s="12" t="s">
        <v>142</v>
      </c>
      <c r="AB88" s="12"/>
      <c r="AC88" s="326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</row>
    <row r="89" spans="1:220" s="33" customFormat="1" ht="27.75" customHeight="1">
      <c r="A89" s="274" t="s">
        <v>389</v>
      </c>
      <c r="B89" s="274" t="s">
        <v>109</v>
      </c>
      <c r="C89" s="266"/>
      <c r="D89" s="275" t="s">
        <v>23</v>
      </c>
      <c r="E89" s="267" t="s">
        <v>107</v>
      </c>
      <c r="F89" s="267" t="s">
        <v>253</v>
      </c>
      <c r="G89" s="268" t="s">
        <v>307</v>
      </c>
      <c r="H89" s="276">
        <v>6</v>
      </c>
      <c r="I89" s="280" t="s">
        <v>302</v>
      </c>
      <c r="J89" s="269"/>
      <c r="K89" s="421">
        <v>48</v>
      </c>
      <c r="L89" s="409"/>
      <c r="M89" s="397">
        <v>1</v>
      </c>
      <c r="N89" s="11" t="s">
        <v>141</v>
      </c>
      <c r="O89" s="11" t="s">
        <v>142</v>
      </c>
      <c r="P89" s="11"/>
      <c r="Q89" s="40">
        <v>1</v>
      </c>
      <c r="R89" s="12" t="s">
        <v>145</v>
      </c>
      <c r="S89" s="12" t="s">
        <v>142</v>
      </c>
      <c r="T89" s="12"/>
      <c r="U89" s="38">
        <v>1</v>
      </c>
      <c r="V89" s="11" t="s">
        <v>145</v>
      </c>
      <c r="W89" s="11" t="s">
        <v>142</v>
      </c>
      <c r="X89" s="11"/>
      <c r="Y89" s="40">
        <v>1</v>
      </c>
      <c r="Z89" s="12" t="s">
        <v>145</v>
      </c>
      <c r="AA89" s="12" t="s">
        <v>142</v>
      </c>
      <c r="AB89" s="12"/>
      <c r="AC89" s="326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</row>
    <row r="90" spans="1:220" s="33" customFormat="1" ht="27.75" customHeight="1">
      <c r="A90" s="274" t="s">
        <v>392</v>
      </c>
      <c r="B90" s="274" t="s">
        <v>393</v>
      </c>
      <c r="C90" s="266"/>
      <c r="D90" s="275"/>
      <c r="E90" s="284" t="s">
        <v>415</v>
      </c>
      <c r="F90" s="296"/>
      <c r="G90" s="280"/>
      <c r="H90" s="276"/>
      <c r="I90" s="280"/>
      <c r="J90" s="269"/>
      <c r="K90" s="421"/>
      <c r="L90" s="409"/>
      <c r="M90" s="397"/>
      <c r="N90" s="11"/>
      <c r="O90" s="11"/>
      <c r="P90" s="11"/>
      <c r="Q90" s="40"/>
      <c r="R90" s="12"/>
      <c r="S90" s="12"/>
      <c r="T90" s="12"/>
      <c r="U90" s="38"/>
      <c r="V90" s="11"/>
      <c r="W90" s="11"/>
      <c r="X90" s="11"/>
      <c r="Y90" s="40"/>
      <c r="Z90" s="12"/>
      <c r="AA90" s="12"/>
      <c r="AB90" s="12"/>
      <c r="AC90" s="326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</row>
    <row r="91" spans="1:220" s="33" customFormat="1" ht="27.75" customHeight="1">
      <c r="A91" s="274" t="s">
        <v>383</v>
      </c>
      <c r="B91" s="274" t="s">
        <v>462</v>
      </c>
      <c r="C91" s="266"/>
      <c r="D91" s="275" t="s">
        <v>23</v>
      </c>
      <c r="E91" s="267" t="s">
        <v>60</v>
      </c>
      <c r="F91" s="339" t="s">
        <v>363</v>
      </c>
      <c r="G91" s="280" t="s">
        <v>305</v>
      </c>
      <c r="H91" s="276">
        <v>2</v>
      </c>
      <c r="I91" s="280" t="s">
        <v>302</v>
      </c>
      <c r="J91" s="269"/>
      <c r="K91" s="421">
        <v>15</v>
      </c>
      <c r="L91" s="409"/>
      <c r="M91" s="397">
        <v>1</v>
      </c>
      <c r="N91" s="11" t="s">
        <v>141</v>
      </c>
      <c r="O91" s="11" t="s">
        <v>142</v>
      </c>
      <c r="P91" s="11"/>
      <c r="Q91" s="40">
        <v>1</v>
      </c>
      <c r="R91" s="12" t="s">
        <v>145</v>
      </c>
      <c r="S91" s="12" t="s">
        <v>142</v>
      </c>
      <c r="T91" s="12"/>
      <c r="U91" s="38">
        <v>1</v>
      </c>
      <c r="V91" s="11" t="s">
        <v>145</v>
      </c>
      <c r="W91" s="11" t="s">
        <v>142</v>
      </c>
      <c r="X91" s="11"/>
      <c r="Y91" s="40">
        <v>1</v>
      </c>
      <c r="Z91" s="12" t="s">
        <v>145</v>
      </c>
      <c r="AA91" s="12" t="s">
        <v>142</v>
      </c>
      <c r="AB91" s="12"/>
      <c r="AC91" s="326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</row>
    <row r="92" spans="1:220" s="33" customFormat="1" ht="27.75" customHeight="1">
      <c r="A92" s="532" t="s">
        <v>391</v>
      </c>
      <c r="B92" s="532" t="s">
        <v>463</v>
      </c>
      <c r="C92" s="271"/>
      <c r="D92" s="275" t="s">
        <v>23</v>
      </c>
      <c r="E92" s="267" t="s">
        <v>139</v>
      </c>
      <c r="F92" s="564" t="s">
        <v>428</v>
      </c>
      <c r="G92" s="268" t="s">
        <v>304</v>
      </c>
      <c r="H92" s="276">
        <v>4</v>
      </c>
      <c r="I92" s="575" t="s">
        <v>302</v>
      </c>
      <c r="J92" s="269"/>
      <c r="K92" s="426">
        <v>30</v>
      </c>
      <c r="L92" s="409"/>
      <c r="M92" s="397">
        <v>1</v>
      </c>
      <c r="N92" s="11" t="s">
        <v>168</v>
      </c>
      <c r="O92" s="11" t="s">
        <v>142</v>
      </c>
      <c r="P92" s="11"/>
      <c r="Q92" s="40">
        <v>1</v>
      </c>
      <c r="R92" s="12" t="s">
        <v>171</v>
      </c>
      <c r="S92" s="12" t="s">
        <v>142</v>
      </c>
      <c r="T92" s="12"/>
      <c r="U92" s="38">
        <v>1</v>
      </c>
      <c r="V92" s="11" t="s">
        <v>171</v>
      </c>
      <c r="W92" s="11" t="s">
        <v>142</v>
      </c>
      <c r="X92" s="11"/>
      <c r="Y92" s="40">
        <v>1</v>
      </c>
      <c r="Z92" s="12" t="s">
        <v>171</v>
      </c>
      <c r="AA92" s="12" t="s">
        <v>142</v>
      </c>
      <c r="AB92" s="12"/>
      <c r="AC92" s="326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</row>
    <row r="93" spans="1:220" s="33" customFormat="1" ht="27.75" customHeight="1">
      <c r="A93" s="533"/>
      <c r="B93" s="533"/>
      <c r="C93" s="271"/>
      <c r="D93" s="277" t="s">
        <v>23</v>
      </c>
      <c r="E93" s="267" t="s">
        <v>96</v>
      </c>
      <c r="F93" s="566"/>
      <c r="G93" s="268" t="s">
        <v>305</v>
      </c>
      <c r="H93" s="276">
        <v>2</v>
      </c>
      <c r="I93" s="576"/>
      <c r="J93" s="269"/>
      <c r="K93" s="421">
        <v>0</v>
      </c>
      <c r="L93" s="409"/>
      <c r="M93" s="397">
        <v>1</v>
      </c>
      <c r="N93" s="11" t="s">
        <v>169</v>
      </c>
      <c r="O93" s="11" t="s">
        <v>142</v>
      </c>
      <c r="P93" s="11"/>
      <c r="Q93" s="40">
        <v>1</v>
      </c>
      <c r="R93" s="12" t="s">
        <v>171</v>
      </c>
      <c r="S93" s="12" t="s">
        <v>142</v>
      </c>
      <c r="T93" s="12"/>
      <c r="U93" s="38">
        <v>1</v>
      </c>
      <c r="V93" s="11" t="s">
        <v>171</v>
      </c>
      <c r="W93" s="11" t="s">
        <v>142</v>
      </c>
      <c r="X93" s="11"/>
      <c r="Y93" s="40">
        <v>1</v>
      </c>
      <c r="Z93" s="12" t="s">
        <v>171</v>
      </c>
      <c r="AA93" s="12" t="s">
        <v>142</v>
      </c>
      <c r="AB93" s="12"/>
      <c r="AC93" s="326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</row>
    <row r="94" spans="1:220" s="33" customFormat="1" ht="27.75" customHeight="1">
      <c r="A94" s="534"/>
      <c r="B94" s="534"/>
      <c r="C94" s="271"/>
      <c r="D94" s="275" t="s">
        <v>23</v>
      </c>
      <c r="E94" s="267" t="s">
        <v>138</v>
      </c>
      <c r="F94" s="565"/>
      <c r="G94" s="268" t="s">
        <v>306</v>
      </c>
      <c r="H94" s="276">
        <v>1</v>
      </c>
      <c r="I94" s="577"/>
      <c r="J94" s="269"/>
      <c r="K94" s="421">
        <v>0</v>
      </c>
      <c r="L94" s="409"/>
      <c r="M94" s="397">
        <v>1</v>
      </c>
      <c r="N94" s="11" t="s">
        <v>170</v>
      </c>
      <c r="O94" s="11" t="s">
        <v>142</v>
      </c>
      <c r="P94" s="11"/>
      <c r="Q94" s="40">
        <v>1</v>
      </c>
      <c r="R94" s="12" t="s">
        <v>171</v>
      </c>
      <c r="S94" s="12" t="s">
        <v>142</v>
      </c>
      <c r="T94" s="12"/>
      <c r="U94" s="38">
        <v>1</v>
      </c>
      <c r="V94" s="11" t="s">
        <v>171</v>
      </c>
      <c r="W94" s="11" t="s">
        <v>142</v>
      </c>
      <c r="X94" s="11"/>
      <c r="Y94" s="40">
        <v>1</v>
      </c>
      <c r="Z94" s="12" t="s">
        <v>171</v>
      </c>
      <c r="AA94" s="12" t="s">
        <v>142</v>
      </c>
      <c r="AB94" s="12"/>
      <c r="AC94" s="326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</row>
    <row r="95" spans="1:220" s="33" customFormat="1" ht="27.75" customHeight="1">
      <c r="A95" s="376" t="s">
        <v>464</v>
      </c>
      <c r="B95" s="376" t="s">
        <v>116</v>
      </c>
      <c r="C95" s="340"/>
      <c r="D95" s="341" t="s">
        <v>23</v>
      </c>
      <c r="E95" s="347" t="s">
        <v>459</v>
      </c>
      <c r="F95" s="363" t="s">
        <v>272</v>
      </c>
      <c r="G95" s="348" t="s">
        <v>304</v>
      </c>
      <c r="H95" s="349">
        <v>4</v>
      </c>
      <c r="I95" s="364" t="s">
        <v>302</v>
      </c>
      <c r="J95" s="366"/>
      <c r="K95" s="427">
        <v>23</v>
      </c>
      <c r="L95" s="410"/>
      <c r="M95" s="397">
        <v>1</v>
      </c>
      <c r="N95" s="38" t="s">
        <v>150</v>
      </c>
      <c r="O95" s="38" t="s">
        <v>142</v>
      </c>
      <c r="P95" s="38"/>
      <c r="Q95" s="40">
        <v>1</v>
      </c>
      <c r="R95" s="40" t="s">
        <v>151</v>
      </c>
      <c r="S95" s="40" t="s">
        <v>142</v>
      </c>
      <c r="T95" s="40" t="s">
        <v>149</v>
      </c>
      <c r="U95" s="38">
        <v>1</v>
      </c>
      <c r="V95" s="38" t="s">
        <v>151</v>
      </c>
      <c r="W95" s="38" t="s">
        <v>142</v>
      </c>
      <c r="X95" s="38" t="s">
        <v>149</v>
      </c>
      <c r="Y95" s="40">
        <v>1</v>
      </c>
      <c r="Z95" s="40" t="s">
        <v>172</v>
      </c>
      <c r="AA95" s="40" t="s">
        <v>142</v>
      </c>
      <c r="AB95" s="40" t="s">
        <v>149</v>
      </c>
      <c r="AC95" s="326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</row>
    <row r="96" spans="1:220" s="33" customFormat="1" ht="27.75" customHeight="1">
      <c r="A96" s="274" t="s">
        <v>394</v>
      </c>
      <c r="B96" s="274" t="s">
        <v>121</v>
      </c>
      <c r="C96" s="266"/>
      <c r="D96" s="277" t="s">
        <v>23</v>
      </c>
      <c r="E96" s="267" t="s">
        <v>122</v>
      </c>
      <c r="F96" s="267" t="s">
        <v>272</v>
      </c>
      <c r="G96" s="268" t="s">
        <v>413</v>
      </c>
      <c r="H96" s="276">
        <v>5</v>
      </c>
      <c r="I96" s="280" t="s">
        <v>302</v>
      </c>
      <c r="J96" s="269"/>
      <c r="K96" s="421">
        <v>15</v>
      </c>
      <c r="L96" s="409"/>
      <c r="M96" s="397">
        <v>1</v>
      </c>
      <c r="N96" s="11" t="s">
        <v>150</v>
      </c>
      <c r="O96" s="11" t="s">
        <v>142</v>
      </c>
      <c r="P96" s="11"/>
      <c r="Q96" s="40">
        <v>1</v>
      </c>
      <c r="R96" s="12" t="s">
        <v>145</v>
      </c>
      <c r="S96" s="12" t="s">
        <v>142</v>
      </c>
      <c r="T96" s="12"/>
      <c r="U96" s="38">
        <v>1</v>
      </c>
      <c r="V96" s="11" t="s">
        <v>145</v>
      </c>
      <c r="W96" s="11" t="s">
        <v>142</v>
      </c>
      <c r="X96" s="11"/>
      <c r="Y96" s="40">
        <v>1</v>
      </c>
      <c r="Z96" s="12" t="s">
        <v>145</v>
      </c>
      <c r="AA96" s="12" t="s">
        <v>142</v>
      </c>
      <c r="AB96" s="12"/>
      <c r="AC96" s="326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</row>
    <row r="97" spans="1:220" s="33" customFormat="1" ht="41.25" customHeight="1">
      <c r="A97" s="377" t="s">
        <v>465</v>
      </c>
      <c r="B97" s="376" t="s">
        <v>467</v>
      </c>
      <c r="C97" s="309"/>
      <c r="D97" s="371" t="s">
        <v>23</v>
      </c>
      <c r="E97" s="342" t="s">
        <v>139</v>
      </c>
      <c r="F97" s="342" t="s">
        <v>272</v>
      </c>
      <c r="G97" s="348" t="s">
        <v>303</v>
      </c>
      <c r="H97" s="349">
        <v>3</v>
      </c>
      <c r="I97" s="539" t="s">
        <v>302</v>
      </c>
      <c r="J97" s="372"/>
      <c r="K97" s="420">
        <v>12</v>
      </c>
      <c r="L97" s="409"/>
      <c r="M97" s="397">
        <v>1</v>
      </c>
      <c r="N97" s="11" t="s">
        <v>155</v>
      </c>
      <c r="O97" s="11" t="s">
        <v>142</v>
      </c>
      <c r="P97" s="11"/>
      <c r="Q97" s="40">
        <v>1</v>
      </c>
      <c r="R97" s="12" t="s">
        <v>145</v>
      </c>
      <c r="S97" s="12" t="s">
        <v>142</v>
      </c>
      <c r="T97" s="12"/>
      <c r="U97" s="38">
        <v>1</v>
      </c>
      <c r="V97" s="11" t="s">
        <v>145</v>
      </c>
      <c r="W97" s="11" t="s">
        <v>142</v>
      </c>
      <c r="X97" s="11"/>
      <c r="Y97" s="40">
        <v>1</v>
      </c>
      <c r="Z97" s="12" t="s">
        <v>145</v>
      </c>
      <c r="AA97" s="12" t="s">
        <v>142</v>
      </c>
      <c r="AB97" s="12"/>
      <c r="AC97" s="326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</row>
    <row r="98" spans="1:220" s="33" customFormat="1" ht="45.75" customHeight="1">
      <c r="A98" s="369" t="s">
        <v>466</v>
      </c>
      <c r="B98" s="373" t="s">
        <v>468</v>
      </c>
      <c r="C98" s="309"/>
      <c r="D98" s="371"/>
      <c r="E98" s="342" t="s">
        <v>438</v>
      </c>
      <c r="F98" s="378" t="s">
        <v>241</v>
      </c>
      <c r="G98" s="348" t="s">
        <v>305</v>
      </c>
      <c r="H98" s="349">
        <v>2</v>
      </c>
      <c r="I98" s="540"/>
      <c r="J98" s="372"/>
      <c r="K98" s="420">
        <v>12</v>
      </c>
      <c r="L98" s="409"/>
      <c r="M98" s="397">
        <v>1</v>
      </c>
      <c r="N98" s="11" t="s">
        <v>155</v>
      </c>
      <c r="O98" s="11" t="s">
        <v>142</v>
      </c>
      <c r="P98" s="11"/>
      <c r="Q98" s="40">
        <v>1</v>
      </c>
      <c r="R98" s="12" t="s">
        <v>145</v>
      </c>
      <c r="S98" s="12" t="s">
        <v>142</v>
      </c>
      <c r="T98" s="12"/>
      <c r="U98" s="38">
        <v>1</v>
      </c>
      <c r="V98" s="11" t="s">
        <v>145</v>
      </c>
      <c r="W98" s="11" t="s">
        <v>142</v>
      </c>
      <c r="X98" s="11"/>
      <c r="Y98" s="40">
        <v>1</v>
      </c>
      <c r="Z98" s="12" t="s">
        <v>145</v>
      </c>
      <c r="AA98" s="12" t="s">
        <v>142</v>
      </c>
      <c r="AB98" s="12"/>
      <c r="AC98" s="326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  <c r="GW98" s="32"/>
      <c r="GX98" s="32"/>
      <c r="GY98" s="32"/>
      <c r="GZ98" s="32"/>
      <c r="HA98" s="32"/>
      <c r="HB98" s="32"/>
      <c r="HC98" s="32"/>
      <c r="HD98" s="32"/>
      <c r="HE98" s="32"/>
      <c r="HF98" s="32"/>
      <c r="HG98" s="32"/>
      <c r="HH98" s="32"/>
      <c r="HI98" s="32"/>
      <c r="HJ98" s="32"/>
      <c r="HK98" s="32"/>
      <c r="HL98" s="32"/>
    </row>
    <row r="99" spans="1:220" s="33" customFormat="1" ht="27.75" customHeight="1">
      <c r="A99" s="336" t="s">
        <v>397</v>
      </c>
      <c r="B99" s="336" t="s">
        <v>398</v>
      </c>
      <c r="C99" s="266"/>
      <c r="D99" s="275"/>
      <c r="E99" s="284" t="s">
        <v>415</v>
      </c>
      <c r="F99" s="267"/>
      <c r="G99" s="268"/>
      <c r="H99" s="276"/>
      <c r="I99" s="268"/>
      <c r="J99" s="269"/>
      <c r="K99" s="421"/>
      <c r="L99" s="409"/>
      <c r="M99" s="397"/>
      <c r="N99" s="11"/>
      <c r="O99" s="11"/>
      <c r="P99" s="11"/>
      <c r="Q99" s="40"/>
      <c r="R99" s="12"/>
      <c r="S99" s="12"/>
      <c r="T99" s="12"/>
      <c r="U99" s="38"/>
      <c r="V99" s="11"/>
      <c r="W99" s="11"/>
      <c r="X99" s="11"/>
      <c r="Y99" s="40"/>
      <c r="Z99" s="12"/>
      <c r="AA99" s="12"/>
      <c r="AB99" s="12"/>
      <c r="AC99" s="326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  <c r="GW99" s="32"/>
      <c r="GX99" s="32"/>
      <c r="GY99" s="32"/>
      <c r="GZ99" s="32"/>
      <c r="HA99" s="32"/>
      <c r="HB99" s="32"/>
      <c r="HC99" s="32"/>
      <c r="HD99" s="32"/>
      <c r="HE99" s="32"/>
      <c r="HF99" s="32"/>
      <c r="HG99" s="32"/>
      <c r="HH99" s="32"/>
      <c r="HI99" s="32"/>
      <c r="HJ99" s="32"/>
      <c r="HK99" s="32"/>
      <c r="HL99" s="32"/>
    </row>
    <row r="100" spans="1:220" s="33" customFormat="1" ht="27.75" customHeight="1">
      <c r="A100" s="274" t="s">
        <v>395</v>
      </c>
      <c r="B100" s="278" t="s">
        <v>399</v>
      </c>
      <c r="C100" s="266"/>
      <c r="D100" s="277" t="s">
        <v>46</v>
      </c>
      <c r="E100" s="272"/>
      <c r="F100" s="271" t="s">
        <v>235</v>
      </c>
      <c r="G100" s="268" t="s">
        <v>305</v>
      </c>
      <c r="H100" s="270">
        <v>2</v>
      </c>
      <c r="I100" s="280" t="s">
        <v>302</v>
      </c>
      <c r="J100" s="269"/>
      <c r="K100" s="422">
        <v>15</v>
      </c>
      <c r="L100" s="409"/>
      <c r="M100" s="397">
        <v>1</v>
      </c>
      <c r="N100" s="11" t="s">
        <v>141</v>
      </c>
      <c r="O100" s="11" t="s">
        <v>144</v>
      </c>
      <c r="P100" s="11"/>
      <c r="Q100" s="40">
        <v>1</v>
      </c>
      <c r="R100" s="12" t="s">
        <v>145</v>
      </c>
      <c r="S100" s="12" t="s">
        <v>144</v>
      </c>
      <c r="T100" s="12"/>
      <c r="U100" s="38">
        <v>1</v>
      </c>
      <c r="V100" s="11" t="s">
        <v>145</v>
      </c>
      <c r="W100" s="11" t="s">
        <v>144</v>
      </c>
      <c r="X100" s="11"/>
      <c r="Y100" s="40">
        <v>1</v>
      </c>
      <c r="Z100" s="12" t="s">
        <v>145</v>
      </c>
      <c r="AA100" s="12" t="s">
        <v>144</v>
      </c>
      <c r="AB100" s="12"/>
      <c r="AC100" s="326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</row>
    <row r="101" spans="1:220" s="33" customFormat="1" ht="27.75" customHeight="1">
      <c r="A101" s="274" t="s">
        <v>396</v>
      </c>
      <c r="B101" s="278" t="s">
        <v>400</v>
      </c>
      <c r="C101" s="266"/>
      <c r="D101" s="275" t="s">
        <v>46</v>
      </c>
      <c r="E101" s="272"/>
      <c r="F101" s="271" t="s">
        <v>235</v>
      </c>
      <c r="G101" s="268" t="s">
        <v>305</v>
      </c>
      <c r="H101" s="270">
        <v>2</v>
      </c>
      <c r="I101" s="280" t="s">
        <v>302</v>
      </c>
      <c r="J101" s="269"/>
      <c r="K101" s="422">
        <v>15</v>
      </c>
      <c r="L101" s="409"/>
      <c r="M101" s="397">
        <v>1</v>
      </c>
      <c r="N101" s="11" t="s">
        <v>141</v>
      </c>
      <c r="O101" s="11" t="s">
        <v>142</v>
      </c>
      <c r="P101" s="11"/>
      <c r="Q101" s="40">
        <v>1</v>
      </c>
      <c r="R101" s="12" t="s">
        <v>145</v>
      </c>
      <c r="S101" s="12" t="s">
        <v>142</v>
      </c>
      <c r="T101" s="12"/>
      <c r="U101" s="38">
        <v>1</v>
      </c>
      <c r="V101" s="11" t="s">
        <v>145</v>
      </c>
      <c r="W101" s="11" t="s">
        <v>142</v>
      </c>
      <c r="X101" s="11"/>
      <c r="Y101" s="40">
        <v>1</v>
      </c>
      <c r="Z101" s="12" t="s">
        <v>145</v>
      </c>
      <c r="AA101" s="12" t="s">
        <v>142</v>
      </c>
      <c r="AB101" s="12"/>
      <c r="AC101" s="326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</row>
    <row r="102" spans="1:220" s="33" customFormat="1" ht="27.75" customHeight="1">
      <c r="A102" s="274" t="s">
        <v>403</v>
      </c>
      <c r="B102" s="278" t="s">
        <v>404</v>
      </c>
      <c r="C102" s="266"/>
      <c r="D102" s="275"/>
      <c r="E102" s="284" t="s">
        <v>415</v>
      </c>
      <c r="F102" s="271"/>
      <c r="G102" s="268"/>
      <c r="H102" s="270"/>
      <c r="I102" s="268"/>
      <c r="J102" s="269"/>
      <c r="K102" s="422"/>
      <c r="L102" s="409"/>
      <c r="M102" s="397"/>
      <c r="N102" s="11"/>
      <c r="O102" s="11"/>
      <c r="P102" s="11"/>
      <c r="Q102" s="40"/>
      <c r="R102" s="12"/>
      <c r="S102" s="12"/>
      <c r="T102" s="12"/>
      <c r="U102" s="38"/>
      <c r="V102" s="11"/>
      <c r="W102" s="11"/>
      <c r="X102" s="11"/>
      <c r="Y102" s="40"/>
      <c r="Z102" s="12"/>
      <c r="AA102" s="12"/>
      <c r="AB102" s="12"/>
      <c r="AC102" s="326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</row>
    <row r="103" spans="1:220" s="33" customFormat="1" ht="27.75" customHeight="1">
      <c r="A103" s="274" t="s">
        <v>401</v>
      </c>
      <c r="B103" s="274" t="s">
        <v>405</v>
      </c>
      <c r="C103" s="266"/>
      <c r="D103" s="277" t="s">
        <v>46</v>
      </c>
      <c r="E103" s="272"/>
      <c r="F103" s="271" t="s">
        <v>273</v>
      </c>
      <c r="G103" s="268" t="s">
        <v>305</v>
      </c>
      <c r="H103" s="270">
        <v>2</v>
      </c>
      <c r="I103" s="280" t="s">
        <v>302</v>
      </c>
      <c r="J103" s="269"/>
      <c r="K103" s="422">
        <v>15</v>
      </c>
      <c r="L103" s="409"/>
      <c r="M103" s="397">
        <v>1</v>
      </c>
      <c r="N103" s="11" t="s">
        <v>141</v>
      </c>
      <c r="O103" s="11" t="s">
        <v>142</v>
      </c>
      <c r="P103" s="11" t="s">
        <v>149</v>
      </c>
      <c r="Q103" s="40">
        <v>1</v>
      </c>
      <c r="R103" s="12" t="s">
        <v>143</v>
      </c>
      <c r="S103" s="12" t="s">
        <v>142</v>
      </c>
      <c r="T103" s="12" t="s">
        <v>149</v>
      </c>
      <c r="U103" s="38">
        <v>1</v>
      </c>
      <c r="V103" s="11" t="s">
        <v>143</v>
      </c>
      <c r="W103" s="11" t="s">
        <v>144</v>
      </c>
      <c r="X103" s="11" t="s">
        <v>156</v>
      </c>
      <c r="Y103" s="40">
        <v>1</v>
      </c>
      <c r="Z103" s="12" t="s">
        <v>143</v>
      </c>
      <c r="AA103" s="12" t="s">
        <v>144</v>
      </c>
      <c r="AB103" s="12" t="s">
        <v>156</v>
      </c>
      <c r="AC103" s="326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  <c r="GJ103" s="32"/>
      <c r="GK103" s="32"/>
      <c r="GL103" s="32"/>
      <c r="GM103" s="32"/>
      <c r="GN103" s="32"/>
      <c r="GO103" s="32"/>
      <c r="GP103" s="32"/>
      <c r="GQ103" s="32"/>
      <c r="GR103" s="32"/>
      <c r="GS103" s="32"/>
      <c r="GT103" s="32"/>
      <c r="GU103" s="32"/>
      <c r="GV103" s="32"/>
      <c r="GW103" s="32"/>
      <c r="GX103" s="32"/>
      <c r="GY103" s="32"/>
      <c r="GZ103" s="32"/>
      <c r="HA103" s="32"/>
      <c r="HB103" s="32"/>
      <c r="HC103" s="32"/>
      <c r="HD103" s="32"/>
      <c r="HE103" s="32"/>
      <c r="HF103" s="32"/>
      <c r="HG103" s="32"/>
      <c r="HH103" s="32"/>
      <c r="HI103" s="32"/>
      <c r="HJ103" s="32"/>
      <c r="HK103" s="32"/>
      <c r="HL103" s="32"/>
    </row>
    <row r="104" spans="1:220" s="33" customFormat="1" ht="27.75" customHeight="1">
      <c r="A104" s="300" t="s">
        <v>470</v>
      </c>
      <c r="B104" s="373" t="s">
        <v>469</v>
      </c>
      <c r="C104" s="309"/>
      <c r="D104" s="371" t="s">
        <v>46</v>
      </c>
      <c r="E104" s="34"/>
      <c r="F104" s="313" t="s">
        <v>461</v>
      </c>
      <c r="G104" s="348" t="s">
        <v>305</v>
      </c>
      <c r="H104" s="379">
        <v>2</v>
      </c>
      <c r="I104" s="365" t="s">
        <v>302</v>
      </c>
      <c r="J104" s="372"/>
      <c r="K104" s="427">
        <v>15</v>
      </c>
      <c r="L104" s="409"/>
      <c r="M104" s="397">
        <v>1</v>
      </c>
      <c r="N104" s="11" t="s">
        <v>155</v>
      </c>
      <c r="O104" s="11" t="s">
        <v>142</v>
      </c>
      <c r="P104" s="11"/>
      <c r="Q104" s="40">
        <v>1</v>
      </c>
      <c r="R104" s="12" t="s">
        <v>145</v>
      </c>
      <c r="S104" s="12" t="s">
        <v>142</v>
      </c>
      <c r="T104" s="12"/>
      <c r="U104" s="38">
        <v>1</v>
      </c>
      <c r="V104" s="11" t="s">
        <v>145</v>
      </c>
      <c r="W104" s="11" t="s">
        <v>142</v>
      </c>
      <c r="X104" s="11"/>
      <c r="Y104" s="40">
        <v>1</v>
      </c>
      <c r="Z104" s="12" t="s">
        <v>145</v>
      </c>
      <c r="AA104" s="12" t="s">
        <v>142</v>
      </c>
      <c r="AB104" s="12"/>
      <c r="AC104" s="326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  <c r="FW104" s="32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  <c r="GI104" s="32"/>
      <c r="GJ104" s="32"/>
      <c r="GK104" s="32"/>
      <c r="GL104" s="32"/>
      <c r="GM104" s="32"/>
      <c r="GN104" s="32"/>
      <c r="GO104" s="32"/>
      <c r="GP104" s="32"/>
      <c r="GQ104" s="32"/>
      <c r="GR104" s="32"/>
      <c r="GS104" s="32"/>
      <c r="GT104" s="32"/>
      <c r="GU104" s="32"/>
      <c r="GV104" s="32"/>
      <c r="GW104" s="32"/>
      <c r="GX104" s="32"/>
      <c r="GY104" s="32"/>
      <c r="GZ104" s="32"/>
      <c r="HA104" s="32"/>
      <c r="HB104" s="32"/>
      <c r="HC104" s="32"/>
      <c r="HD104" s="32"/>
      <c r="HE104" s="32"/>
      <c r="HF104" s="32"/>
      <c r="HG104" s="32"/>
      <c r="HH104" s="32"/>
      <c r="HI104" s="32"/>
      <c r="HJ104" s="32"/>
      <c r="HK104" s="32"/>
      <c r="HL104" s="32"/>
    </row>
    <row r="105" spans="1:220" s="33" customFormat="1" ht="27.75" customHeight="1">
      <c r="A105" s="300" t="s">
        <v>471</v>
      </c>
      <c r="B105" s="373" t="s">
        <v>434</v>
      </c>
      <c r="C105" s="309"/>
      <c r="D105" s="371"/>
      <c r="E105" s="372" t="s">
        <v>184</v>
      </c>
      <c r="F105" s="313" t="s">
        <v>435</v>
      </c>
      <c r="G105" s="348" t="s">
        <v>305</v>
      </c>
      <c r="H105" s="379">
        <v>2</v>
      </c>
      <c r="I105" s="365" t="s">
        <v>302</v>
      </c>
      <c r="J105" s="372"/>
      <c r="K105" s="427">
        <v>20</v>
      </c>
      <c r="L105" s="409"/>
      <c r="M105" s="562" t="s">
        <v>436</v>
      </c>
      <c r="N105" s="562"/>
      <c r="O105" s="562"/>
      <c r="P105" s="563"/>
      <c r="Q105" s="40"/>
      <c r="R105" s="12"/>
      <c r="S105" s="12"/>
      <c r="T105" s="12"/>
      <c r="U105" s="38"/>
      <c r="V105" s="11"/>
      <c r="W105" s="11"/>
      <c r="X105" s="11"/>
      <c r="Y105" s="40"/>
      <c r="Z105" s="12"/>
      <c r="AA105" s="12"/>
      <c r="AB105" s="12"/>
      <c r="AC105" s="326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</row>
    <row r="106" spans="1:220" s="33" customFormat="1" ht="27.75" customHeight="1">
      <c r="A106" s="274" t="s">
        <v>402</v>
      </c>
      <c r="B106" s="278" t="s">
        <v>406</v>
      </c>
      <c r="C106" s="266"/>
      <c r="D106" s="277" t="s">
        <v>46</v>
      </c>
      <c r="E106" s="272"/>
      <c r="F106" s="271" t="s">
        <v>250</v>
      </c>
      <c r="G106" s="268" t="s">
        <v>305</v>
      </c>
      <c r="H106" s="270">
        <v>2</v>
      </c>
      <c r="I106" s="280" t="s">
        <v>302</v>
      </c>
      <c r="J106" s="269"/>
      <c r="K106" s="422">
        <v>15</v>
      </c>
      <c r="L106" s="409"/>
      <c r="M106" s="397">
        <v>1</v>
      </c>
      <c r="N106" s="11" t="s">
        <v>157</v>
      </c>
      <c r="O106" s="11" t="s">
        <v>142</v>
      </c>
      <c r="P106" s="11"/>
      <c r="Q106" s="40">
        <v>1</v>
      </c>
      <c r="R106" s="12" t="s">
        <v>145</v>
      </c>
      <c r="S106" s="12" t="s">
        <v>142</v>
      </c>
      <c r="T106" s="12"/>
      <c r="U106" s="38">
        <v>1</v>
      </c>
      <c r="V106" s="11" t="s">
        <v>145</v>
      </c>
      <c r="W106" s="11" t="s">
        <v>142</v>
      </c>
      <c r="X106" s="11"/>
      <c r="Y106" s="40">
        <v>1</v>
      </c>
      <c r="Z106" s="12" t="s">
        <v>145</v>
      </c>
      <c r="AA106" s="12" t="s">
        <v>142</v>
      </c>
      <c r="AB106" s="12"/>
      <c r="AC106" s="326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</row>
    <row r="107" spans="1:220" s="33" customFormat="1" ht="27.75" customHeight="1">
      <c r="A107" s="274" t="s">
        <v>407</v>
      </c>
      <c r="B107" s="278" t="s">
        <v>129</v>
      </c>
      <c r="C107" s="287"/>
      <c r="D107" s="275" t="s">
        <v>46</v>
      </c>
      <c r="E107" s="287"/>
      <c r="F107" s="287" t="s">
        <v>274</v>
      </c>
      <c r="G107" s="337">
        <v>1</v>
      </c>
      <c r="H107" s="270">
        <v>1</v>
      </c>
      <c r="I107" s="280" t="s">
        <v>302</v>
      </c>
      <c r="J107" s="279"/>
      <c r="K107" s="415">
        <v>8</v>
      </c>
      <c r="L107" s="409"/>
      <c r="M107" s="397">
        <v>1</v>
      </c>
      <c r="N107" s="11" t="s">
        <v>155</v>
      </c>
      <c r="O107" s="11" t="s">
        <v>142</v>
      </c>
      <c r="P107" s="11"/>
      <c r="Q107" s="40">
        <v>1</v>
      </c>
      <c r="R107" s="12" t="s">
        <v>145</v>
      </c>
      <c r="S107" s="12" t="s">
        <v>142</v>
      </c>
      <c r="T107" s="12"/>
      <c r="U107" s="38">
        <v>1</v>
      </c>
      <c r="V107" s="11" t="s">
        <v>145</v>
      </c>
      <c r="W107" s="11" t="s">
        <v>142</v>
      </c>
      <c r="X107" s="11"/>
      <c r="Y107" s="40">
        <v>1</v>
      </c>
      <c r="Z107" s="12" t="s">
        <v>145</v>
      </c>
      <c r="AA107" s="12" t="s">
        <v>142</v>
      </c>
      <c r="AB107" s="12"/>
      <c r="AC107" s="326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  <c r="GI107" s="32"/>
      <c r="GJ107" s="32"/>
      <c r="GK107" s="32"/>
      <c r="GL107" s="32"/>
      <c r="GM107" s="32"/>
      <c r="GN107" s="32"/>
      <c r="GO107" s="32"/>
      <c r="GP107" s="32"/>
      <c r="GQ107" s="32"/>
      <c r="GR107" s="32"/>
      <c r="GS107" s="32"/>
      <c r="GT107" s="32"/>
      <c r="GU107" s="32"/>
      <c r="GV107" s="32"/>
      <c r="GW107" s="32"/>
      <c r="GX107" s="32"/>
      <c r="GY107" s="32"/>
      <c r="GZ107" s="32"/>
      <c r="HA107" s="32"/>
      <c r="HB107" s="32"/>
      <c r="HC107" s="32"/>
      <c r="HD107" s="32"/>
      <c r="HE107" s="32"/>
      <c r="HF107" s="32"/>
      <c r="HG107" s="32"/>
      <c r="HH107" s="32"/>
      <c r="HI107" s="32"/>
      <c r="HJ107" s="32"/>
      <c r="HK107" s="32"/>
      <c r="HL107" s="32"/>
    </row>
    <row r="108" spans="1:220" s="33" customFormat="1" ht="27.75" customHeight="1">
      <c r="A108" s="274" t="s">
        <v>408</v>
      </c>
      <c r="B108" s="278" t="s">
        <v>412</v>
      </c>
      <c r="C108" s="266"/>
      <c r="D108" s="277" t="s">
        <v>46</v>
      </c>
      <c r="E108" s="282"/>
      <c r="F108" s="272"/>
      <c r="G108" s="268" t="s">
        <v>306</v>
      </c>
      <c r="H108" s="270">
        <v>1</v>
      </c>
      <c r="I108" s="268"/>
      <c r="J108" s="269"/>
      <c r="K108" s="415">
        <v>8</v>
      </c>
      <c r="L108" s="409"/>
      <c r="M108" s="397"/>
      <c r="N108" s="11"/>
      <c r="O108" s="11"/>
      <c r="P108" s="11"/>
      <c r="Q108" s="40"/>
      <c r="R108" s="12"/>
      <c r="S108" s="12"/>
      <c r="T108" s="12"/>
      <c r="U108" s="38"/>
      <c r="V108" s="11"/>
      <c r="W108" s="11"/>
      <c r="X108" s="11"/>
      <c r="Y108" s="40"/>
      <c r="Z108" s="12"/>
      <c r="AA108" s="12"/>
      <c r="AB108" s="12"/>
      <c r="AC108" s="326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  <c r="FW108" s="32"/>
      <c r="FX108" s="32"/>
      <c r="FY108" s="32"/>
      <c r="FZ108" s="32"/>
      <c r="GA108" s="32"/>
      <c r="GB108" s="32"/>
      <c r="GC108" s="32"/>
      <c r="GD108" s="32"/>
      <c r="GE108" s="32"/>
      <c r="GF108" s="32"/>
      <c r="GG108" s="32"/>
      <c r="GH108" s="32"/>
      <c r="GI108" s="32"/>
      <c r="GJ108" s="32"/>
      <c r="GK108" s="32"/>
      <c r="GL108" s="32"/>
      <c r="GM108" s="32"/>
      <c r="GN108" s="32"/>
      <c r="GO108" s="32"/>
      <c r="GP108" s="32"/>
      <c r="GQ108" s="32"/>
      <c r="GR108" s="32"/>
      <c r="GS108" s="32"/>
      <c r="GT108" s="32"/>
      <c r="GU108" s="32"/>
      <c r="GV108" s="32"/>
      <c r="GW108" s="32"/>
      <c r="GX108" s="32"/>
      <c r="GY108" s="32"/>
      <c r="GZ108" s="32"/>
      <c r="HA108" s="32"/>
      <c r="HB108" s="32"/>
      <c r="HC108" s="32"/>
      <c r="HD108" s="32"/>
      <c r="HE108" s="32"/>
      <c r="HF108" s="32"/>
      <c r="HG108" s="32"/>
      <c r="HH108" s="32"/>
      <c r="HI108" s="32"/>
      <c r="HJ108" s="32"/>
      <c r="HK108" s="32"/>
      <c r="HL108" s="32"/>
    </row>
    <row r="109" spans="1:220" s="33" customFormat="1" ht="27.75" customHeight="1">
      <c r="A109" s="274" t="s">
        <v>409</v>
      </c>
      <c r="B109" s="373" t="s">
        <v>264</v>
      </c>
      <c r="C109" s="309"/>
      <c r="D109" s="371"/>
      <c r="E109" s="374"/>
      <c r="F109" s="374" t="s">
        <v>265</v>
      </c>
      <c r="G109" s="268"/>
      <c r="H109" s="270"/>
      <c r="I109" s="268" t="s">
        <v>356</v>
      </c>
      <c r="J109" s="269"/>
      <c r="K109" s="415"/>
      <c r="L109" s="409"/>
      <c r="M109" s="397">
        <v>1</v>
      </c>
      <c r="N109" s="11" t="s">
        <v>141</v>
      </c>
      <c r="O109" s="11" t="s">
        <v>144</v>
      </c>
      <c r="P109" s="11"/>
      <c r="Q109" s="40">
        <v>1</v>
      </c>
      <c r="R109" s="12" t="s">
        <v>143</v>
      </c>
      <c r="S109" s="12" t="s">
        <v>144</v>
      </c>
      <c r="T109" s="12"/>
      <c r="U109" s="38">
        <v>1</v>
      </c>
      <c r="V109" s="11" t="s">
        <v>143</v>
      </c>
      <c r="W109" s="11" t="s">
        <v>144</v>
      </c>
      <c r="X109" s="11"/>
      <c r="Y109" s="40">
        <v>1</v>
      </c>
      <c r="Z109" s="12" t="s">
        <v>143</v>
      </c>
      <c r="AA109" s="12" t="s">
        <v>144</v>
      </c>
      <c r="AB109" s="12"/>
      <c r="AC109" s="326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  <c r="GJ109" s="32"/>
      <c r="GK109" s="32"/>
      <c r="GL109" s="32"/>
      <c r="GM109" s="32"/>
      <c r="GN109" s="32"/>
      <c r="GO109" s="32"/>
      <c r="GP109" s="32"/>
      <c r="GQ109" s="32"/>
      <c r="GR109" s="32"/>
      <c r="GS109" s="32"/>
      <c r="GT109" s="32"/>
      <c r="GU109" s="32"/>
      <c r="GV109" s="32"/>
      <c r="GW109" s="32"/>
      <c r="GX109" s="32"/>
      <c r="GY109" s="32"/>
      <c r="GZ109" s="32"/>
      <c r="HA109" s="32"/>
      <c r="HB109" s="32"/>
      <c r="HC109" s="32"/>
      <c r="HD109" s="32"/>
      <c r="HE109" s="32"/>
      <c r="HF109" s="32"/>
      <c r="HG109" s="32"/>
      <c r="HH109" s="32"/>
      <c r="HI109" s="32"/>
      <c r="HJ109" s="32"/>
      <c r="HK109" s="32"/>
      <c r="HL109" s="32"/>
    </row>
    <row r="110" spans="1:220" s="33" customFormat="1" ht="27.75" customHeight="1">
      <c r="A110" s="274" t="s">
        <v>411</v>
      </c>
      <c r="B110" s="373" t="s">
        <v>271</v>
      </c>
      <c r="C110" s="309"/>
      <c r="D110" s="371"/>
      <c r="E110" s="375" t="s">
        <v>267</v>
      </c>
      <c r="F110" s="374" t="s">
        <v>268</v>
      </c>
      <c r="G110" s="268"/>
      <c r="H110" s="270"/>
      <c r="I110" s="268" t="s">
        <v>357</v>
      </c>
      <c r="J110" s="269"/>
      <c r="K110" s="415"/>
      <c r="L110" s="409"/>
      <c r="M110" s="397">
        <v>1</v>
      </c>
      <c r="N110" s="11" t="s">
        <v>141</v>
      </c>
      <c r="O110" s="11" t="s">
        <v>144</v>
      </c>
      <c r="P110" s="11"/>
      <c r="Q110" s="40">
        <v>1</v>
      </c>
      <c r="R110" s="12" t="s">
        <v>143</v>
      </c>
      <c r="S110" s="12" t="s">
        <v>144</v>
      </c>
      <c r="T110" s="12"/>
      <c r="U110" s="38">
        <v>1</v>
      </c>
      <c r="V110" s="11" t="s">
        <v>143</v>
      </c>
      <c r="W110" s="11" t="s">
        <v>144</v>
      </c>
      <c r="X110" s="11"/>
      <c r="Y110" s="40">
        <v>1</v>
      </c>
      <c r="Z110" s="12" t="s">
        <v>143</v>
      </c>
      <c r="AA110" s="12" t="s">
        <v>144</v>
      </c>
      <c r="AB110" s="12"/>
      <c r="AC110" s="326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  <c r="GJ110" s="32"/>
      <c r="GK110" s="32"/>
      <c r="GL110" s="32"/>
      <c r="GM110" s="32"/>
      <c r="GN110" s="32"/>
      <c r="GO110" s="32"/>
      <c r="GP110" s="32"/>
      <c r="GQ110" s="32"/>
      <c r="GR110" s="32"/>
      <c r="GS110" s="32"/>
      <c r="GT110" s="32"/>
      <c r="GU110" s="32"/>
      <c r="GV110" s="32"/>
      <c r="GW110" s="32"/>
      <c r="GX110" s="32"/>
      <c r="GY110" s="32"/>
      <c r="GZ110" s="32"/>
      <c r="HA110" s="32"/>
      <c r="HB110" s="32"/>
      <c r="HC110" s="32"/>
      <c r="HD110" s="32"/>
      <c r="HE110" s="32"/>
      <c r="HF110" s="32"/>
      <c r="HG110" s="32"/>
      <c r="HH110" s="32"/>
      <c r="HI110" s="32"/>
      <c r="HJ110" s="32"/>
      <c r="HK110" s="32"/>
      <c r="HL110" s="32"/>
    </row>
    <row r="111" spans="1:220" s="33" customFormat="1" ht="27.75" customHeight="1">
      <c r="A111" s="274" t="s">
        <v>410</v>
      </c>
      <c r="B111" s="373" t="s">
        <v>270</v>
      </c>
      <c r="C111" s="309"/>
      <c r="D111" s="371"/>
      <c r="E111" s="375" t="s">
        <v>279</v>
      </c>
      <c r="F111" s="374"/>
      <c r="G111" s="268"/>
      <c r="H111" s="270"/>
      <c r="I111" s="268" t="s">
        <v>358</v>
      </c>
      <c r="J111" s="269"/>
      <c r="K111" s="415"/>
      <c r="L111" s="409"/>
      <c r="M111" s="397">
        <v>1</v>
      </c>
      <c r="N111" s="11" t="s">
        <v>141</v>
      </c>
      <c r="O111" s="11"/>
      <c r="P111" s="11"/>
      <c r="Q111" s="40">
        <v>1</v>
      </c>
      <c r="R111" s="12" t="s">
        <v>143</v>
      </c>
      <c r="S111" s="12"/>
      <c r="T111" s="12"/>
      <c r="U111" s="38">
        <v>1</v>
      </c>
      <c r="V111" s="11" t="s">
        <v>143</v>
      </c>
      <c r="W111" s="11"/>
      <c r="X111" s="11"/>
      <c r="Y111" s="40">
        <v>1</v>
      </c>
      <c r="Z111" s="12" t="s">
        <v>143</v>
      </c>
      <c r="AA111" s="12"/>
      <c r="AB111" s="12"/>
      <c r="AC111" s="326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  <c r="GJ111" s="32"/>
      <c r="GK111" s="32"/>
      <c r="GL111" s="32"/>
      <c r="GM111" s="32"/>
      <c r="GN111" s="32"/>
      <c r="GO111" s="32"/>
      <c r="GP111" s="32"/>
      <c r="GQ111" s="32"/>
      <c r="GR111" s="32"/>
      <c r="GS111" s="32"/>
      <c r="GT111" s="32"/>
      <c r="GU111" s="32"/>
      <c r="GV111" s="32"/>
      <c r="GW111" s="32"/>
      <c r="GX111" s="32"/>
      <c r="GY111" s="32"/>
      <c r="GZ111" s="32"/>
      <c r="HA111" s="32"/>
      <c r="HB111" s="32"/>
      <c r="HC111" s="32"/>
      <c r="HD111" s="32"/>
      <c r="HE111" s="32"/>
      <c r="HF111" s="32"/>
      <c r="HG111" s="32"/>
      <c r="HH111" s="32"/>
      <c r="HI111" s="32"/>
      <c r="HJ111" s="32"/>
      <c r="HK111" s="32"/>
      <c r="HL111" s="32"/>
    </row>
    <row r="112" spans="1:220" s="21" customFormat="1" ht="27.75" customHeight="1">
      <c r="A112" s="292"/>
      <c r="B112" s="527"/>
      <c r="C112" s="528"/>
      <c r="D112" s="528"/>
      <c r="E112" s="528"/>
      <c r="F112" s="528"/>
      <c r="G112" s="528"/>
      <c r="H112" s="528"/>
      <c r="I112" s="528"/>
      <c r="J112" s="18"/>
      <c r="K112" s="395"/>
      <c r="L112" s="407"/>
      <c r="M112" s="400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328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</row>
    <row r="113" spans="1:220" s="30" customFormat="1" ht="45">
      <c r="A113" s="351" t="s">
        <v>419</v>
      </c>
      <c r="B113" s="358" t="s">
        <v>361</v>
      </c>
      <c r="C113" s="359"/>
      <c r="D113" s="359"/>
      <c r="E113" s="357"/>
      <c r="F113" s="357"/>
      <c r="G113" s="357"/>
      <c r="H113" s="357"/>
      <c r="I113" s="357"/>
      <c r="J113" s="359"/>
      <c r="K113" s="360"/>
      <c r="L113" s="350"/>
      <c r="M113" s="404"/>
      <c r="N113" s="359"/>
      <c r="O113" s="359"/>
      <c r="P113" s="359"/>
      <c r="Q113" s="359"/>
      <c r="R113" s="359"/>
      <c r="S113" s="359"/>
      <c r="T113" s="359"/>
      <c r="U113" s="359"/>
      <c r="V113" s="359"/>
      <c r="W113" s="359"/>
      <c r="X113" s="359"/>
      <c r="Y113" s="359"/>
      <c r="Z113" s="359"/>
      <c r="AA113" s="359"/>
      <c r="AB113" s="359"/>
      <c r="AC113" s="3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</row>
    <row r="114" spans="1:220" s="33" customFormat="1" ht="27.75" customHeight="1">
      <c r="A114" s="50" t="s">
        <v>367</v>
      </c>
      <c r="B114" s="48" t="s">
        <v>132</v>
      </c>
      <c r="C114" s="44"/>
      <c r="D114" s="44"/>
      <c r="E114" s="34" t="s">
        <v>133</v>
      </c>
      <c r="F114" s="34"/>
      <c r="G114" s="49"/>
      <c r="H114" s="49" t="s">
        <v>134</v>
      </c>
      <c r="I114" s="317" t="s">
        <v>366</v>
      </c>
      <c r="J114" s="47"/>
      <c r="K114" s="428">
        <v>2</v>
      </c>
      <c r="L114" s="412"/>
      <c r="M114" s="397" t="s">
        <v>86</v>
      </c>
      <c r="N114" s="11" t="s">
        <v>135</v>
      </c>
      <c r="O114" s="11" t="s">
        <v>87</v>
      </c>
      <c r="P114" s="11" t="s">
        <v>136</v>
      </c>
      <c r="Q114" s="40" t="s">
        <v>86</v>
      </c>
      <c r="R114" s="12" t="s">
        <v>135</v>
      </c>
      <c r="S114" s="12" t="s">
        <v>87</v>
      </c>
      <c r="T114" s="12" t="s">
        <v>136</v>
      </c>
      <c r="U114" s="260"/>
      <c r="V114" s="261"/>
      <c r="W114" s="261"/>
      <c r="X114" s="261"/>
      <c r="Y114" s="260"/>
      <c r="Z114" s="261"/>
      <c r="AA114" s="261"/>
      <c r="AB114" s="261"/>
      <c r="AC114" s="326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</row>
    <row r="115" spans="1:220" s="33" customFormat="1" ht="27.75" customHeight="1">
      <c r="A115" s="50" t="s">
        <v>367</v>
      </c>
      <c r="B115" s="48" t="s">
        <v>132</v>
      </c>
      <c r="C115" s="44"/>
      <c r="D115" s="44"/>
      <c r="E115" s="34" t="s">
        <v>137</v>
      </c>
      <c r="F115" s="34"/>
      <c r="G115" s="49"/>
      <c r="H115" s="49" t="s">
        <v>134</v>
      </c>
      <c r="I115" s="317" t="s">
        <v>366</v>
      </c>
      <c r="J115" s="47"/>
      <c r="K115" s="428">
        <v>2</v>
      </c>
      <c r="L115" s="412"/>
      <c r="M115" s="397" t="s">
        <v>86</v>
      </c>
      <c r="N115" s="11" t="s">
        <v>135</v>
      </c>
      <c r="O115" s="11" t="s">
        <v>87</v>
      </c>
      <c r="P115" s="11" t="s">
        <v>136</v>
      </c>
      <c r="Q115" s="40" t="s">
        <v>86</v>
      </c>
      <c r="R115" s="12" t="s">
        <v>135</v>
      </c>
      <c r="S115" s="12" t="s">
        <v>87</v>
      </c>
      <c r="T115" s="12" t="s">
        <v>136</v>
      </c>
      <c r="U115" s="260"/>
      <c r="V115" s="261"/>
      <c r="W115" s="261"/>
      <c r="X115" s="261"/>
      <c r="Y115" s="260"/>
      <c r="Z115" s="261"/>
      <c r="AA115" s="261"/>
      <c r="AB115" s="261"/>
      <c r="AC115" s="326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  <c r="GW115" s="32"/>
      <c r="GX115" s="32"/>
      <c r="GY115" s="32"/>
      <c r="GZ115" s="32"/>
      <c r="HA115" s="32"/>
      <c r="HB115" s="32"/>
      <c r="HC115" s="32"/>
      <c r="HD115" s="32"/>
      <c r="HE115" s="32"/>
      <c r="HF115" s="32"/>
      <c r="HG115" s="32"/>
      <c r="HH115" s="32"/>
      <c r="HI115" s="32"/>
      <c r="HJ115" s="32"/>
      <c r="HK115" s="32"/>
      <c r="HL115" s="32"/>
    </row>
    <row r="116" spans="1:220" s="33" customFormat="1" ht="27.75" customHeight="1">
      <c r="A116" s="50" t="s">
        <v>367</v>
      </c>
      <c r="B116" s="48" t="s">
        <v>132</v>
      </c>
      <c r="C116" s="44"/>
      <c r="D116" s="44"/>
      <c r="E116" s="34" t="s">
        <v>138</v>
      </c>
      <c r="F116" s="34"/>
      <c r="G116" s="49"/>
      <c r="H116" s="49" t="s">
        <v>134</v>
      </c>
      <c r="I116" s="317" t="s">
        <v>366</v>
      </c>
      <c r="J116" s="47"/>
      <c r="K116" s="428">
        <v>2</v>
      </c>
      <c r="L116" s="412"/>
      <c r="M116" s="397" t="s">
        <v>86</v>
      </c>
      <c r="N116" s="11" t="s">
        <v>147</v>
      </c>
      <c r="O116" s="11" t="s">
        <v>146</v>
      </c>
      <c r="P116" s="11" t="s">
        <v>136</v>
      </c>
      <c r="Q116" s="40" t="s">
        <v>86</v>
      </c>
      <c r="R116" s="12" t="s">
        <v>147</v>
      </c>
      <c r="S116" s="12" t="s">
        <v>146</v>
      </c>
      <c r="T116" s="12" t="s">
        <v>136</v>
      </c>
      <c r="U116" s="260"/>
      <c r="V116" s="261"/>
      <c r="W116" s="261"/>
      <c r="X116" s="261"/>
      <c r="Y116" s="260"/>
      <c r="Z116" s="261"/>
      <c r="AA116" s="261"/>
      <c r="AB116" s="261"/>
      <c r="AC116" s="326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</row>
    <row r="117" spans="1:220" s="33" customFormat="1" ht="27.75" customHeight="1">
      <c r="A117" s="50" t="s">
        <v>367</v>
      </c>
      <c r="B117" s="48" t="s">
        <v>132</v>
      </c>
      <c r="C117" s="44"/>
      <c r="D117" s="44"/>
      <c r="E117" s="34" t="s">
        <v>139</v>
      </c>
      <c r="F117" s="34"/>
      <c r="G117" s="49"/>
      <c r="H117" s="49" t="s">
        <v>134</v>
      </c>
      <c r="I117" s="317" t="s">
        <v>366</v>
      </c>
      <c r="J117" s="47"/>
      <c r="K117" s="428">
        <v>2</v>
      </c>
      <c r="L117" s="412"/>
      <c r="M117" s="397" t="s">
        <v>86</v>
      </c>
      <c r="N117" s="11" t="s">
        <v>147</v>
      </c>
      <c r="O117" s="11" t="s">
        <v>146</v>
      </c>
      <c r="P117" s="11" t="s">
        <v>136</v>
      </c>
      <c r="Q117" s="40" t="s">
        <v>86</v>
      </c>
      <c r="R117" s="12" t="s">
        <v>147</v>
      </c>
      <c r="S117" s="12" t="s">
        <v>146</v>
      </c>
      <c r="T117" s="12" t="s">
        <v>136</v>
      </c>
      <c r="U117" s="260"/>
      <c r="V117" s="261"/>
      <c r="W117" s="261"/>
      <c r="X117" s="261"/>
      <c r="Y117" s="260"/>
      <c r="Z117" s="261"/>
      <c r="AA117" s="261"/>
      <c r="AB117" s="261"/>
      <c r="AC117" s="326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</row>
    <row r="118" spans="1:220" s="21" customFormat="1" ht="27.75" customHeight="1">
      <c r="A118" s="292"/>
      <c r="B118" s="527"/>
      <c r="C118" s="528"/>
      <c r="D118" s="528"/>
      <c r="E118" s="528"/>
      <c r="F118" s="528"/>
      <c r="G118" s="528"/>
      <c r="H118" s="528"/>
      <c r="I118" s="528"/>
      <c r="J118" s="52"/>
      <c r="K118" s="396"/>
      <c r="L118" s="413"/>
      <c r="M118" s="405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328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</row>
  </sheetData>
  <mergeCells count="68">
    <mergeCell ref="W17:W18"/>
    <mergeCell ref="X17:X18"/>
    <mergeCell ref="M105:P105"/>
    <mergeCell ref="F76:F77"/>
    <mergeCell ref="F92:F94"/>
    <mergeCell ref="M21:P21"/>
    <mergeCell ref="Q21:T21"/>
    <mergeCell ref="U21:X21"/>
    <mergeCell ref="B72:I72"/>
    <mergeCell ref="B17:B18"/>
    <mergeCell ref="F17:F18"/>
    <mergeCell ref="F53:F54"/>
    <mergeCell ref="I92:I94"/>
    <mergeCell ref="F56:F57"/>
    <mergeCell ref="K17:K18"/>
    <mergeCell ref="K19:K20"/>
    <mergeCell ref="AA17:AA18"/>
    <mergeCell ref="AB17:AB18"/>
    <mergeCell ref="A53:A54"/>
    <mergeCell ref="A56:A57"/>
    <mergeCell ref="B53:B54"/>
    <mergeCell ref="Y17:Y18"/>
    <mergeCell ref="Z17:Z18"/>
    <mergeCell ref="O17:O18"/>
    <mergeCell ref="P17:P18"/>
    <mergeCell ref="Q17:Q18"/>
    <mergeCell ref="R17:R18"/>
    <mergeCell ref="A17:A18"/>
    <mergeCell ref="Y21:AB21"/>
    <mergeCell ref="N17:N18"/>
    <mergeCell ref="U17:U18"/>
    <mergeCell ref="V17:V18"/>
    <mergeCell ref="AC1:AC3"/>
    <mergeCell ref="Y2:AB2"/>
    <mergeCell ref="H1:H3"/>
    <mergeCell ref="U2:X2"/>
    <mergeCell ref="U1:AB1"/>
    <mergeCell ref="M2:P2"/>
    <mergeCell ref="A15:A16"/>
    <mergeCell ref="B118:I118"/>
    <mergeCell ref="I1:I3"/>
    <mergeCell ref="A92:A94"/>
    <mergeCell ref="A19:A20"/>
    <mergeCell ref="A76:A77"/>
    <mergeCell ref="B76:B77"/>
    <mergeCell ref="I97:I98"/>
    <mergeCell ref="B112:I112"/>
    <mergeCell ref="F15:F16"/>
    <mergeCell ref="B19:B20"/>
    <mergeCell ref="B92:B94"/>
    <mergeCell ref="B39:I39"/>
    <mergeCell ref="B56:B57"/>
    <mergeCell ref="G1:G3"/>
    <mergeCell ref="M17:M18"/>
    <mergeCell ref="F19:F20"/>
    <mergeCell ref="L2:L3"/>
    <mergeCell ref="B15:B16"/>
    <mergeCell ref="J1:L1"/>
    <mergeCell ref="M1:T1"/>
    <mergeCell ref="S17:S18"/>
    <mergeCell ref="T17:T18"/>
    <mergeCell ref="Q2:T2"/>
    <mergeCell ref="B1:B3"/>
    <mergeCell ref="C1:C3"/>
    <mergeCell ref="E1:E3"/>
    <mergeCell ref="J2:J3"/>
    <mergeCell ref="K2:K3"/>
    <mergeCell ref="F1:F3"/>
  </mergeCells>
  <phoneticPr fontId="0" type="noConversion"/>
  <pageMargins left="0.70000000000000007" right="0.70000000000000007" top="0.75000000000000011" bottom="0.75000000000000011" header="0.30000000000000004" footer="0.30000000000000004"/>
  <pageSetup paperSize="8" scale="42" fitToHeight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R118"/>
  <sheetViews>
    <sheetView tabSelected="1" zoomScale="75" zoomScaleNormal="75" workbookViewId="0">
      <pane xSplit="4" topLeftCell="M1" activePane="topRight" state="frozen"/>
      <selection pane="topRight" activeCell="S5" sqref="S5"/>
    </sheetView>
  </sheetViews>
  <sheetFormatPr baseColWidth="10" defaultRowHeight="15"/>
  <cols>
    <col min="1" max="1" width="15.7109375" style="2" customWidth="1"/>
    <col min="2" max="2" width="41.5703125" style="2" customWidth="1"/>
    <col min="3" max="3" width="19.28515625" style="2" hidden="1" customWidth="1"/>
    <col min="4" max="4" width="18.7109375" style="2" hidden="1" customWidth="1"/>
    <col min="5" max="5" width="21.140625" style="2" customWidth="1"/>
    <col min="6" max="6" width="19" style="2" bestFit="1" customWidth="1"/>
    <col min="7" max="7" width="6" style="2" bestFit="1" customWidth="1"/>
    <col min="8" max="8" width="8.140625" style="2" customWidth="1"/>
    <col min="9" max="9" width="12.42578125" style="2" customWidth="1"/>
    <col min="10" max="13" width="14.85546875" style="2" customWidth="1"/>
    <col min="14" max="14" width="9.42578125" style="2" customWidth="1"/>
    <col min="15" max="16" width="22.7109375" style="2" customWidth="1"/>
    <col min="17" max="17" width="11.85546875" style="2" bestFit="1" customWidth="1"/>
    <col min="18" max="18" width="20.5703125" style="2" customWidth="1"/>
    <col min="19" max="19" width="12.140625" style="2" customWidth="1"/>
    <col min="20" max="20" width="10" style="2" customWidth="1"/>
    <col min="21" max="21" width="11.42578125" style="2" customWidth="1"/>
    <col min="22" max="22" width="28.5703125" style="2" customWidth="1"/>
    <col min="23" max="23" width="13.28515625" style="2" bestFit="1" customWidth="1"/>
    <col min="24" max="24" width="9" style="2" customWidth="1"/>
    <col min="25" max="26" width="22.7109375" style="2" customWidth="1"/>
    <col min="27" max="27" width="12" style="2" customWidth="1"/>
    <col min="28" max="28" width="21.140625" style="2" customWidth="1"/>
    <col min="29" max="29" width="11" style="2" bestFit="1" customWidth="1"/>
    <col min="30" max="30" width="6.140625" style="2" customWidth="1"/>
    <col min="31" max="31" width="11.42578125" style="2" customWidth="1"/>
    <col min="32" max="32" width="23" style="2" customWidth="1"/>
    <col min="33" max="33" width="11.42578125" style="2" customWidth="1"/>
    <col min="34" max="34" width="7.42578125" style="2" customWidth="1"/>
    <col min="35" max="35" width="25.42578125" style="2" customWidth="1"/>
    <col min="36" max="226" width="11.42578125" style="2" customWidth="1"/>
    <col min="227" max="16384" width="11.42578125" style="3"/>
  </cols>
  <sheetData>
    <row r="1" spans="1:226" ht="51" customHeight="1">
      <c r="A1" s="1"/>
      <c r="B1" s="513" t="s">
        <v>1</v>
      </c>
      <c r="C1" s="513" t="s">
        <v>2</v>
      </c>
      <c r="D1" s="1"/>
      <c r="E1" s="513" t="s">
        <v>3</v>
      </c>
      <c r="F1" s="513" t="s">
        <v>252</v>
      </c>
      <c r="G1" s="513" t="s">
        <v>4</v>
      </c>
      <c r="H1" s="513" t="s">
        <v>5</v>
      </c>
      <c r="I1" s="529" t="s">
        <v>6</v>
      </c>
      <c r="J1" s="517" t="s">
        <v>7</v>
      </c>
      <c r="K1" s="518"/>
      <c r="L1" s="518"/>
      <c r="M1" s="518"/>
      <c r="N1" s="518"/>
      <c r="O1" s="586" t="s">
        <v>478</v>
      </c>
      <c r="P1" s="587"/>
      <c r="Q1" s="519" t="s">
        <v>8</v>
      </c>
      <c r="R1" s="519"/>
      <c r="S1" s="519"/>
      <c r="T1" s="519"/>
      <c r="U1" s="519"/>
      <c r="V1" s="519"/>
      <c r="W1" s="519"/>
      <c r="X1" s="520"/>
      <c r="Y1" s="581" t="s">
        <v>479</v>
      </c>
      <c r="Z1" s="582"/>
      <c r="AA1" s="546" t="s">
        <v>9</v>
      </c>
      <c r="AB1" s="519"/>
      <c r="AC1" s="519"/>
      <c r="AD1" s="519"/>
      <c r="AE1" s="519"/>
      <c r="AF1" s="519"/>
      <c r="AG1" s="519"/>
      <c r="AH1" s="520"/>
      <c r="AI1" s="513" t="s">
        <v>359</v>
      </c>
    </row>
    <row r="2" spans="1:226" ht="72" customHeight="1">
      <c r="A2" s="4" t="s">
        <v>236</v>
      </c>
      <c r="B2" s="524"/>
      <c r="C2" s="524"/>
      <c r="D2" s="4"/>
      <c r="E2" s="524"/>
      <c r="F2" s="526"/>
      <c r="G2" s="524"/>
      <c r="H2" s="524"/>
      <c r="I2" s="530"/>
      <c r="J2" s="585" t="s">
        <v>10</v>
      </c>
      <c r="K2" s="585"/>
      <c r="L2" s="585" t="s">
        <v>11</v>
      </c>
      <c r="M2" s="585"/>
      <c r="N2" s="389" t="s">
        <v>12</v>
      </c>
      <c r="O2" s="588"/>
      <c r="P2" s="589"/>
      <c r="Q2" s="547" t="s">
        <v>13</v>
      </c>
      <c r="R2" s="545"/>
      <c r="S2" s="545"/>
      <c r="T2" s="545"/>
      <c r="U2" s="523" t="s">
        <v>14</v>
      </c>
      <c r="V2" s="523"/>
      <c r="W2" s="523"/>
      <c r="X2" s="523"/>
      <c r="Y2" s="583"/>
      <c r="Z2" s="584"/>
      <c r="AA2" s="545" t="s">
        <v>13</v>
      </c>
      <c r="AB2" s="545"/>
      <c r="AC2" s="545"/>
      <c r="AD2" s="545"/>
      <c r="AE2" s="523" t="s">
        <v>14</v>
      </c>
      <c r="AF2" s="523"/>
      <c r="AG2" s="523"/>
      <c r="AH2" s="523"/>
      <c r="AI2" s="524"/>
    </row>
    <row r="3" spans="1:226" ht="34.5" customHeight="1">
      <c r="A3" s="5"/>
      <c r="B3" s="525"/>
      <c r="C3" s="525"/>
      <c r="D3" s="5"/>
      <c r="E3" s="525"/>
      <c r="F3" s="514"/>
      <c r="G3" s="525"/>
      <c r="H3" s="525"/>
      <c r="I3" s="531"/>
      <c r="J3" s="391" t="s">
        <v>476</v>
      </c>
      <c r="K3" s="392" t="s">
        <v>477</v>
      </c>
      <c r="L3" s="391" t="s">
        <v>476</v>
      </c>
      <c r="M3" s="392" t="s">
        <v>477</v>
      </c>
      <c r="N3" s="388"/>
      <c r="O3" s="393" t="s">
        <v>13</v>
      </c>
      <c r="P3" s="394" t="s">
        <v>14</v>
      </c>
      <c r="Q3" s="390" t="s">
        <v>15</v>
      </c>
      <c r="R3" s="6" t="s">
        <v>16</v>
      </c>
      <c r="S3" s="6" t="s">
        <v>17</v>
      </c>
      <c r="T3" s="6" t="s">
        <v>18</v>
      </c>
      <c r="U3" s="7" t="s">
        <v>19</v>
      </c>
      <c r="V3" s="7" t="s">
        <v>16</v>
      </c>
      <c r="W3" s="7" t="s">
        <v>17</v>
      </c>
      <c r="X3" s="7" t="s">
        <v>18</v>
      </c>
      <c r="Y3" s="393" t="s">
        <v>13</v>
      </c>
      <c r="Z3" s="394" t="s">
        <v>14</v>
      </c>
      <c r="AA3" s="6" t="s">
        <v>15</v>
      </c>
      <c r="AB3" s="6" t="s">
        <v>16</v>
      </c>
      <c r="AC3" s="6" t="s">
        <v>17</v>
      </c>
      <c r="AD3" s="6" t="s">
        <v>18</v>
      </c>
      <c r="AE3" s="7" t="s">
        <v>19</v>
      </c>
      <c r="AF3" s="7" t="s">
        <v>16</v>
      </c>
      <c r="AG3" s="7" t="s">
        <v>17</v>
      </c>
      <c r="AH3" s="7" t="s">
        <v>18</v>
      </c>
      <c r="AI3" s="525"/>
    </row>
    <row r="4" spans="1:226" ht="45">
      <c r="A4" s="351" t="s">
        <v>416</v>
      </c>
      <c r="B4" s="352" t="s">
        <v>300</v>
      </c>
      <c r="C4" s="353" t="s">
        <v>20</v>
      </c>
      <c r="D4" s="353"/>
      <c r="E4" s="350"/>
      <c r="F4" s="350"/>
      <c r="G4" s="354"/>
      <c r="H4" s="354"/>
      <c r="I4" s="355" t="s">
        <v>20</v>
      </c>
      <c r="J4" s="354"/>
      <c r="K4" s="354"/>
      <c r="L4" s="354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62"/>
    </row>
    <row r="5" spans="1:226" s="14" customFormat="1" ht="78.75">
      <c r="A5" s="299" t="s">
        <v>237</v>
      </c>
      <c r="B5" s="304" t="s">
        <v>22</v>
      </c>
      <c r="C5" s="300"/>
      <c r="D5" s="303" t="s">
        <v>23</v>
      </c>
      <c r="E5" s="301" t="s">
        <v>443</v>
      </c>
      <c r="F5" s="301" t="s">
        <v>241</v>
      </c>
      <c r="G5" s="262" t="s">
        <v>303</v>
      </c>
      <c r="H5" s="264">
        <v>3</v>
      </c>
      <c r="I5" s="262" t="s">
        <v>302</v>
      </c>
      <c r="J5" s="263"/>
      <c r="L5" s="414">
        <v>23</v>
      </c>
      <c r="M5" s="456" t="s">
        <v>480</v>
      </c>
      <c r="N5" s="429"/>
      <c r="O5" s="471" t="s">
        <v>482</v>
      </c>
      <c r="P5" s="472" t="s">
        <v>483</v>
      </c>
      <c r="Q5" s="397">
        <v>1</v>
      </c>
      <c r="R5" s="11" t="s">
        <v>141</v>
      </c>
      <c r="S5" s="712" t="s">
        <v>474</v>
      </c>
      <c r="T5" s="11"/>
      <c r="U5" s="40">
        <v>1</v>
      </c>
      <c r="V5" s="12" t="s">
        <v>145</v>
      </c>
      <c r="W5" s="12" t="s">
        <v>142</v>
      </c>
      <c r="X5" s="12"/>
      <c r="Y5" s="636" t="s">
        <v>483</v>
      </c>
      <c r="Z5" s="637"/>
      <c r="AA5" s="38">
        <v>1</v>
      </c>
      <c r="AB5" s="11" t="s">
        <v>143</v>
      </c>
      <c r="AC5" s="11" t="s">
        <v>144</v>
      </c>
      <c r="AD5" s="11" t="s">
        <v>156</v>
      </c>
      <c r="AE5" s="40">
        <v>1</v>
      </c>
      <c r="AF5" s="12" t="s">
        <v>143</v>
      </c>
      <c r="AG5" s="12" t="s">
        <v>144</v>
      </c>
      <c r="AH5" s="324" t="s">
        <v>156</v>
      </c>
      <c r="AI5" s="325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s="14" customFormat="1" ht="27.75" customHeight="1">
      <c r="A6" s="299" t="s">
        <v>296</v>
      </c>
      <c r="B6" s="304" t="s">
        <v>297</v>
      </c>
      <c r="C6" s="300"/>
      <c r="D6" s="303"/>
      <c r="E6" s="302" t="s">
        <v>415</v>
      </c>
      <c r="F6" s="301"/>
      <c r="G6" s="262"/>
      <c r="H6" s="264"/>
      <c r="I6" s="262"/>
      <c r="J6" s="263"/>
      <c r="K6" s="450"/>
      <c r="L6" s="414"/>
      <c r="M6" s="443"/>
      <c r="N6" s="429"/>
      <c r="O6" s="468"/>
      <c r="P6" s="468"/>
      <c r="Q6" s="397"/>
      <c r="R6" s="11"/>
      <c r="S6" s="11"/>
      <c r="T6" s="11"/>
      <c r="U6" s="40"/>
      <c r="V6" s="12"/>
      <c r="W6" s="12"/>
      <c r="X6" s="12"/>
      <c r="Y6" s="494"/>
      <c r="Z6" s="494"/>
      <c r="AA6" s="38"/>
      <c r="AB6" s="11"/>
      <c r="AC6" s="11"/>
      <c r="AD6" s="11"/>
      <c r="AE6" s="40"/>
      <c r="AF6" s="12"/>
      <c r="AG6" s="12"/>
      <c r="AH6" s="324"/>
      <c r="AI6" s="325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s="14" customFormat="1" ht="38.25">
      <c r="A7" s="299" t="s">
        <v>238</v>
      </c>
      <c r="B7" s="305" t="s">
        <v>298</v>
      </c>
      <c r="C7" s="300"/>
      <c r="D7" s="306" t="s">
        <v>23</v>
      </c>
      <c r="E7" s="307" t="s">
        <v>443</v>
      </c>
      <c r="F7" s="307" t="s">
        <v>243</v>
      </c>
      <c r="G7" s="262" t="s">
        <v>304</v>
      </c>
      <c r="H7" s="264">
        <v>4</v>
      </c>
      <c r="I7" s="262" t="s">
        <v>302</v>
      </c>
      <c r="J7" s="263"/>
      <c r="K7" s="451"/>
      <c r="L7" s="414">
        <v>30</v>
      </c>
      <c r="M7" s="590" t="s">
        <v>480</v>
      </c>
      <c r="N7" s="429"/>
      <c r="O7" s="472" t="s">
        <v>484</v>
      </c>
      <c r="P7" s="474" t="s">
        <v>485</v>
      </c>
      <c r="Q7" s="397">
        <v>1</v>
      </c>
      <c r="R7" s="11" t="s">
        <v>159</v>
      </c>
      <c r="S7" s="11" t="s">
        <v>186</v>
      </c>
      <c r="T7" s="11"/>
      <c r="U7" s="40">
        <v>1</v>
      </c>
      <c r="V7" s="12" t="s">
        <v>145</v>
      </c>
      <c r="W7" s="12" t="s">
        <v>142</v>
      </c>
      <c r="X7" s="12"/>
      <c r="Y7" s="593" t="s">
        <v>486</v>
      </c>
      <c r="Z7" s="594"/>
      <c r="AA7" s="38">
        <v>1</v>
      </c>
      <c r="AB7" s="11" t="s">
        <v>145</v>
      </c>
      <c r="AC7" s="11" t="s">
        <v>142</v>
      </c>
      <c r="AD7" s="11"/>
      <c r="AE7" s="40">
        <v>1</v>
      </c>
      <c r="AF7" s="12" t="s">
        <v>145</v>
      </c>
      <c r="AG7" s="12" t="s">
        <v>142</v>
      </c>
      <c r="AH7" s="324"/>
      <c r="AI7" s="325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</row>
    <row r="8" spans="1:226" s="14" customFormat="1" ht="46.5" customHeight="1">
      <c r="A8" s="299" t="s">
        <v>239</v>
      </c>
      <c r="B8" s="298" t="s">
        <v>299</v>
      </c>
      <c r="C8" s="300"/>
      <c r="D8" s="303" t="s">
        <v>23</v>
      </c>
      <c r="E8" s="301" t="s">
        <v>444</v>
      </c>
      <c r="F8" s="301" t="s">
        <v>242</v>
      </c>
      <c r="G8" s="262" t="s">
        <v>305</v>
      </c>
      <c r="H8" s="264">
        <v>2</v>
      </c>
      <c r="I8" s="262" t="s">
        <v>302</v>
      </c>
      <c r="J8" s="263"/>
      <c r="K8" s="452"/>
      <c r="L8" s="414">
        <v>15</v>
      </c>
      <c r="M8" s="592"/>
      <c r="N8" s="429"/>
      <c r="O8" s="474" t="s">
        <v>486</v>
      </c>
      <c r="P8" s="474" t="s">
        <v>486</v>
      </c>
      <c r="Q8" s="397">
        <v>1</v>
      </c>
      <c r="R8" s="11" t="s">
        <v>141</v>
      </c>
      <c r="S8" s="11" t="s">
        <v>142</v>
      </c>
      <c r="T8" s="11"/>
      <c r="U8" s="40">
        <v>1</v>
      </c>
      <c r="V8" s="12" t="s">
        <v>145</v>
      </c>
      <c r="W8" s="12" t="s">
        <v>142</v>
      </c>
      <c r="X8" s="12"/>
      <c r="Y8" s="593" t="s">
        <v>486</v>
      </c>
      <c r="Z8" s="594"/>
      <c r="AA8" s="38">
        <v>1</v>
      </c>
      <c r="AB8" s="11" t="s">
        <v>145</v>
      </c>
      <c r="AC8" s="11" t="s">
        <v>142</v>
      </c>
      <c r="AD8" s="11"/>
      <c r="AE8" s="40">
        <v>1</v>
      </c>
      <c r="AF8" s="12" t="s">
        <v>145</v>
      </c>
      <c r="AG8" s="12" t="s">
        <v>142</v>
      </c>
      <c r="AH8" s="324"/>
      <c r="AI8" s="325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</row>
    <row r="9" spans="1:226" s="14" customFormat="1" ht="27.75" customHeight="1">
      <c r="A9" s="299" t="s">
        <v>472</v>
      </c>
      <c r="B9" s="298" t="s">
        <v>293</v>
      </c>
      <c r="C9" s="300"/>
      <c r="D9" s="303"/>
      <c r="E9" s="302" t="s">
        <v>415</v>
      </c>
      <c r="F9" s="301"/>
      <c r="G9" s="262"/>
      <c r="H9" s="264"/>
      <c r="I9" s="262"/>
      <c r="J9" s="263"/>
      <c r="K9" s="453"/>
      <c r="L9" s="414"/>
      <c r="M9" s="443"/>
      <c r="N9" s="429"/>
      <c r="O9" s="468"/>
      <c r="P9" s="468"/>
      <c r="Q9" s="397"/>
      <c r="R9" s="11"/>
      <c r="S9" s="11"/>
      <c r="T9" s="11"/>
      <c r="U9" s="40"/>
      <c r="V9" s="12"/>
      <c r="W9" s="12"/>
      <c r="X9" s="12"/>
      <c r="Y9" s="494"/>
      <c r="Z9" s="494"/>
      <c r="AA9" s="38"/>
      <c r="AB9" s="11"/>
      <c r="AC9" s="11"/>
      <c r="AD9" s="11"/>
      <c r="AE9" s="40"/>
      <c r="AF9" s="12"/>
      <c r="AG9" s="12"/>
      <c r="AH9" s="324"/>
      <c r="AI9" s="325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</row>
    <row r="10" spans="1:226" s="14" customFormat="1" ht="48" customHeight="1">
      <c r="A10" s="300" t="s">
        <v>240</v>
      </c>
      <c r="B10" s="300" t="s">
        <v>294</v>
      </c>
      <c r="C10" s="300"/>
      <c r="D10" s="306" t="s">
        <v>23</v>
      </c>
      <c r="E10" s="342" t="s">
        <v>442</v>
      </c>
      <c r="F10" s="502" t="s">
        <v>245</v>
      </c>
      <c r="G10" s="262" t="s">
        <v>305</v>
      </c>
      <c r="H10" s="265">
        <v>2</v>
      </c>
      <c r="I10" s="262" t="s">
        <v>302</v>
      </c>
      <c r="J10" s="263"/>
      <c r="K10" s="452"/>
      <c r="L10" s="415">
        <v>15</v>
      </c>
      <c r="M10" s="590" t="s">
        <v>480</v>
      </c>
      <c r="N10" s="429"/>
      <c r="O10" s="476" t="s">
        <v>487</v>
      </c>
      <c r="P10" s="476" t="s">
        <v>488</v>
      </c>
      <c r="Q10" s="397">
        <v>1</v>
      </c>
      <c r="R10" s="11" t="s">
        <v>155</v>
      </c>
      <c r="S10" s="11" t="s">
        <v>142</v>
      </c>
      <c r="T10" s="11"/>
      <c r="U10" s="40">
        <v>1</v>
      </c>
      <c r="V10" s="12" t="s">
        <v>145</v>
      </c>
      <c r="W10" s="12" t="s">
        <v>142</v>
      </c>
      <c r="X10" s="12"/>
      <c r="Y10" s="638" t="s">
        <v>488</v>
      </c>
      <c r="Z10" s="639"/>
      <c r="AA10" s="38">
        <v>1</v>
      </c>
      <c r="AB10" s="11" t="s">
        <v>143</v>
      </c>
      <c r="AC10" s="11" t="s">
        <v>144</v>
      </c>
      <c r="AD10" s="11" t="s">
        <v>156</v>
      </c>
      <c r="AE10" s="40">
        <v>1</v>
      </c>
      <c r="AF10" s="12" t="s">
        <v>143</v>
      </c>
      <c r="AG10" s="12" t="s">
        <v>144</v>
      </c>
      <c r="AH10" s="324" t="s">
        <v>156</v>
      </c>
      <c r="AI10" s="325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</row>
    <row r="11" spans="1:226" s="14" customFormat="1" ht="96" customHeight="1">
      <c r="A11" s="300" t="s">
        <v>244</v>
      </c>
      <c r="B11" s="300" t="s">
        <v>295</v>
      </c>
      <c r="C11" s="300"/>
      <c r="D11" s="303" t="s">
        <v>23</v>
      </c>
      <c r="E11" s="301" t="s">
        <v>29</v>
      </c>
      <c r="F11" s="301" t="s">
        <v>245</v>
      </c>
      <c r="G11" s="262" t="s">
        <v>305</v>
      </c>
      <c r="H11" s="265">
        <v>2</v>
      </c>
      <c r="I11" s="262" t="s">
        <v>302</v>
      </c>
      <c r="J11" s="263"/>
      <c r="K11" s="452"/>
      <c r="L11" s="415">
        <v>15</v>
      </c>
      <c r="M11" s="592"/>
      <c r="N11" s="429"/>
      <c r="O11" s="478" t="s">
        <v>489</v>
      </c>
      <c r="P11" s="477" t="s">
        <v>486</v>
      </c>
      <c r="Q11" s="397">
        <v>1</v>
      </c>
      <c r="R11" s="11" t="s">
        <v>150</v>
      </c>
      <c r="S11" s="382" t="s">
        <v>474</v>
      </c>
      <c r="T11" s="11"/>
      <c r="U11" s="40">
        <v>1</v>
      </c>
      <c r="V11" s="12" t="s">
        <v>177</v>
      </c>
      <c r="W11" s="12" t="s">
        <v>144</v>
      </c>
      <c r="X11" s="12" t="s">
        <v>156</v>
      </c>
      <c r="Y11" s="636" t="s">
        <v>483</v>
      </c>
      <c r="Z11" s="637"/>
      <c r="AA11" s="38">
        <v>1</v>
      </c>
      <c r="AB11" s="11" t="s">
        <v>143</v>
      </c>
      <c r="AC11" s="11" t="s">
        <v>144</v>
      </c>
      <c r="AD11" s="38" t="s">
        <v>176</v>
      </c>
      <c r="AE11" s="40">
        <v>1</v>
      </c>
      <c r="AF11" s="12" t="s">
        <v>143</v>
      </c>
      <c r="AG11" s="12" t="s">
        <v>144</v>
      </c>
      <c r="AH11" s="324" t="s">
        <v>156</v>
      </c>
      <c r="AI11" s="325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</row>
    <row r="12" spans="1:226" s="14" customFormat="1" ht="27.75" customHeight="1">
      <c r="A12" s="300" t="s">
        <v>289</v>
      </c>
      <c r="B12" s="300" t="s">
        <v>290</v>
      </c>
      <c r="C12" s="300"/>
      <c r="D12" s="303"/>
      <c r="E12" s="302" t="s">
        <v>415</v>
      </c>
      <c r="F12" s="301"/>
      <c r="G12" s="262"/>
      <c r="H12" s="265"/>
      <c r="I12" s="262"/>
      <c r="J12" s="263"/>
      <c r="K12" s="453"/>
      <c r="L12" s="415"/>
      <c r="M12" s="444"/>
      <c r="N12" s="429"/>
      <c r="O12" s="468"/>
      <c r="P12" s="468"/>
      <c r="Q12" s="397"/>
      <c r="R12" s="11"/>
      <c r="S12" s="11"/>
      <c r="T12" s="11"/>
      <c r="U12" s="40"/>
      <c r="V12" s="12"/>
      <c r="W12" s="12"/>
      <c r="X12" s="12"/>
      <c r="Y12" s="494"/>
      <c r="Z12" s="494"/>
      <c r="AA12" s="38"/>
      <c r="AB12" s="11"/>
      <c r="AC12" s="11"/>
      <c r="AD12" s="38"/>
      <c r="AE12" s="40"/>
      <c r="AF12" s="12"/>
      <c r="AG12" s="12"/>
      <c r="AH12" s="324"/>
      <c r="AI12" s="325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</row>
    <row r="13" spans="1:226" s="14" customFormat="1" ht="25.5">
      <c r="A13" s="299" t="s">
        <v>246</v>
      </c>
      <c r="B13" s="299" t="s">
        <v>291</v>
      </c>
      <c r="C13" s="300"/>
      <c r="D13" s="306" t="s">
        <v>23</v>
      </c>
      <c r="E13" s="307" t="s">
        <v>29</v>
      </c>
      <c r="F13" s="502" t="s">
        <v>245</v>
      </c>
      <c r="G13" s="262" t="s">
        <v>306</v>
      </c>
      <c r="H13" s="265">
        <v>1</v>
      </c>
      <c r="I13" s="262" t="s">
        <v>302</v>
      </c>
      <c r="J13" s="263"/>
      <c r="K13" s="452"/>
      <c r="L13" s="415">
        <v>8</v>
      </c>
      <c r="M13" s="590" t="s">
        <v>480</v>
      </c>
      <c r="N13" s="429"/>
      <c r="O13" s="475" t="s">
        <v>487</v>
      </c>
      <c r="P13" s="475" t="s">
        <v>488</v>
      </c>
      <c r="Q13" s="397">
        <v>1</v>
      </c>
      <c r="R13" s="11" t="s">
        <v>141</v>
      </c>
      <c r="S13" s="11" t="s">
        <v>142</v>
      </c>
      <c r="T13" s="11"/>
      <c r="U13" s="383">
        <v>1</v>
      </c>
      <c r="V13" s="382" t="s">
        <v>145</v>
      </c>
      <c r="W13" s="345" t="s">
        <v>142</v>
      </c>
      <c r="X13" s="12"/>
      <c r="Y13" s="593" t="s">
        <v>486</v>
      </c>
      <c r="Z13" s="594"/>
      <c r="AA13" s="383">
        <v>1</v>
      </c>
      <c r="AB13" s="382" t="s">
        <v>145</v>
      </c>
      <c r="AC13" s="382" t="s">
        <v>142</v>
      </c>
      <c r="AD13" s="38"/>
      <c r="AE13" s="383">
        <v>1</v>
      </c>
      <c r="AF13" s="382" t="s">
        <v>145</v>
      </c>
      <c r="AG13" s="382" t="s">
        <v>142</v>
      </c>
      <c r="AH13" s="324"/>
      <c r="AI13" s="325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</row>
    <row r="14" spans="1:226" s="14" customFormat="1" ht="25.5">
      <c r="A14" s="299" t="s">
        <v>247</v>
      </c>
      <c r="B14" s="299" t="s">
        <v>292</v>
      </c>
      <c r="C14" s="308"/>
      <c r="D14" s="303" t="s">
        <v>23</v>
      </c>
      <c r="E14" s="301" t="s">
        <v>29</v>
      </c>
      <c r="F14" s="301" t="s">
        <v>248</v>
      </c>
      <c r="G14" s="262" t="s">
        <v>306</v>
      </c>
      <c r="H14" s="265">
        <v>1</v>
      </c>
      <c r="I14" s="262" t="s">
        <v>302</v>
      </c>
      <c r="J14" s="263"/>
      <c r="K14" s="452"/>
      <c r="L14" s="415">
        <v>8</v>
      </c>
      <c r="M14" s="591"/>
      <c r="N14" s="429"/>
      <c r="O14" s="475" t="s">
        <v>487</v>
      </c>
      <c r="P14" s="475" t="s">
        <v>488</v>
      </c>
      <c r="Q14" s="398">
        <v>1</v>
      </c>
      <c r="R14" s="345" t="s">
        <v>155</v>
      </c>
      <c r="S14" s="345"/>
      <c r="T14" s="345"/>
      <c r="U14" s="344">
        <v>1</v>
      </c>
      <c r="V14" s="382" t="s">
        <v>145</v>
      </c>
      <c r="W14" s="345" t="s">
        <v>142</v>
      </c>
      <c r="X14" s="345"/>
      <c r="Y14" s="593" t="s">
        <v>486</v>
      </c>
      <c r="Z14" s="594"/>
      <c r="AA14" s="383">
        <v>1</v>
      </c>
      <c r="AB14" s="382" t="s">
        <v>145</v>
      </c>
      <c r="AC14" s="382" t="s">
        <v>142</v>
      </c>
      <c r="AD14" s="345"/>
      <c r="AE14" s="344">
        <v>1</v>
      </c>
      <c r="AF14" s="382" t="s">
        <v>145</v>
      </c>
      <c r="AG14" s="382" t="s">
        <v>142</v>
      </c>
      <c r="AH14" s="345"/>
      <c r="AI14" s="325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</row>
    <row r="15" spans="1:226" s="14" customFormat="1" ht="39" customHeight="1">
      <c r="A15" s="515" t="s">
        <v>445</v>
      </c>
      <c r="B15" s="515" t="s">
        <v>34</v>
      </c>
      <c r="C15" s="300"/>
      <c r="D15" s="306" t="s">
        <v>23</v>
      </c>
      <c r="E15" s="342" t="s">
        <v>446</v>
      </c>
      <c r="F15" s="541" t="s">
        <v>253</v>
      </c>
      <c r="G15" s="8" t="s">
        <v>413</v>
      </c>
      <c r="H15" s="367">
        <v>5</v>
      </c>
      <c r="I15" s="262" t="s">
        <v>302</v>
      </c>
      <c r="J15" s="263"/>
      <c r="K15" s="452"/>
      <c r="L15" s="416">
        <v>40</v>
      </c>
      <c r="M15" s="591"/>
      <c r="N15" s="429"/>
      <c r="O15" s="640" t="s">
        <v>490</v>
      </c>
      <c r="P15" s="640" t="s">
        <v>491</v>
      </c>
      <c r="Q15" s="397">
        <v>1</v>
      </c>
      <c r="R15" s="11" t="s">
        <v>173</v>
      </c>
      <c r="S15" s="11" t="s">
        <v>142</v>
      </c>
      <c r="T15" s="11" t="s">
        <v>161</v>
      </c>
      <c r="U15" s="40">
        <v>1</v>
      </c>
      <c r="V15" s="12" t="s">
        <v>180</v>
      </c>
      <c r="W15" s="12" t="s">
        <v>142</v>
      </c>
      <c r="X15" s="12"/>
      <c r="Y15" s="595" t="s">
        <v>530</v>
      </c>
      <c r="Z15" s="596"/>
      <c r="AA15" s="38">
        <v>1</v>
      </c>
      <c r="AB15" s="11" t="s">
        <v>165</v>
      </c>
      <c r="AC15" s="11" t="s">
        <v>142</v>
      </c>
      <c r="AD15" s="11"/>
      <c r="AE15" s="40">
        <v>1</v>
      </c>
      <c r="AF15" s="58" t="s">
        <v>162</v>
      </c>
      <c r="AG15" s="12" t="s">
        <v>142</v>
      </c>
      <c r="AH15" s="324"/>
      <c r="AI15" s="325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</row>
    <row r="16" spans="1:226" s="14" customFormat="1" ht="38.25">
      <c r="A16" s="516"/>
      <c r="B16" s="516"/>
      <c r="C16" s="300"/>
      <c r="D16" s="303" t="s">
        <v>23</v>
      </c>
      <c r="E16" s="342" t="s">
        <v>139</v>
      </c>
      <c r="F16" s="542"/>
      <c r="G16" s="8" t="s">
        <v>305</v>
      </c>
      <c r="H16" s="368">
        <v>2</v>
      </c>
      <c r="I16" s="262"/>
      <c r="J16" s="263"/>
      <c r="K16" s="452"/>
      <c r="L16" s="414">
        <v>0</v>
      </c>
      <c r="M16" s="591"/>
      <c r="N16" s="429"/>
      <c r="O16" s="641"/>
      <c r="P16" s="641"/>
      <c r="Q16" s="397">
        <v>1</v>
      </c>
      <c r="R16" s="11" t="s">
        <v>174</v>
      </c>
      <c r="S16" s="11" t="s">
        <v>142</v>
      </c>
      <c r="T16" s="11" t="s">
        <v>161</v>
      </c>
      <c r="U16" s="40">
        <v>1</v>
      </c>
      <c r="V16" s="12" t="s">
        <v>181</v>
      </c>
      <c r="W16" s="12" t="s">
        <v>142</v>
      </c>
      <c r="X16" s="12"/>
      <c r="Y16" s="597"/>
      <c r="Z16" s="598"/>
      <c r="AA16" s="38">
        <v>1</v>
      </c>
      <c r="AB16" s="11" t="s">
        <v>164</v>
      </c>
      <c r="AC16" s="11" t="s">
        <v>142</v>
      </c>
      <c r="AD16" s="11"/>
      <c r="AE16" s="40">
        <v>1</v>
      </c>
      <c r="AF16" s="58" t="s">
        <v>163</v>
      </c>
      <c r="AG16" s="12" t="s">
        <v>142</v>
      </c>
      <c r="AH16" s="324"/>
      <c r="AI16" s="325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</row>
    <row r="17" spans="1:226" s="14" customFormat="1" ht="27.75" customHeight="1">
      <c r="A17" s="535" t="s">
        <v>249</v>
      </c>
      <c r="B17" s="571" t="s">
        <v>37</v>
      </c>
      <c r="C17" s="300"/>
      <c r="D17" s="306" t="s">
        <v>23</v>
      </c>
      <c r="E17" s="342" t="s">
        <v>139</v>
      </c>
      <c r="F17" s="564" t="s">
        <v>250</v>
      </c>
      <c r="G17" s="8" t="s">
        <v>303</v>
      </c>
      <c r="H17" s="368">
        <v>3</v>
      </c>
      <c r="I17" s="262" t="s">
        <v>302</v>
      </c>
      <c r="J17" s="263"/>
      <c r="K17" s="452"/>
      <c r="L17" s="579">
        <v>23</v>
      </c>
      <c r="M17" s="591"/>
      <c r="N17" s="429"/>
      <c r="O17" s="640" t="s">
        <v>492</v>
      </c>
      <c r="P17" s="640" t="s">
        <v>493</v>
      </c>
      <c r="Q17" s="509">
        <v>1</v>
      </c>
      <c r="R17" s="553" t="s">
        <v>152</v>
      </c>
      <c r="S17" s="553" t="s">
        <v>142</v>
      </c>
      <c r="T17" s="555"/>
      <c r="U17" s="551">
        <v>1</v>
      </c>
      <c r="V17" s="521" t="s">
        <v>153</v>
      </c>
      <c r="W17" s="521" t="s">
        <v>142</v>
      </c>
      <c r="X17" s="521" t="s">
        <v>154</v>
      </c>
      <c r="Y17" s="595" t="s">
        <v>493</v>
      </c>
      <c r="Z17" s="596"/>
      <c r="AA17" s="560">
        <v>1</v>
      </c>
      <c r="AB17" s="553" t="s">
        <v>158</v>
      </c>
      <c r="AC17" s="553" t="s">
        <v>142</v>
      </c>
      <c r="AD17" s="553" t="s">
        <v>154</v>
      </c>
      <c r="AE17" s="551">
        <v>1</v>
      </c>
      <c r="AF17" s="521" t="s">
        <v>158</v>
      </c>
      <c r="AG17" s="521" t="s">
        <v>142</v>
      </c>
      <c r="AH17" s="548" t="s">
        <v>154</v>
      </c>
      <c r="AI17" s="325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</row>
    <row r="18" spans="1:226" s="14" customFormat="1" ht="24" customHeight="1">
      <c r="A18" s="536"/>
      <c r="B18" s="572"/>
      <c r="C18" s="300"/>
      <c r="D18" s="306"/>
      <c r="E18" s="342" t="s">
        <v>96</v>
      </c>
      <c r="F18" s="565"/>
      <c r="G18" s="8" t="s">
        <v>305</v>
      </c>
      <c r="H18" s="368">
        <v>2</v>
      </c>
      <c r="I18" s="262"/>
      <c r="J18" s="263"/>
      <c r="K18" s="452"/>
      <c r="L18" s="580"/>
      <c r="M18" s="591"/>
      <c r="N18" s="429"/>
      <c r="O18" s="641"/>
      <c r="P18" s="641"/>
      <c r="Q18" s="510"/>
      <c r="R18" s="554"/>
      <c r="S18" s="554"/>
      <c r="T18" s="556"/>
      <c r="U18" s="552"/>
      <c r="V18" s="522"/>
      <c r="W18" s="522"/>
      <c r="X18" s="522"/>
      <c r="Y18" s="597"/>
      <c r="Z18" s="598"/>
      <c r="AA18" s="561"/>
      <c r="AB18" s="554"/>
      <c r="AC18" s="554"/>
      <c r="AD18" s="554"/>
      <c r="AE18" s="552"/>
      <c r="AF18" s="522"/>
      <c r="AG18" s="522"/>
      <c r="AH18" s="549"/>
      <c r="AI18" s="325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</row>
    <row r="19" spans="1:226" s="14" customFormat="1" ht="46.5" customHeight="1">
      <c r="A19" s="535" t="s">
        <v>447</v>
      </c>
      <c r="B19" s="543" t="s">
        <v>40</v>
      </c>
      <c r="C19" s="300"/>
      <c r="D19" s="303" t="s">
        <v>23</v>
      </c>
      <c r="E19" s="267" t="s">
        <v>41</v>
      </c>
      <c r="F19" s="511" t="s">
        <v>251</v>
      </c>
      <c r="G19" s="262" t="s">
        <v>303</v>
      </c>
      <c r="H19" s="264">
        <v>3</v>
      </c>
      <c r="I19" s="262" t="s">
        <v>302</v>
      </c>
      <c r="J19" s="263"/>
      <c r="K19" s="452"/>
      <c r="L19" s="579">
        <v>23</v>
      </c>
      <c r="M19" s="591"/>
      <c r="N19" s="429"/>
      <c r="O19" s="660" t="s">
        <v>498</v>
      </c>
      <c r="P19" s="660" t="s">
        <v>494</v>
      </c>
      <c r="Q19" s="397">
        <v>1</v>
      </c>
      <c r="R19" s="11" t="s">
        <v>152</v>
      </c>
      <c r="S19" s="11" t="s">
        <v>142</v>
      </c>
      <c r="T19" s="11"/>
      <c r="U19" s="40">
        <v>1</v>
      </c>
      <c r="V19" s="12" t="s">
        <v>153</v>
      </c>
      <c r="W19" s="12" t="s">
        <v>142</v>
      </c>
      <c r="X19" s="12" t="s">
        <v>154</v>
      </c>
      <c r="Y19" s="599" t="s">
        <v>532</v>
      </c>
      <c r="Z19" s="600"/>
      <c r="AA19" s="38">
        <v>1</v>
      </c>
      <c r="AB19" s="11" t="s">
        <v>158</v>
      </c>
      <c r="AC19" s="11" t="s">
        <v>142</v>
      </c>
      <c r="AD19" s="11" t="s">
        <v>154</v>
      </c>
      <c r="AE19" s="40">
        <v>1</v>
      </c>
      <c r="AF19" s="12" t="s">
        <v>158</v>
      </c>
      <c r="AG19" s="12" t="s">
        <v>142</v>
      </c>
      <c r="AH19" s="324" t="s">
        <v>154</v>
      </c>
      <c r="AI19" s="325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</row>
    <row r="20" spans="1:226" s="14" customFormat="1" ht="49.5" customHeight="1">
      <c r="A20" s="536"/>
      <c r="B20" s="544"/>
      <c r="C20" s="300"/>
      <c r="D20" s="303"/>
      <c r="E20" s="342" t="s">
        <v>138</v>
      </c>
      <c r="F20" s="512"/>
      <c r="G20" s="8" t="s">
        <v>305</v>
      </c>
      <c r="H20" s="368">
        <v>2</v>
      </c>
      <c r="I20" s="262"/>
      <c r="J20" s="263"/>
      <c r="K20" s="452"/>
      <c r="L20" s="580"/>
      <c r="M20" s="592"/>
      <c r="N20" s="429"/>
      <c r="O20" s="661"/>
      <c r="P20" s="661"/>
      <c r="Q20" s="397">
        <v>1</v>
      </c>
      <c r="R20" s="11" t="s">
        <v>152</v>
      </c>
      <c r="S20" s="11" t="s">
        <v>142</v>
      </c>
      <c r="T20" s="11"/>
      <c r="U20" s="40">
        <v>1</v>
      </c>
      <c r="V20" s="12" t="s">
        <v>153</v>
      </c>
      <c r="W20" s="12" t="s">
        <v>142</v>
      </c>
      <c r="X20" s="12" t="s">
        <v>154</v>
      </c>
      <c r="Y20" s="601"/>
      <c r="Z20" s="602"/>
      <c r="AA20" s="38">
        <v>1</v>
      </c>
      <c r="AB20" s="11" t="s">
        <v>158</v>
      </c>
      <c r="AC20" s="11" t="s">
        <v>142</v>
      </c>
      <c r="AD20" s="11" t="s">
        <v>154</v>
      </c>
      <c r="AE20" s="40">
        <v>1</v>
      </c>
      <c r="AF20" s="12" t="s">
        <v>158</v>
      </c>
      <c r="AG20" s="12" t="s">
        <v>142</v>
      </c>
      <c r="AH20" s="324" t="s">
        <v>154</v>
      </c>
      <c r="AI20" s="325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</row>
    <row r="21" spans="1:226" s="14" customFormat="1" ht="38.25" customHeight="1">
      <c r="A21" s="299" t="s">
        <v>254</v>
      </c>
      <c r="B21" s="298" t="s">
        <v>43</v>
      </c>
      <c r="C21" s="300"/>
      <c r="D21" s="306" t="s">
        <v>23</v>
      </c>
      <c r="E21" s="346" t="s">
        <v>448</v>
      </c>
      <c r="F21" s="267"/>
      <c r="G21" s="262" t="s">
        <v>303</v>
      </c>
      <c r="H21" s="264">
        <v>3</v>
      </c>
      <c r="I21" s="262"/>
      <c r="J21" s="263"/>
      <c r="K21" s="454"/>
      <c r="L21" s="414">
        <v>30</v>
      </c>
      <c r="M21" s="443"/>
      <c r="N21" s="429"/>
      <c r="O21" s="662" t="s">
        <v>499</v>
      </c>
      <c r="P21" s="663"/>
      <c r="Q21" s="567" t="s">
        <v>433</v>
      </c>
      <c r="R21" s="567"/>
      <c r="S21" s="567"/>
      <c r="T21" s="568"/>
      <c r="U21" s="557" t="s">
        <v>433</v>
      </c>
      <c r="V21" s="558"/>
      <c r="W21" s="558"/>
      <c r="X21" s="569"/>
      <c r="Y21" s="662" t="s">
        <v>499</v>
      </c>
      <c r="Z21" s="663"/>
      <c r="AA21" s="570" t="s">
        <v>433</v>
      </c>
      <c r="AB21" s="567"/>
      <c r="AC21" s="567"/>
      <c r="AD21" s="568"/>
      <c r="AE21" s="557" t="s">
        <v>433</v>
      </c>
      <c r="AF21" s="558"/>
      <c r="AG21" s="558"/>
      <c r="AH21" s="559"/>
      <c r="AI21" s="325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</row>
    <row r="22" spans="1:226" s="14" customFormat="1" ht="15.75">
      <c r="A22" s="369" t="s">
        <v>449</v>
      </c>
      <c r="B22" s="370" t="s">
        <v>422</v>
      </c>
      <c r="C22" s="300"/>
      <c r="D22" s="371"/>
      <c r="E22" s="342" t="s">
        <v>424</v>
      </c>
      <c r="F22" s="342" t="s">
        <v>245</v>
      </c>
      <c r="G22" s="8" t="s">
        <v>306</v>
      </c>
      <c r="H22" s="368">
        <v>1</v>
      </c>
      <c r="I22" s="8"/>
      <c r="J22" s="9"/>
      <c r="K22" s="452"/>
      <c r="L22" s="417">
        <v>8</v>
      </c>
      <c r="M22" s="590" t="s">
        <v>480</v>
      </c>
      <c r="N22" s="429"/>
      <c r="O22" s="475" t="s">
        <v>487</v>
      </c>
      <c r="P22" s="475" t="s">
        <v>488</v>
      </c>
      <c r="Q22" s="397">
        <v>1</v>
      </c>
      <c r="R22" s="11" t="s">
        <v>155</v>
      </c>
      <c r="S22" s="11" t="s">
        <v>142</v>
      </c>
      <c r="T22" s="11"/>
      <c r="U22" s="40">
        <v>1</v>
      </c>
      <c r="V22" s="12" t="s">
        <v>145</v>
      </c>
      <c r="W22" s="12" t="s">
        <v>142</v>
      </c>
      <c r="X22" s="12"/>
      <c r="Y22" s="607" t="s">
        <v>493</v>
      </c>
      <c r="Z22" s="608"/>
      <c r="AA22" s="38">
        <v>1</v>
      </c>
      <c r="AB22" s="11" t="s">
        <v>145</v>
      </c>
      <c r="AC22" s="11" t="s">
        <v>142</v>
      </c>
      <c r="AD22" s="11"/>
      <c r="AE22" s="40">
        <v>1</v>
      </c>
      <c r="AF22" s="12" t="s">
        <v>145</v>
      </c>
      <c r="AG22" s="12" t="s">
        <v>142</v>
      </c>
      <c r="AH22" s="324"/>
      <c r="AI22" s="325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</row>
    <row r="23" spans="1:226" s="14" customFormat="1" ht="35.25" customHeight="1">
      <c r="A23" s="369" t="s">
        <v>450</v>
      </c>
      <c r="B23" s="370" t="s">
        <v>423</v>
      </c>
      <c r="C23" s="300"/>
      <c r="D23" s="371"/>
      <c r="E23" s="342" t="s">
        <v>425</v>
      </c>
      <c r="F23" s="342" t="s">
        <v>253</v>
      </c>
      <c r="G23" s="8" t="s">
        <v>306</v>
      </c>
      <c r="H23" s="368">
        <v>1</v>
      </c>
      <c r="I23" s="8"/>
      <c r="J23" s="9"/>
      <c r="K23" s="452"/>
      <c r="L23" s="417">
        <v>8</v>
      </c>
      <c r="M23" s="591"/>
      <c r="N23" s="429"/>
      <c r="O23" s="490" t="s">
        <v>511</v>
      </c>
      <c r="P23" s="490" t="s">
        <v>511</v>
      </c>
      <c r="Q23" s="397">
        <v>1</v>
      </c>
      <c r="R23" s="11" t="s">
        <v>155</v>
      </c>
      <c r="S23" s="11" t="s">
        <v>142</v>
      </c>
      <c r="T23" s="11"/>
      <c r="U23" s="40">
        <v>1</v>
      </c>
      <c r="V23" s="12" t="s">
        <v>145</v>
      </c>
      <c r="W23" s="12" t="s">
        <v>142</v>
      </c>
      <c r="X23" s="12"/>
      <c r="Y23" s="497" t="s">
        <v>530</v>
      </c>
      <c r="Z23" s="497" t="s">
        <v>530</v>
      </c>
      <c r="AA23" s="38">
        <v>1</v>
      </c>
      <c r="AB23" s="11" t="s">
        <v>145</v>
      </c>
      <c r="AC23" s="11" t="s">
        <v>142</v>
      </c>
      <c r="AD23" s="11"/>
      <c r="AE23" s="40">
        <v>1</v>
      </c>
      <c r="AF23" s="12" t="s">
        <v>145</v>
      </c>
      <c r="AG23" s="12" t="s">
        <v>142</v>
      </c>
      <c r="AH23" s="324"/>
      <c r="AI23" s="325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</row>
    <row r="24" spans="1:226" s="14" customFormat="1" ht="38.25" customHeight="1">
      <c r="A24" s="369" t="s">
        <v>451</v>
      </c>
      <c r="B24" s="300" t="s">
        <v>439</v>
      </c>
      <c r="C24" s="300"/>
      <c r="D24" s="371"/>
      <c r="E24" s="342" t="s">
        <v>440</v>
      </c>
      <c r="F24" s="342" t="s">
        <v>241</v>
      </c>
      <c r="G24" s="8" t="s">
        <v>306</v>
      </c>
      <c r="H24" s="368">
        <v>1</v>
      </c>
      <c r="I24" s="8"/>
      <c r="J24" s="9"/>
      <c r="K24" s="452"/>
      <c r="L24" s="418" t="s">
        <v>437</v>
      </c>
      <c r="M24" s="591"/>
      <c r="N24" s="429"/>
      <c r="O24" s="476" t="s">
        <v>487</v>
      </c>
      <c r="P24" s="476" t="s">
        <v>488</v>
      </c>
      <c r="Q24" s="397">
        <v>1</v>
      </c>
      <c r="R24" s="11" t="s">
        <v>155</v>
      </c>
      <c r="S24" s="11" t="s">
        <v>142</v>
      </c>
      <c r="T24" s="11"/>
      <c r="U24" s="40">
        <v>1</v>
      </c>
      <c r="V24" s="12" t="s">
        <v>145</v>
      </c>
      <c r="W24" s="12" t="s">
        <v>142</v>
      </c>
      <c r="X24" s="12"/>
      <c r="Y24" s="609" t="s">
        <v>493</v>
      </c>
      <c r="Z24" s="610"/>
      <c r="AA24" s="38">
        <v>1</v>
      </c>
      <c r="AB24" s="11" t="s">
        <v>145</v>
      </c>
      <c r="AC24" s="11" t="s">
        <v>142</v>
      </c>
      <c r="AD24" s="11"/>
      <c r="AE24" s="40">
        <v>1</v>
      </c>
      <c r="AF24" s="12" t="s">
        <v>145</v>
      </c>
      <c r="AG24" s="12" t="s">
        <v>142</v>
      </c>
      <c r="AH24" s="324"/>
      <c r="AI24" s="325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</row>
    <row r="25" spans="1:226" s="14" customFormat="1" ht="42" customHeight="1">
      <c r="A25" s="369" t="s">
        <v>452</v>
      </c>
      <c r="B25" s="300" t="s">
        <v>453</v>
      </c>
      <c r="C25" s="300"/>
      <c r="D25" s="371"/>
      <c r="E25" s="342" t="s">
        <v>441</v>
      </c>
      <c r="F25" s="342" t="s">
        <v>272</v>
      </c>
      <c r="G25" s="8" t="s">
        <v>306</v>
      </c>
      <c r="H25" s="368">
        <v>1</v>
      </c>
      <c r="I25" s="8"/>
      <c r="J25" s="9"/>
      <c r="L25" s="418" t="s">
        <v>437</v>
      </c>
      <c r="M25" s="592"/>
      <c r="N25" s="429"/>
      <c r="O25" s="476" t="s">
        <v>487</v>
      </c>
      <c r="P25" s="476" t="s">
        <v>488</v>
      </c>
      <c r="Q25" s="397">
        <v>1</v>
      </c>
      <c r="R25" s="11" t="s">
        <v>155</v>
      </c>
      <c r="S25" s="11" t="s">
        <v>142</v>
      </c>
      <c r="T25" s="11"/>
      <c r="U25" s="40">
        <v>1</v>
      </c>
      <c r="V25" s="12" t="s">
        <v>145</v>
      </c>
      <c r="W25" s="12" t="s">
        <v>142</v>
      </c>
      <c r="X25" s="12"/>
      <c r="Y25" s="609" t="s">
        <v>493</v>
      </c>
      <c r="Z25" s="610"/>
      <c r="AA25" s="38">
        <v>1</v>
      </c>
      <c r="AB25" s="11" t="s">
        <v>145</v>
      </c>
      <c r="AC25" s="11" t="s">
        <v>142</v>
      </c>
      <c r="AD25" s="11"/>
      <c r="AE25" s="40">
        <v>1</v>
      </c>
      <c r="AF25" s="12" t="s">
        <v>145</v>
      </c>
      <c r="AG25" s="12" t="s">
        <v>142</v>
      </c>
      <c r="AH25" s="324"/>
      <c r="AI25" s="32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</row>
    <row r="26" spans="1:226" s="14" customFormat="1" ht="27.75" customHeight="1">
      <c r="A26" s="299" t="s">
        <v>285</v>
      </c>
      <c r="B26" s="298" t="s">
        <v>286</v>
      </c>
      <c r="C26" s="300"/>
      <c r="D26" s="306"/>
      <c r="E26" s="284" t="s">
        <v>415</v>
      </c>
      <c r="F26" s="267"/>
      <c r="G26" s="262"/>
      <c r="H26" s="264"/>
      <c r="I26" s="262"/>
      <c r="J26" s="263"/>
      <c r="K26" s="450"/>
      <c r="L26" s="414"/>
      <c r="M26" s="443"/>
      <c r="N26" s="429"/>
      <c r="O26" s="468"/>
      <c r="P26" s="468"/>
      <c r="Q26" s="399"/>
      <c r="R26" s="11"/>
      <c r="S26" s="11"/>
      <c r="T26" s="11"/>
      <c r="U26" s="12"/>
      <c r="V26" s="12"/>
      <c r="W26" s="12"/>
      <c r="X26" s="12"/>
      <c r="Y26" s="494"/>
      <c r="Z26" s="494"/>
      <c r="AA26" s="11"/>
      <c r="AB26" s="11"/>
      <c r="AC26" s="11"/>
      <c r="AD26" s="11"/>
      <c r="AE26" s="12"/>
      <c r="AF26" s="12"/>
      <c r="AG26" s="12"/>
      <c r="AH26" s="324"/>
      <c r="AI26" s="325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</row>
    <row r="27" spans="1:226" s="14" customFormat="1" ht="27.75" customHeight="1">
      <c r="A27" s="299" t="s">
        <v>255</v>
      </c>
      <c r="B27" s="305" t="s">
        <v>287</v>
      </c>
      <c r="C27" s="309"/>
      <c r="D27" s="303" t="s">
        <v>46</v>
      </c>
      <c r="E27" s="267"/>
      <c r="F27" s="503" t="s">
        <v>311</v>
      </c>
      <c r="G27" s="262" t="s">
        <v>305</v>
      </c>
      <c r="H27" s="265">
        <v>2</v>
      </c>
      <c r="I27" s="262" t="s">
        <v>302</v>
      </c>
      <c r="J27" s="263"/>
      <c r="K27" s="451"/>
      <c r="L27" s="415">
        <v>15</v>
      </c>
      <c r="M27" s="590" t="s">
        <v>480</v>
      </c>
      <c r="N27" s="429"/>
      <c r="O27" s="470" t="s">
        <v>500</v>
      </c>
      <c r="P27" s="479" t="s">
        <v>486</v>
      </c>
      <c r="Q27" s="397">
        <v>1</v>
      </c>
      <c r="R27" s="11" t="s">
        <v>141</v>
      </c>
      <c r="S27" s="11" t="s">
        <v>142</v>
      </c>
      <c r="T27" s="11"/>
      <c r="U27" s="40">
        <v>1</v>
      </c>
      <c r="V27" s="12" t="s">
        <v>143</v>
      </c>
      <c r="W27" s="12" t="s">
        <v>142</v>
      </c>
      <c r="X27" s="12" t="s">
        <v>149</v>
      </c>
      <c r="Y27" s="593" t="s">
        <v>486</v>
      </c>
      <c r="Z27" s="594"/>
      <c r="AA27" s="38">
        <v>1</v>
      </c>
      <c r="AB27" s="11" t="s">
        <v>143</v>
      </c>
      <c r="AC27" s="11" t="s">
        <v>144</v>
      </c>
      <c r="AD27" s="11" t="s">
        <v>156</v>
      </c>
      <c r="AE27" s="40">
        <v>1</v>
      </c>
      <c r="AF27" s="12" t="s">
        <v>143</v>
      </c>
      <c r="AG27" s="12" t="s">
        <v>144</v>
      </c>
      <c r="AH27" s="324" t="s">
        <v>156</v>
      </c>
      <c r="AI27" s="325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</row>
    <row r="28" spans="1:226" s="14" customFormat="1" ht="27.75" customHeight="1">
      <c r="A28" s="299" t="s">
        <v>256</v>
      </c>
      <c r="B28" s="305" t="s">
        <v>288</v>
      </c>
      <c r="C28" s="309"/>
      <c r="D28" s="306" t="s">
        <v>46</v>
      </c>
      <c r="E28" s="267"/>
      <c r="F28" s="267" t="s">
        <v>272</v>
      </c>
      <c r="G28" s="262" t="s">
        <v>305</v>
      </c>
      <c r="H28" s="265">
        <v>2</v>
      </c>
      <c r="I28" s="262" t="s">
        <v>302</v>
      </c>
      <c r="J28" s="263"/>
      <c r="K28" s="455"/>
      <c r="L28" s="415">
        <v>15</v>
      </c>
      <c r="M28" s="592"/>
      <c r="N28" s="429"/>
      <c r="O28" s="475" t="s">
        <v>487</v>
      </c>
      <c r="P28" s="475" t="s">
        <v>488</v>
      </c>
      <c r="Q28" s="397">
        <v>1</v>
      </c>
      <c r="R28" s="11" t="s">
        <v>155</v>
      </c>
      <c r="S28" s="11" t="s">
        <v>142</v>
      </c>
      <c r="T28" s="11"/>
      <c r="U28" s="40">
        <v>1</v>
      </c>
      <c r="V28" s="12" t="s">
        <v>145</v>
      </c>
      <c r="W28" s="12" t="s">
        <v>142</v>
      </c>
      <c r="X28" s="12"/>
      <c r="Y28" s="593" t="s">
        <v>486</v>
      </c>
      <c r="Z28" s="594"/>
      <c r="AA28" s="38">
        <v>1</v>
      </c>
      <c r="AB28" s="11" t="s">
        <v>145</v>
      </c>
      <c r="AC28" s="11" t="s">
        <v>142</v>
      </c>
      <c r="AD28" s="11"/>
      <c r="AE28" s="40">
        <v>1</v>
      </c>
      <c r="AF28" s="12" t="s">
        <v>145</v>
      </c>
      <c r="AG28" s="12" t="s">
        <v>142</v>
      </c>
      <c r="AH28" s="324"/>
      <c r="AI28" s="325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</row>
    <row r="29" spans="1:226" s="14" customFormat="1" ht="27.75" customHeight="1">
      <c r="A29" s="299" t="s">
        <v>280</v>
      </c>
      <c r="B29" s="305" t="s">
        <v>281</v>
      </c>
      <c r="C29" s="309"/>
      <c r="D29" s="306"/>
      <c r="E29" s="284" t="s">
        <v>415</v>
      </c>
      <c r="F29" s="267"/>
      <c r="G29" s="262"/>
      <c r="H29" s="265"/>
      <c r="I29" s="262"/>
      <c r="J29" s="263"/>
      <c r="K29" s="450"/>
      <c r="L29" s="415"/>
      <c r="M29" s="444"/>
      <c r="N29" s="429"/>
      <c r="O29" s="468"/>
      <c r="P29" s="468"/>
      <c r="Q29" s="397"/>
      <c r="R29" s="11"/>
      <c r="S29" s="11"/>
      <c r="T29" s="11"/>
      <c r="U29" s="40"/>
      <c r="V29" s="12"/>
      <c r="W29" s="12"/>
      <c r="X29" s="12"/>
      <c r="Y29" s="494"/>
      <c r="Z29" s="494"/>
      <c r="AA29" s="38"/>
      <c r="AB29" s="11"/>
      <c r="AC29" s="11"/>
      <c r="AD29" s="11"/>
      <c r="AE29" s="40"/>
      <c r="AF29" s="12"/>
      <c r="AG29" s="12"/>
      <c r="AH29" s="324"/>
      <c r="AI29" s="325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</row>
    <row r="30" spans="1:226" s="14" customFormat="1" ht="78.75">
      <c r="A30" s="299" t="s">
        <v>257</v>
      </c>
      <c r="B30" s="305" t="s">
        <v>282</v>
      </c>
      <c r="C30" s="309"/>
      <c r="D30" s="303" t="s">
        <v>46</v>
      </c>
      <c r="E30" s="267"/>
      <c r="F30" s="267" t="s">
        <v>273</v>
      </c>
      <c r="G30" s="262" t="s">
        <v>304</v>
      </c>
      <c r="H30" s="265">
        <v>4</v>
      </c>
      <c r="I30" s="262" t="s">
        <v>302</v>
      </c>
      <c r="J30" s="263"/>
      <c r="L30" s="415">
        <v>30</v>
      </c>
      <c r="M30" s="456" t="s">
        <v>480</v>
      </c>
      <c r="N30" s="429"/>
      <c r="O30" s="479" t="s">
        <v>495</v>
      </c>
      <c r="P30" s="479" t="s">
        <v>496</v>
      </c>
      <c r="Q30" s="397">
        <v>1</v>
      </c>
      <c r="R30" s="11" t="s">
        <v>141</v>
      </c>
      <c r="S30" s="11" t="s">
        <v>142</v>
      </c>
      <c r="T30" s="11"/>
      <c r="U30" s="40">
        <v>1</v>
      </c>
      <c r="V30" s="12" t="s">
        <v>143</v>
      </c>
      <c r="W30" s="12" t="s">
        <v>142</v>
      </c>
      <c r="X30" s="12" t="s">
        <v>149</v>
      </c>
      <c r="Y30" s="496" t="s">
        <v>531</v>
      </c>
      <c r="Z30" s="496" t="s">
        <v>531</v>
      </c>
      <c r="AA30" s="38">
        <v>1</v>
      </c>
      <c r="AB30" s="11" t="s">
        <v>143</v>
      </c>
      <c r="AC30" s="11" t="s">
        <v>144</v>
      </c>
      <c r="AD30" s="11" t="s">
        <v>156</v>
      </c>
      <c r="AE30" s="40">
        <v>1</v>
      </c>
      <c r="AF30" s="12" t="s">
        <v>143</v>
      </c>
      <c r="AG30" s="12" t="s">
        <v>144</v>
      </c>
      <c r="AH30" s="324" t="s">
        <v>156</v>
      </c>
      <c r="AI30" s="325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</row>
    <row r="31" spans="1:226" s="14" customFormat="1" ht="78.75" customHeight="1">
      <c r="A31" s="299" t="s">
        <v>258</v>
      </c>
      <c r="B31" s="305" t="s">
        <v>283</v>
      </c>
      <c r="C31" s="309"/>
      <c r="D31" s="306" t="s">
        <v>46</v>
      </c>
      <c r="E31" s="310"/>
      <c r="F31" s="310" t="s">
        <v>274</v>
      </c>
      <c r="G31" s="262" t="s">
        <v>303</v>
      </c>
      <c r="H31" s="265">
        <v>3</v>
      </c>
      <c r="I31" s="262" t="s">
        <v>302</v>
      </c>
      <c r="J31" s="263"/>
      <c r="K31" s="263"/>
      <c r="L31" s="651" t="s">
        <v>481</v>
      </c>
      <c r="M31" s="652"/>
      <c r="N31" s="429"/>
      <c r="O31" s="479" t="s">
        <v>486</v>
      </c>
      <c r="P31" s="479" t="s">
        <v>486</v>
      </c>
      <c r="Q31" s="397">
        <v>1</v>
      </c>
      <c r="R31" s="11" t="s">
        <v>141</v>
      </c>
      <c r="S31" s="11" t="s">
        <v>142</v>
      </c>
      <c r="T31" s="11"/>
      <c r="U31" s="40">
        <v>1</v>
      </c>
      <c r="V31" s="12" t="s">
        <v>145</v>
      </c>
      <c r="W31" s="12" t="s">
        <v>142</v>
      </c>
      <c r="X31" s="12"/>
      <c r="Y31" s="593" t="s">
        <v>486</v>
      </c>
      <c r="Z31" s="594"/>
      <c r="AA31" s="38">
        <v>1</v>
      </c>
      <c r="AB31" s="11" t="s">
        <v>145</v>
      </c>
      <c r="AC31" s="11" t="s">
        <v>142</v>
      </c>
      <c r="AD31" s="11"/>
      <c r="AE31" s="40">
        <v>1</v>
      </c>
      <c r="AF31" s="12" t="s">
        <v>145</v>
      </c>
      <c r="AG31" s="12" t="s">
        <v>142</v>
      </c>
      <c r="AH31" s="324"/>
      <c r="AI31" s="325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</row>
    <row r="32" spans="1:226" s="14" customFormat="1" ht="81" customHeight="1">
      <c r="A32" s="299" t="s">
        <v>259</v>
      </c>
      <c r="B32" s="305" t="s">
        <v>284</v>
      </c>
      <c r="C32" s="309"/>
      <c r="D32" s="303" t="s">
        <v>46</v>
      </c>
      <c r="E32" s="310"/>
      <c r="F32" s="310" t="s">
        <v>275</v>
      </c>
      <c r="G32" s="262" t="s">
        <v>303</v>
      </c>
      <c r="H32" s="265">
        <v>3</v>
      </c>
      <c r="I32" s="262" t="s">
        <v>302</v>
      </c>
      <c r="J32" s="263"/>
      <c r="K32" s="263"/>
      <c r="L32" s="415">
        <v>23</v>
      </c>
      <c r="M32" s="459" t="s">
        <v>480</v>
      </c>
      <c r="N32" s="429"/>
      <c r="O32" s="480" t="s">
        <v>497</v>
      </c>
      <c r="P32" s="480" t="s">
        <v>501</v>
      </c>
      <c r="Q32" s="397">
        <v>1</v>
      </c>
      <c r="R32" s="11" t="s">
        <v>160</v>
      </c>
      <c r="S32" s="11" t="s">
        <v>142</v>
      </c>
      <c r="T32" s="53"/>
      <c r="U32" s="40">
        <v>1</v>
      </c>
      <c r="V32" s="12" t="s">
        <v>145</v>
      </c>
      <c r="W32" s="12" t="s">
        <v>142</v>
      </c>
      <c r="X32" s="12"/>
      <c r="Y32" s="593" t="s">
        <v>486</v>
      </c>
      <c r="Z32" s="594"/>
      <c r="AA32" s="38">
        <v>1</v>
      </c>
      <c r="AB32" s="11" t="s">
        <v>145</v>
      </c>
      <c r="AC32" s="11" t="s">
        <v>142</v>
      </c>
      <c r="AD32" s="11"/>
      <c r="AE32" s="40">
        <v>1</v>
      </c>
      <c r="AF32" s="12" t="s">
        <v>145</v>
      </c>
      <c r="AG32" s="12" t="s">
        <v>142</v>
      </c>
      <c r="AH32" s="324"/>
      <c r="AI32" s="325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</row>
    <row r="33" spans="1:226" s="14" customFormat="1" ht="38.25">
      <c r="A33" s="274" t="s">
        <v>260</v>
      </c>
      <c r="B33" s="278" t="s">
        <v>182</v>
      </c>
      <c r="C33" s="311"/>
      <c r="D33" s="312"/>
      <c r="E33" s="310" t="s">
        <v>185</v>
      </c>
      <c r="F33" s="310" t="s">
        <v>277</v>
      </c>
      <c r="G33" s="262" t="s">
        <v>303</v>
      </c>
      <c r="H33" s="265">
        <v>3</v>
      </c>
      <c r="I33" s="262"/>
      <c r="J33" s="263"/>
      <c r="K33" s="263"/>
      <c r="L33" s="415">
        <v>20</v>
      </c>
      <c r="M33" s="444"/>
      <c r="N33" s="429"/>
      <c r="O33" s="662" t="s">
        <v>502</v>
      </c>
      <c r="P33" s="663"/>
      <c r="Q33" s="397">
        <v>1</v>
      </c>
      <c r="R33" s="59" t="s">
        <v>141</v>
      </c>
      <c r="S33" s="11" t="s">
        <v>187</v>
      </c>
      <c r="T33" s="53"/>
      <c r="U33" s="40">
        <v>1</v>
      </c>
      <c r="V33" s="60" t="s">
        <v>143</v>
      </c>
      <c r="W33" s="12" t="s">
        <v>187</v>
      </c>
      <c r="X33" s="12"/>
      <c r="Y33" s="662" t="s">
        <v>502</v>
      </c>
      <c r="Z33" s="663"/>
      <c r="AA33" s="38">
        <v>1</v>
      </c>
      <c r="AB33" s="59" t="s">
        <v>143</v>
      </c>
      <c r="AC33" s="11" t="s">
        <v>187</v>
      </c>
      <c r="AD33" s="11"/>
      <c r="AE33" s="40">
        <v>1</v>
      </c>
      <c r="AF33" s="60" t="s">
        <v>143</v>
      </c>
      <c r="AG33" s="12" t="s">
        <v>187</v>
      </c>
      <c r="AH33" s="324"/>
      <c r="AI33" s="325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</row>
    <row r="34" spans="1:226" s="14" customFormat="1" ht="79.5" customHeight="1">
      <c r="A34" s="299" t="s">
        <v>261</v>
      </c>
      <c r="B34" s="305" t="s">
        <v>51</v>
      </c>
      <c r="C34" s="309"/>
      <c r="D34" s="306" t="s">
        <v>46</v>
      </c>
      <c r="E34" s="34"/>
      <c r="F34" s="504" t="s">
        <v>542</v>
      </c>
      <c r="G34" s="8" t="s">
        <v>305</v>
      </c>
      <c r="H34" s="15">
        <v>2</v>
      </c>
      <c r="I34" s="262" t="s">
        <v>302</v>
      </c>
      <c r="J34" s="9"/>
      <c r="K34" s="9"/>
      <c r="L34" s="458">
        <v>15</v>
      </c>
      <c r="M34" s="457" t="s">
        <v>480</v>
      </c>
      <c r="N34" s="429"/>
      <c r="O34" s="479" t="s">
        <v>486</v>
      </c>
      <c r="P34" s="479" t="s">
        <v>486</v>
      </c>
      <c r="Q34" s="397">
        <v>1</v>
      </c>
      <c r="R34" s="11" t="s">
        <v>155</v>
      </c>
      <c r="S34" s="11" t="s">
        <v>142</v>
      </c>
      <c r="T34" s="11"/>
      <c r="U34" s="40">
        <v>1</v>
      </c>
      <c r="V34" s="12" t="s">
        <v>145</v>
      </c>
      <c r="W34" s="12" t="s">
        <v>142</v>
      </c>
      <c r="X34" s="12"/>
      <c r="Y34" s="593" t="s">
        <v>486</v>
      </c>
      <c r="Z34" s="594"/>
      <c r="AA34" s="38">
        <v>1</v>
      </c>
      <c r="AB34" s="11" t="s">
        <v>145</v>
      </c>
      <c r="AC34" s="11" t="s">
        <v>142</v>
      </c>
      <c r="AD34" s="11"/>
      <c r="AE34" s="40">
        <v>1</v>
      </c>
      <c r="AF34" s="12" t="s">
        <v>145</v>
      </c>
      <c r="AG34" s="12" t="s">
        <v>142</v>
      </c>
      <c r="AH34" s="324"/>
      <c r="AI34" s="325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</row>
    <row r="35" spans="1:226" s="14" customFormat="1" ht="27.75" customHeight="1">
      <c r="A35" s="299" t="s">
        <v>262</v>
      </c>
      <c r="B35" s="305" t="s">
        <v>365</v>
      </c>
      <c r="C35" s="309"/>
      <c r="D35" s="303" t="s">
        <v>46</v>
      </c>
      <c r="E35" s="314"/>
      <c r="F35" s="315"/>
      <c r="G35" s="17"/>
      <c r="H35" s="15"/>
      <c r="I35" s="17"/>
      <c r="J35" s="17"/>
      <c r="K35" s="17"/>
      <c r="M35" s="446"/>
      <c r="N35" s="429"/>
      <c r="O35" s="468"/>
      <c r="P35" s="468"/>
      <c r="Q35" s="397"/>
      <c r="R35" s="11"/>
      <c r="S35" s="11"/>
      <c r="T35" s="11"/>
      <c r="U35" s="40"/>
      <c r="V35" s="12"/>
      <c r="W35" s="12"/>
      <c r="X35" s="12"/>
      <c r="Y35" s="494"/>
      <c r="Z35" s="494"/>
      <c r="AA35" s="38"/>
      <c r="AB35" s="11"/>
      <c r="AC35" s="11"/>
      <c r="AD35" s="11"/>
      <c r="AE35" s="40"/>
      <c r="AF35" s="12"/>
      <c r="AG35" s="12"/>
      <c r="AH35" s="324"/>
      <c r="AI35" s="325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</row>
    <row r="36" spans="1:226" s="14" customFormat="1" ht="45" customHeight="1">
      <c r="A36" s="300" t="s">
        <v>263</v>
      </c>
      <c r="B36" s="373" t="s">
        <v>264</v>
      </c>
      <c r="C36" s="309"/>
      <c r="D36" s="371"/>
      <c r="E36" s="374" t="s">
        <v>278</v>
      </c>
      <c r="F36" s="374" t="s">
        <v>265</v>
      </c>
      <c r="G36" s="15">
        <v>2</v>
      </c>
      <c r="H36" s="15">
        <v>2</v>
      </c>
      <c r="I36" s="316">
        <v>11</v>
      </c>
      <c r="J36" s="17"/>
      <c r="K36" s="17"/>
      <c r="L36" s="419">
        <v>15</v>
      </c>
      <c r="M36" s="603" t="s">
        <v>480</v>
      </c>
      <c r="N36" s="430"/>
      <c r="O36" s="473" t="s">
        <v>495</v>
      </c>
      <c r="P36" s="481" t="s">
        <v>486</v>
      </c>
      <c r="Q36" s="397">
        <v>1</v>
      </c>
      <c r="R36" s="11" t="s">
        <v>141</v>
      </c>
      <c r="S36" s="11" t="s">
        <v>144</v>
      </c>
      <c r="T36" s="11"/>
      <c r="U36" s="40">
        <v>1</v>
      </c>
      <c r="V36" s="12" t="s">
        <v>143</v>
      </c>
      <c r="W36" s="12" t="s">
        <v>144</v>
      </c>
      <c r="X36" s="12"/>
      <c r="Y36" s="593" t="s">
        <v>486</v>
      </c>
      <c r="Z36" s="594"/>
      <c r="AA36" s="38">
        <v>1</v>
      </c>
      <c r="AB36" s="11" t="s">
        <v>143</v>
      </c>
      <c r="AC36" s="11" t="s">
        <v>144</v>
      </c>
      <c r="AD36" s="11"/>
      <c r="AE36" s="40">
        <v>1</v>
      </c>
      <c r="AF36" s="12" t="s">
        <v>143</v>
      </c>
      <c r="AG36" s="12" t="s">
        <v>144</v>
      </c>
      <c r="AH36" s="324"/>
      <c r="AI36" s="325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</row>
    <row r="37" spans="1:226" s="14" customFormat="1" ht="42" customHeight="1">
      <c r="A37" s="300" t="s">
        <v>266</v>
      </c>
      <c r="B37" s="373" t="s">
        <v>271</v>
      </c>
      <c r="C37" s="309"/>
      <c r="D37" s="371"/>
      <c r="E37" s="375" t="s">
        <v>267</v>
      </c>
      <c r="F37" s="374" t="s">
        <v>268</v>
      </c>
      <c r="G37" s="15">
        <v>2</v>
      </c>
      <c r="H37" s="15">
        <v>2</v>
      </c>
      <c r="I37" s="316">
        <v>14</v>
      </c>
      <c r="J37" s="17"/>
      <c r="K37" s="17"/>
      <c r="L37" s="419">
        <v>15</v>
      </c>
      <c r="M37" s="604"/>
      <c r="N37" s="431"/>
      <c r="O37" s="473" t="s">
        <v>495</v>
      </c>
      <c r="P37" s="481" t="s">
        <v>486</v>
      </c>
      <c r="Q37" s="397">
        <v>1</v>
      </c>
      <c r="R37" s="11" t="s">
        <v>141</v>
      </c>
      <c r="S37" s="11" t="s">
        <v>144</v>
      </c>
      <c r="T37" s="11"/>
      <c r="U37" s="40">
        <v>1</v>
      </c>
      <c r="V37" s="12" t="s">
        <v>143</v>
      </c>
      <c r="W37" s="12" t="s">
        <v>144</v>
      </c>
      <c r="X37" s="12"/>
      <c r="Y37" s="593" t="s">
        <v>486</v>
      </c>
      <c r="Z37" s="594"/>
      <c r="AA37" s="38">
        <v>1</v>
      </c>
      <c r="AB37" s="11" t="s">
        <v>143</v>
      </c>
      <c r="AC37" s="11" t="s">
        <v>144</v>
      </c>
      <c r="AD37" s="11"/>
      <c r="AE37" s="40">
        <v>1</v>
      </c>
      <c r="AF37" s="12" t="s">
        <v>143</v>
      </c>
      <c r="AG37" s="12" t="s">
        <v>144</v>
      </c>
      <c r="AH37" s="324"/>
      <c r="AI37" s="325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</row>
    <row r="38" spans="1:226" s="14" customFormat="1" ht="27.75" customHeight="1">
      <c r="A38" s="300" t="s">
        <v>269</v>
      </c>
      <c r="B38" s="373" t="s">
        <v>270</v>
      </c>
      <c r="C38" s="309"/>
      <c r="D38" s="371"/>
      <c r="E38" s="375" t="s">
        <v>279</v>
      </c>
      <c r="F38" s="374"/>
      <c r="G38" s="15">
        <v>2</v>
      </c>
      <c r="H38" s="15">
        <v>2</v>
      </c>
      <c r="I38" s="316">
        <v>12</v>
      </c>
      <c r="J38" s="17"/>
      <c r="K38" s="17"/>
      <c r="L38" s="419"/>
      <c r="M38" s="446"/>
      <c r="N38" s="431"/>
      <c r="O38" s="475"/>
      <c r="P38" s="475"/>
      <c r="Q38" s="397">
        <v>1</v>
      </c>
      <c r="R38" s="11" t="s">
        <v>141</v>
      </c>
      <c r="S38" s="11"/>
      <c r="T38" s="11"/>
      <c r="U38" s="40">
        <v>1</v>
      </c>
      <c r="V38" s="12" t="s">
        <v>143</v>
      </c>
      <c r="W38" s="12"/>
      <c r="X38" s="12"/>
      <c r="Y38" s="495"/>
      <c r="Z38" s="495"/>
      <c r="AA38" s="38">
        <v>1</v>
      </c>
      <c r="AB38" s="11" t="s">
        <v>143</v>
      </c>
      <c r="AC38" s="11"/>
      <c r="AD38" s="11"/>
      <c r="AE38" s="40">
        <v>1</v>
      </c>
      <c r="AF38" s="12" t="s">
        <v>143</v>
      </c>
      <c r="AG38" s="12"/>
      <c r="AH38" s="324"/>
      <c r="AI38" s="325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</row>
    <row r="39" spans="1:226" s="21" customFormat="1" ht="27.75" customHeight="1">
      <c r="A39" s="292"/>
      <c r="B39" s="527"/>
      <c r="C39" s="528"/>
      <c r="D39" s="528"/>
      <c r="E39" s="528"/>
      <c r="F39" s="528"/>
      <c r="G39" s="528"/>
      <c r="H39" s="528"/>
      <c r="I39" s="528"/>
      <c r="J39" s="18"/>
      <c r="K39" s="18"/>
      <c r="L39" s="395"/>
      <c r="M39" s="407"/>
      <c r="N39" s="432"/>
      <c r="O39" s="407"/>
      <c r="P39" s="407"/>
      <c r="Q39" s="400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</row>
    <row r="40" spans="1:226" ht="27.75" customHeight="1">
      <c r="A40" s="22"/>
      <c r="B40" s="23"/>
      <c r="C40" s="24"/>
      <c r="D40" s="23"/>
      <c r="E40" s="25"/>
      <c r="F40" s="25"/>
      <c r="G40" s="23"/>
      <c r="H40" s="23"/>
      <c r="I40" s="23"/>
      <c r="J40" s="26"/>
      <c r="K40" s="27"/>
      <c r="L40" s="27"/>
      <c r="M40" s="408"/>
      <c r="N40" s="27"/>
      <c r="O40" s="408"/>
      <c r="P40" s="40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226" s="30" customFormat="1" ht="45">
      <c r="A41" s="351" t="s">
        <v>417</v>
      </c>
      <c r="B41" s="358" t="s">
        <v>301</v>
      </c>
      <c r="C41" s="359"/>
      <c r="D41" s="359"/>
      <c r="E41" s="357"/>
      <c r="F41" s="357"/>
      <c r="G41" s="357"/>
      <c r="H41" s="357"/>
      <c r="I41" s="357"/>
      <c r="J41" s="359"/>
      <c r="K41" s="359"/>
      <c r="L41" s="361"/>
      <c r="M41" s="350"/>
      <c r="N41" s="433"/>
      <c r="O41" s="350"/>
      <c r="P41" s="350"/>
      <c r="Q41" s="401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30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</row>
    <row r="42" spans="1:226" s="33" customFormat="1" ht="51.75" customHeight="1">
      <c r="A42" s="293" t="s">
        <v>324</v>
      </c>
      <c r="B42" s="274" t="s">
        <v>55</v>
      </c>
      <c r="C42" s="266"/>
      <c r="D42" s="275" t="s">
        <v>23</v>
      </c>
      <c r="E42" s="267" t="s">
        <v>443</v>
      </c>
      <c r="F42" s="267" t="s">
        <v>308</v>
      </c>
      <c r="G42" s="268" t="s">
        <v>303</v>
      </c>
      <c r="H42" s="276">
        <v>3</v>
      </c>
      <c r="I42" s="268" t="s">
        <v>302</v>
      </c>
      <c r="J42" s="269"/>
      <c r="K42" s="269"/>
      <c r="L42" s="420">
        <v>23</v>
      </c>
      <c r="M42" s="605" t="s">
        <v>480</v>
      </c>
      <c r="N42" s="434"/>
      <c r="O42" s="482" t="s">
        <v>503</v>
      </c>
      <c r="P42" s="470" t="s">
        <v>504</v>
      </c>
      <c r="Q42" s="397">
        <v>1</v>
      </c>
      <c r="R42" s="11" t="s">
        <v>159</v>
      </c>
      <c r="S42" s="11" t="s">
        <v>87</v>
      </c>
      <c r="T42" s="11"/>
      <c r="U42" s="40">
        <v>1</v>
      </c>
      <c r="V42" s="12" t="s">
        <v>143</v>
      </c>
      <c r="W42" s="12" t="s">
        <v>142</v>
      </c>
      <c r="X42" s="12" t="s">
        <v>149</v>
      </c>
      <c r="Y42" s="666" t="s">
        <v>504</v>
      </c>
      <c r="Z42" s="667"/>
      <c r="AA42" s="38">
        <v>1</v>
      </c>
      <c r="AB42" s="11" t="s">
        <v>143</v>
      </c>
      <c r="AC42" s="11" t="s">
        <v>144</v>
      </c>
      <c r="AD42" s="11" t="s">
        <v>156</v>
      </c>
      <c r="AE42" s="40">
        <v>1</v>
      </c>
      <c r="AF42" s="12" t="s">
        <v>143</v>
      </c>
      <c r="AG42" s="12" t="s">
        <v>144</v>
      </c>
      <c r="AH42" s="12" t="s">
        <v>156</v>
      </c>
      <c r="AI42" s="326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</row>
    <row r="43" spans="1:226" s="33" customFormat="1" ht="91.5" customHeight="1">
      <c r="A43" s="293" t="s">
        <v>325</v>
      </c>
      <c r="B43" s="274" t="s">
        <v>57</v>
      </c>
      <c r="C43" s="266"/>
      <c r="D43" s="277" t="s">
        <v>23</v>
      </c>
      <c r="E43" s="267" t="s">
        <v>458</v>
      </c>
      <c r="F43" s="267" t="s">
        <v>275</v>
      </c>
      <c r="G43" s="268" t="s">
        <v>305</v>
      </c>
      <c r="H43" s="276">
        <v>2</v>
      </c>
      <c r="I43" s="268" t="s">
        <v>302</v>
      </c>
      <c r="J43" s="269"/>
      <c r="K43" s="269"/>
      <c r="L43" s="421">
        <v>15</v>
      </c>
      <c r="M43" s="606"/>
      <c r="N43" s="434"/>
      <c r="O43" s="478" t="s">
        <v>498</v>
      </c>
      <c r="P43" s="477" t="s">
        <v>486</v>
      </c>
      <c r="Q43" s="397">
        <v>1</v>
      </c>
      <c r="R43" s="11" t="s">
        <v>152</v>
      </c>
      <c r="S43" s="11" t="s">
        <v>144</v>
      </c>
      <c r="T43" s="11"/>
      <c r="U43" s="40">
        <v>1</v>
      </c>
      <c r="V43" s="12" t="s">
        <v>143</v>
      </c>
      <c r="W43" s="12" t="s">
        <v>144</v>
      </c>
      <c r="X43" s="12"/>
      <c r="Y43" s="593" t="s">
        <v>486</v>
      </c>
      <c r="Z43" s="594"/>
      <c r="AA43" s="38">
        <v>1</v>
      </c>
      <c r="AB43" s="11" t="s">
        <v>143</v>
      </c>
      <c r="AC43" s="11" t="s">
        <v>144</v>
      </c>
      <c r="AD43" s="11" t="s">
        <v>156</v>
      </c>
      <c r="AE43" s="40">
        <v>1</v>
      </c>
      <c r="AF43" s="12" t="s">
        <v>143</v>
      </c>
      <c r="AG43" s="12" t="s">
        <v>144</v>
      </c>
      <c r="AH43" s="12" t="s">
        <v>156</v>
      </c>
      <c r="AI43" s="326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</row>
    <row r="44" spans="1:226" s="33" customFormat="1" ht="27.75" customHeight="1">
      <c r="A44" s="293" t="s">
        <v>329</v>
      </c>
      <c r="B44" s="274" t="s">
        <v>330</v>
      </c>
      <c r="C44" s="266"/>
      <c r="D44" s="277"/>
      <c r="E44" s="284" t="s">
        <v>415</v>
      </c>
      <c r="F44" s="267"/>
      <c r="G44" s="268"/>
      <c r="H44" s="276"/>
      <c r="I44" s="268"/>
      <c r="J44" s="269"/>
      <c r="K44" s="269"/>
      <c r="L44" s="421"/>
      <c r="M44" s="460"/>
      <c r="N44" s="434"/>
      <c r="O44" s="484"/>
      <c r="P44" s="484"/>
      <c r="Q44" s="397"/>
      <c r="R44" s="11"/>
      <c r="S44" s="11"/>
      <c r="T44" s="11"/>
      <c r="U44" s="40"/>
      <c r="V44" s="12"/>
      <c r="W44" s="12"/>
      <c r="X44" s="12"/>
      <c r="Y44" s="12"/>
      <c r="Z44" s="12"/>
      <c r="AA44" s="38"/>
      <c r="AB44" s="11"/>
      <c r="AC44" s="11"/>
      <c r="AD44" s="11"/>
      <c r="AE44" s="40"/>
      <c r="AF44" s="12"/>
      <c r="AG44" s="12"/>
      <c r="AH44" s="12"/>
      <c r="AI44" s="326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</row>
    <row r="45" spans="1:226" s="33" customFormat="1" ht="27.75" customHeight="1">
      <c r="A45" s="322" t="s">
        <v>326</v>
      </c>
      <c r="B45" s="274" t="s">
        <v>454</v>
      </c>
      <c r="C45" s="266"/>
      <c r="D45" s="275" t="s">
        <v>23</v>
      </c>
      <c r="E45" s="342" t="s">
        <v>455</v>
      </c>
      <c r="F45" s="342"/>
      <c r="G45" s="268" t="s">
        <v>305</v>
      </c>
      <c r="H45" s="276">
        <v>2</v>
      </c>
      <c r="I45" s="268" t="s">
        <v>355</v>
      </c>
      <c r="J45" s="269"/>
      <c r="K45" s="269"/>
      <c r="L45" s="421">
        <v>15</v>
      </c>
      <c r="M45" s="653" t="s">
        <v>480</v>
      </c>
      <c r="N45" s="434"/>
      <c r="O45" s="477" t="s">
        <v>486</v>
      </c>
      <c r="P45" s="477" t="s">
        <v>486</v>
      </c>
      <c r="Q45" s="397">
        <v>1</v>
      </c>
      <c r="R45" s="11" t="s">
        <v>155</v>
      </c>
      <c r="S45" s="11"/>
      <c r="T45" s="11"/>
      <c r="U45" s="40">
        <v>1</v>
      </c>
      <c r="V45" s="12" t="s">
        <v>431</v>
      </c>
      <c r="W45" s="12"/>
      <c r="X45" s="12"/>
      <c r="Y45" s="593" t="s">
        <v>486</v>
      </c>
      <c r="Z45" s="594"/>
      <c r="AA45" s="38">
        <v>1</v>
      </c>
      <c r="AB45" s="11" t="s">
        <v>432</v>
      </c>
      <c r="AC45" s="11"/>
      <c r="AD45" s="11"/>
      <c r="AE45" s="40">
        <v>1</v>
      </c>
      <c r="AF45" s="12" t="s">
        <v>432</v>
      </c>
      <c r="AG45" s="12"/>
      <c r="AH45" s="12"/>
      <c r="AI45" s="326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</row>
    <row r="46" spans="1:226" s="33" customFormat="1" ht="27.75" customHeight="1">
      <c r="A46" s="293" t="s">
        <v>327</v>
      </c>
      <c r="B46" s="274" t="s">
        <v>331</v>
      </c>
      <c r="C46" s="266"/>
      <c r="D46" s="277" t="s">
        <v>23</v>
      </c>
      <c r="E46" s="267" t="s">
        <v>60</v>
      </c>
      <c r="F46" s="343" t="s">
        <v>427</v>
      </c>
      <c r="G46" s="268" t="s">
        <v>305</v>
      </c>
      <c r="H46" s="276">
        <v>2</v>
      </c>
      <c r="I46" s="268" t="s">
        <v>302</v>
      </c>
      <c r="J46" s="269"/>
      <c r="K46" s="269"/>
      <c r="L46" s="421">
        <v>15</v>
      </c>
      <c r="M46" s="654"/>
      <c r="N46" s="434"/>
      <c r="O46" s="485" t="s">
        <v>487</v>
      </c>
      <c r="P46" s="485" t="s">
        <v>493</v>
      </c>
      <c r="Q46" s="397">
        <v>1</v>
      </c>
      <c r="R46" s="11" t="s">
        <v>141</v>
      </c>
      <c r="S46" s="11" t="s">
        <v>142</v>
      </c>
      <c r="T46" s="11"/>
      <c r="U46" s="40">
        <v>1</v>
      </c>
      <c r="V46" s="12" t="s">
        <v>145</v>
      </c>
      <c r="W46" s="12" t="s">
        <v>142</v>
      </c>
      <c r="X46" s="12"/>
      <c r="Y46" s="642" t="s">
        <v>488</v>
      </c>
      <c r="Z46" s="643"/>
      <c r="AA46" s="38">
        <v>1</v>
      </c>
      <c r="AB46" s="11" t="s">
        <v>145</v>
      </c>
      <c r="AC46" s="11" t="s">
        <v>142</v>
      </c>
      <c r="AD46" s="11"/>
      <c r="AE46" s="40">
        <v>1</v>
      </c>
      <c r="AF46" s="12" t="s">
        <v>145</v>
      </c>
      <c r="AG46" s="12" t="s">
        <v>142</v>
      </c>
      <c r="AH46" s="12"/>
      <c r="AI46" s="326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</row>
    <row r="47" spans="1:226" s="33" customFormat="1" ht="27.75" customHeight="1">
      <c r="A47" s="293" t="s">
        <v>328</v>
      </c>
      <c r="B47" s="274" t="s">
        <v>332</v>
      </c>
      <c r="C47" s="266"/>
      <c r="D47" s="275" t="s">
        <v>23</v>
      </c>
      <c r="E47" s="267" t="s">
        <v>60</v>
      </c>
      <c r="F47" s="245" t="s">
        <v>309</v>
      </c>
      <c r="G47" s="268" t="s">
        <v>305</v>
      </c>
      <c r="H47" s="276">
        <v>2</v>
      </c>
      <c r="I47" s="268" t="s">
        <v>302</v>
      </c>
      <c r="J47" s="269"/>
      <c r="K47" s="269"/>
      <c r="L47" s="421">
        <v>15</v>
      </c>
      <c r="M47" s="655"/>
      <c r="N47" s="434"/>
      <c r="O47" s="485" t="s">
        <v>505</v>
      </c>
      <c r="P47" s="485" t="s">
        <v>488</v>
      </c>
      <c r="Q47" s="397">
        <v>1</v>
      </c>
      <c r="R47" s="11" t="s">
        <v>157</v>
      </c>
      <c r="S47" s="11" t="s">
        <v>146</v>
      </c>
      <c r="T47" s="11"/>
      <c r="U47" s="40">
        <v>1</v>
      </c>
      <c r="V47" s="12" t="s">
        <v>145</v>
      </c>
      <c r="W47" s="12" t="s">
        <v>142</v>
      </c>
      <c r="X47" s="12"/>
      <c r="Y47" s="642" t="s">
        <v>488</v>
      </c>
      <c r="Z47" s="643"/>
      <c r="AA47" s="38">
        <v>1</v>
      </c>
      <c r="AB47" s="11" t="s">
        <v>145</v>
      </c>
      <c r="AC47" s="11" t="s">
        <v>142</v>
      </c>
      <c r="AD47" s="11"/>
      <c r="AE47" s="40">
        <v>1</v>
      </c>
      <c r="AF47" s="12" t="s">
        <v>145</v>
      </c>
      <c r="AG47" s="12" t="s">
        <v>142</v>
      </c>
      <c r="AH47" s="12"/>
      <c r="AI47" s="326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</row>
    <row r="48" spans="1:226" s="33" customFormat="1" ht="27.75" customHeight="1">
      <c r="A48" s="293" t="s">
        <v>333</v>
      </c>
      <c r="B48" s="274" t="s">
        <v>319</v>
      </c>
      <c r="C48" s="266"/>
      <c r="D48" s="275"/>
      <c r="E48" s="284" t="s">
        <v>415</v>
      </c>
      <c r="F48" s="245"/>
      <c r="G48" s="268"/>
      <c r="H48" s="276"/>
      <c r="I48" s="268"/>
      <c r="J48" s="269"/>
      <c r="K48" s="269"/>
      <c r="L48" s="421"/>
      <c r="M48" s="461"/>
      <c r="N48" s="434"/>
      <c r="O48" s="484"/>
      <c r="P48" s="484"/>
      <c r="Q48" s="402"/>
      <c r="R48" s="321"/>
      <c r="S48" s="320"/>
      <c r="T48" s="320"/>
      <c r="U48" s="320"/>
      <c r="V48" s="320"/>
      <c r="W48" s="320"/>
      <c r="X48" s="320"/>
      <c r="Y48" s="494"/>
      <c r="Z48" s="494"/>
      <c r="AA48" s="320"/>
      <c r="AB48" s="320"/>
      <c r="AC48" s="320"/>
      <c r="AD48" s="320"/>
      <c r="AE48" s="320"/>
      <c r="AF48" s="320"/>
      <c r="AG48" s="320"/>
      <c r="AH48" s="320"/>
      <c r="AI48" s="326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</row>
    <row r="49" spans="1:226" s="33" customFormat="1" ht="45" customHeight="1">
      <c r="A49" s="293" t="s">
        <v>334</v>
      </c>
      <c r="B49" s="274" t="s">
        <v>320</v>
      </c>
      <c r="C49" s="266"/>
      <c r="D49" s="277" t="s">
        <v>23</v>
      </c>
      <c r="E49" s="267" t="s">
        <v>63</v>
      </c>
      <c r="F49" s="245" t="s">
        <v>310</v>
      </c>
      <c r="G49" s="268" t="s">
        <v>305</v>
      </c>
      <c r="H49" s="270">
        <v>2</v>
      </c>
      <c r="I49" s="268" t="s">
        <v>302</v>
      </c>
      <c r="J49" s="269"/>
      <c r="K49" s="269"/>
      <c r="L49" s="422">
        <v>15</v>
      </c>
      <c r="M49" s="447"/>
      <c r="N49" s="434"/>
      <c r="O49" s="487" t="s">
        <v>495</v>
      </c>
      <c r="P49" s="477" t="s">
        <v>486</v>
      </c>
      <c r="Q49" s="397">
        <v>1</v>
      </c>
      <c r="R49" s="11" t="s">
        <v>157</v>
      </c>
      <c r="S49" s="11" t="s">
        <v>142</v>
      </c>
      <c r="T49" s="11" t="s">
        <v>149</v>
      </c>
      <c r="U49" s="40">
        <v>1</v>
      </c>
      <c r="V49" s="12" t="s">
        <v>143</v>
      </c>
      <c r="W49" s="12" t="s">
        <v>144</v>
      </c>
      <c r="X49" s="12" t="s">
        <v>156</v>
      </c>
      <c r="Y49" s="593" t="s">
        <v>486</v>
      </c>
      <c r="Z49" s="594"/>
      <c r="AA49" s="38">
        <v>1</v>
      </c>
      <c r="AB49" s="11" t="s">
        <v>143</v>
      </c>
      <c r="AC49" s="11" t="s">
        <v>144</v>
      </c>
      <c r="AD49" s="38" t="s">
        <v>156</v>
      </c>
      <c r="AE49" s="40">
        <v>1</v>
      </c>
      <c r="AF49" s="12" t="s">
        <v>143</v>
      </c>
      <c r="AG49" s="12" t="s">
        <v>144</v>
      </c>
      <c r="AH49" s="12" t="s">
        <v>156</v>
      </c>
      <c r="AI49" s="326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</row>
    <row r="50" spans="1:226" s="33" customFormat="1" ht="75.75" customHeight="1">
      <c r="A50" s="293" t="s">
        <v>335</v>
      </c>
      <c r="B50" s="274" t="s">
        <v>321</v>
      </c>
      <c r="C50" s="266"/>
      <c r="D50" s="275" t="s">
        <v>23</v>
      </c>
      <c r="E50" s="267" t="s">
        <v>63</v>
      </c>
      <c r="F50" s="505" t="s">
        <v>245</v>
      </c>
      <c r="G50" s="268" t="s">
        <v>305</v>
      </c>
      <c r="H50" s="270">
        <v>2</v>
      </c>
      <c r="I50" s="268" t="s">
        <v>302</v>
      </c>
      <c r="J50" s="269"/>
      <c r="K50" s="269"/>
      <c r="L50" s="422">
        <v>15</v>
      </c>
      <c r="M50" s="459" t="s">
        <v>480</v>
      </c>
      <c r="N50" s="434"/>
      <c r="O50" s="488" t="s">
        <v>506</v>
      </c>
      <c r="P50" s="488" t="s">
        <v>507</v>
      </c>
      <c r="Q50" s="397">
        <v>1</v>
      </c>
      <c r="R50" s="380" t="s">
        <v>473</v>
      </c>
      <c r="S50" s="382" t="s">
        <v>142</v>
      </c>
      <c r="T50" s="11"/>
      <c r="U50" s="40">
        <v>1</v>
      </c>
      <c r="V50" s="12" t="s">
        <v>431</v>
      </c>
      <c r="W50" s="12" t="s">
        <v>142</v>
      </c>
      <c r="X50" s="12"/>
      <c r="Y50" s="642" t="s">
        <v>488</v>
      </c>
      <c r="Z50" s="643"/>
      <c r="AA50" s="38">
        <v>1</v>
      </c>
      <c r="AB50" s="11" t="s">
        <v>145</v>
      </c>
      <c r="AC50" s="11" t="s">
        <v>142</v>
      </c>
      <c r="AD50" s="11"/>
      <c r="AE50" s="40">
        <v>1</v>
      </c>
      <c r="AF50" s="12" t="s">
        <v>145</v>
      </c>
      <c r="AG50" s="12" t="s">
        <v>142</v>
      </c>
      <c r="AH50" s="12"/>
      <c r="AI50" s="326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</row>
    <row r="51" spans="1:226" s="33" customFormat="1" ht="27.75" customHeight="1">
      <c r="A51" s="293" t="s">
        <v>336</v>
      </c>
      <c r="B51" s="274" t="s">
        <v>66</v>
      </c>
      <c r="C51" s="266"/>
      <c r="D51" s="277" t="s">
        <v>23</v>
      </c>
      <c r="E51" s="267" t="s">
        <v>63</v>
      </c>
      <c r="F51" s="245" t="s">
        <v>310</v>
      </c>
      <c r="G51" s="268" t="s">
        <v>305</v>
      </c>
      <c r="H51" s="270">
        <v>2</v>
      </c>
      <c r="I51" s="268" t="s">
        <v>302</v>
      </c>
      <c r="J51" s="269"/>
      <c r="K51" s="269"/>
      <c r="L51" s="422">
        <v>15</v>
      </c>
      <c r="M51" s="447"/>
      <c r="N51" s="434"/>
      <c r="O51" s="487" t="s">
        <v>495</v>
      </c>
      <c r="P51" s="477" t="s">
        <v>486</v>
      </c>
      <c r="Q51" s="397">
        <v>1</v>
      </c>
      <c r="R51" s="11" t="s">
        <v>157</v>
      </c>
      <c r="S51" s="11" t="s">
        <v>142</v>
      </c>
      <c r="T51" s="11" t="s">
        <v>420</v>
      </c>
      <c r="U51" s="40">
        <v>1</v>
      </c>
      <c r="V51" s="12" t="s">
        <v>143</v>
      </c>
      <c r="W51" s="12" t="s">
        <v>144</v>
      </c>
      <c r="X51" s="12" t="s">
        <v>156</v>
      </c>
      <c r="Y51" s="593" t="s">
        <v>486</v>
      </c>
      <c r="Z51" s="594"/>
      <c r="AA51" s="38">
        <v>1</v>
      </c>
      <c r="AB51" s="11" t="s">
        <v>143</v>
      </c>
      <c r="AC51" s="11" t="s">
        <v>144</v>
      </c>
      <c r="AD51" s="38" t="s">
        <v>156</v>
      </c>
      <c r="AE51" s="40">
        <v>1</v>
      </c>
      <c r="AF51" s="12" t="s">
        <v>143</v>
      </c>
      <c r="AG51" s="12" t="s">
        <v>144</v>
      </c>
      <c r="AH51" s="12" t="s">
        <v>156</v>
      </c>
      <c r="AI51" s="326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</row>
    <row r="52" spans="1:226" s="33" customFormat="1" ht="40.5" customHeight="1">
      <c r="A52" s="293" t="s">
        <v>337</v>
      </c>
      <c r="B52" s="274" t="s">
        <v>233</v>
      </c>
      <c r="C52" s="266"/>
      <c r="D52" s="275" t="s">
        <v>23</v>
      </c>
      <c r="E52" s="267" t="s">
        <v>68</v>
      </c>
      <c r="F52" s="502" t="s">
        <v>245</v>
      </c>
      <c r="G52" s="268" t="s">
        <v>306</v>
      </c>
      <c r="H52" s="270">
        <v>1</v>
      </c>
      <c r="I52" s="268" t="s">
        <v>302</v>
      </c>
      <c r="J52" s="269"/>
      <c r="K52" s="269"/>
      <c r="L52" s="422">
        <v>8</v>
      </c>
      <c r="M52" s="603" t="s">
        <v>480</v>
      </c>
      <c r="N52" s="434"/>
      <c r="O52" s="489" t="s">
        <v>487</v>
      </c>
      <c r="P52" s="489" t="s">
        <v>488</v>
      </c>
      <c r="Q52" s="397">
        <v>1</v>
      </c>
      <c r="R52" s="11" t="s">
        <v>155</v>
      </c>
      <c r="S52" s="11" t="s">
        <v>142</v>
      </c>
      <c r="T52" s="11"/>
      <c r="U52" s="40">
        <v>1</v>
      </c>
      <c r="V52" s="345" t="s">
        <v>431</v>
      </c>
      <c r="W52" s="382" t="s">
        <v>142</v>
      </c>
      <c r="X52" s="12"/>
      <c r="Y52" s="642" t="s">
        <v>488</v>
      </c>
      <c r="Z52" s="643"/>
      <c r="AA52" s="383">
        <v>1</v>
      </c>
      <c r="AB52" s="382" t="s">
        <v>145</v>
      </c>
      <c r="AC52" s="382" t="s">
        <v>142</v>
      </c>
      <c r="AD52" s="38"/>
      <c r="AE52" s="383">
        <v>1</v>
      </c>
      <c r="AF52" s="382" t="s">
        <v>145</v>
      </c>
      <c r="AG52" s="382" t="s">
        <v>142</v>
      </c>
      <c r="AH52" s="12"/>
      <c r="AI52" s="326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</row>
    <row r="53" spans="1:226" s="33" customFormat="1" ht="27.75" customHeight="1">
      <c r="A53" s="535" t="s">
        <v>338</v>
      </c>
      <c r="B53" s="532" t="s">
        <v>70</v>
      </c>
      <c r="C53" s="266"/>
      <c r="D53" s="277" t="s">
        <v>23</v>
      </c>
      <c r="E53" s="267" t="s">
        <v>446</v>
      </c>
      <c r="F53" s="573" t="s">
        <v>253</v>
      </c>
      <c r="G53" s="268" t="s">
        <v>304</v>
      </c>
      <c r="H53" s="270">
        <v>4</v>
      </c>
      <c r="I53" s="268" t="s">
        <v>302</v>
      </c>
      <c r="J53" s="269"/>
      <c r="K53" s="269"/>
      <c r="L53" s="422">
        <v>36</v>
      </c>
      <c r="M53" s="658"/>
      <c r="N53" s="434"/>
      <c r="O53" s="664" t="s">
        <v>508</v>
      </c>
      <c r="P53" s="664" t="s">
        <v>508</v>
      </c>
      <c r="Q53" s="397">
        <v>1</v>
      </c>
      <c r="R53" s="11" t="s">
        <v>157</v>
      </c>
      <c r="S53" s="11" t="s">
        <v>142</v>
      </c>
      <c r="T53" s="11" t="s">
        <v>149</v>
      </c>
      <c r="U53" s="40">
        <v>1</v>
      </c>
      <c r="V53" s="58" t="s">
        <v>165</v>
      </c>
      <c r="W53" s="12" t="s">
        <v>142</v>
      </c>
      <c r="X53" s="12"/>
      <c r="Y53" s="595" t="s">
        <v>533</v>
      </c>
      <c r="Z53" s="596"/>
      <c r="AA53" s="38">
        <v>1</v>
      </c>
      <c r="AB53" s="38" t="s">
        <v>165</v>
      </c>
      <c r="AC53" s="11" t="s">
        <v>142</v>
      </c>
      <c r="AD53" s="11"/>
      <c r="AE53" s="40">
        <v>1</v>
      </c>
      <c r="AF53" s="58" t="s">
        <v>165</v>
      </c>
      <c r="AG53" s="12" t="s">
        <v>142</v>
      </c>
      <c r="AH53" s="12"/>
      <c r="AI53" s="326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</row>
    <row r="54" spans="1:226" s="33" customFormat="1" ht="27.75" customHeight="1">
      <c r="A54" s="550"/>
      <c r="B54" s="534"/>
      <c r="C54" s="266"/>
      <c r="D54" s="275" t="s">
        <v>23</v>
      </c>
      <c r="E54" s="267" t="s">
        <v>459</v>
      </c>
      <c r="F54" s="574"/>
      <c r="G54" s="268" t="s">
        <v>303</v>
      </c>
      <c r="H54" s="276">
        <v>3</v>
      </c>
      <c r="I54" s="268"/>
      <c r="J54" s="269"/>
      <c r="K54" s="269"/>
      <c r="L54" s="421">
        <v>0</v>
      </c>
      <c r="M54" s="604"/>
      <c r="N54" s="434"/>
      <c r="O54" s="665"/>
      <c r="P54" s="665"/>
      <c r="Q54" s="397">
        <v>1</v>
      </c>
      <c r="R54" s="11" t="s">
        <v>166</v>
      </c>
      <c r="S54" s="11" t="s">
        <v>142</v>
      </c>
      <c r="T54" s="11" t="s">
        <v>149</v>
      </c>
      <c r="U54" s="40">
        <v>1</v>
      </c>
      <c r="V54" s="58" t="s">
        <v>164</v>
      </c>
      <c r="W54" s="12" t="s">
        <v>142</v>
      </c>
      <c r="X54" s="12"/>
      <c r="Y54" s="597"/>
      <c r="Z54" s="598"/>
      <c r="AA54" s="38">
        <v>1</v>
      </c>
      <c r="AB54" s="38" t="s">
        <v>164</v>
      </c>
      <c r="AC54" s="11" t="s">
        <v>142</v>
      </c>
      <c r="AD54" s="11"/>
      <c r="AE54" s="40">
        <v>1</v>
      </c>
      <c r="AF54" s="58" t="s">
        <v>164</v>
      </c>
      <c r="AG54" s="12" t="s">
        <v>142</v>
      </c>
      <c r="AH54" s="12"/>
      <c r="AI54" s="326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</row>
    <row r="55" spans="1:226" s="33" customFormat="1" ht="38.25">
      <c r="A55" s="293" t="s">
        <v>322</v>
      </c>
      <c r="B55" s="300" t="s">
        <v>456</v>
      </c>
      <c r="C55" s="266"/>
      <c r="D55" s="277" t="s">
        <v>23</v>
      </c>
      <c r="E55" s="342" t="s">
        <v>457</v>
      </c>
      <c r="F55" s="267"/>
      <c r="G55" s="268" t="s">
        <v>304</v>
      </c>
      <c r="H55" s="276">
        <v>4</v>
      </c>
      <c r="I55" s="268" t="s">
        <v>355</v>
      </c>
      <c r="J55" s="372"/>
      <c r="K55" s="372"/>
      <c r="L55" s="420">
        <v>30</v>
      </c>
      <c r="M55" s="465"/>
      <c r="N55" s="435"/>
      <c r="O55" s="613" t="s">
        <v>512</v>
      </c>
      <c r="P55" s="614"/>
      <c r="Q55" s="399"/>
      <c r="R55" s="11" t="s">
        <v>323</v>
      </c>
      <c r="S55" s="11"/>
      <c r="T55" s="11"/>
      <c r="U55" s="12"/>
      <c r="V55" s="12"/>
      <c r="W55" s="12"/>
      <c r="X55" s="12"/>
      <c r="Y55" s="613" t="s">
        <v>512</v>
      </c>
      <c r="Z55" s="614"/>
      <c r="AA55" s="11"/>
      <c r="AB55" s="11"/>
      <c r="AC55" s="11"/>
      <c r="AD55" s="11"/>
      <c r="AE55" s="12"/>
      <c r="AF55" s="12"/>
      <c r="AG55" s="12"/>
      <c r="AH55" s="12"/>
      <c r="AI55" s="326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</row>
    <row r="56" spans="1:226" s="33" customFormat="1" ht="39.75" customHeight="1">
      <c r="A56" s="535" t="s">
        <v>339</v>
      </c>
      <c r="B56" s="532" t="s">
        <v>75</v>
      </c>
      <c r="C56" s="266"/>
      <c r="D56" s="275" t="s">
        <v>23</v>
      </c>
      <c r="E56" s="267" t="s">
        <v>460</v>
      </c>
      <c r="F56" s="578" t="s">
        <v>272</v>
      </c>
      <c r="G56" s="268" t="s">
        <v>303</v>
      </c>
      <c r="H56" s="276">
        <v>3</v>
      </c>
      <c r="I56" s="268" t="s">
        <v>302</v>
      </c>
      <c r="J56" s="269"/>
      <c r="K56" s="269"/>
      <c r="L56" s="421">
        <v>0</v>
      </c>
      <c r="M56" s="656" t="s">
        <v>480</v>
      </c>
      <c r="N56" s="434"/>
      <c r="O56" s="470" t="s">
        <v>495</v>
      </c>
      <c r="P56" s="486" t="s">
        <v>509</v>
      </c>
      <c r="Q56" s="397">
        <v>1</v>
      </c>
      <c r="R56" s="11" t="s">
        <v>166</v>
      </c>
      <c r="S56" s="11" t="s">
        <v>142</v>
      </c>
      <c r="T56" s="11"/>
      <c r="U56" s="40">
        <v>1</v>
      </c>
      <c r="V56" s="12" t="s">
        <v>151</v>
      </c>
      <c r="W56" s="12" t="s">
        <v>142</v>
      </c>
      <c r="X56" s="12" t="s">
        <v>149</v>
      </c>
      <c r="Y56" s="644" t="s">
        <v>509</v>
      </c>
      <c r="Z56" s="645"/>
      <c r="AA56" s="38">
        <v>1</v>
      </c>
      <c r="AB56" s="11" t="s">
        <v>151</v>
      </c>
      <c r="AC56" s="11" t="s">
        <v>142</v>
      </c>
      <c r="AD56" s="11" t="s">
        <v>149</v>
      </c>
      <c r="AE56" s="40">
        <v>1</v>
      </c>
      <c r="AF56" s="12" t="s">
        <v>172</v>
      </c>
      <c r="AG56" s="12" t="s">
        <v>142</v>
      </c>
      <c r="AH56" s="12" t="s">
        <v>149</v>
      </c>
      <c r="AI56" s="326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</row>
    <row r="57" spans="1:226" s="33" customFormat="1" ht="39.75" customHeight="1">
      <c r="A57" s="550"/>
      <c r="B57" s="534"/>
      <c r="C57" s="271"/>
      <c r="D57" s="277" t="s">
        <v>23</v>
      </c>
      <c r="E57" s="267" t="s">
        <v>459</v>
      </c>
      <c r="F57" s="578"/>
      <c r="G57" s="268" t="s">
        <v>304</v>
      </c>
      <c r="H57" s="276">
        <v>4</v>
      </c>
      <c r="I57" s="268"/>
      <c r="J57" s="269"/>
      <c r="K57" s="269"/>
      <c r="L57" s="421">
        <v>30</v>
      </c>
      <c r="M57" s="657"/>
      <c r="N57" s="434"/>
      <c r="O57" s="470" t="s">
        <v>495</v>
      </c>
      <c r="P57" s="486" t="s">
        <v>509</v>
      </c>
      <c r="Q57" s="397">
        <v>1</v>
      </c>
      <c r="R57" s="11" t="s">
        <v>157</v>
      </c>
      <c r="S57" s="11" t="s">
        <v>142</v>
      </c>
      <c r="T57" s="11"/>
      <c r="U57" s="40">
        <v>1</v>
      </c>
      <c r="V57" s="12" t="s">
        <v>151</v>
      </c>
      <c r="W57" s="12" t="s">
        <v>142</v>
      </c>
      <c r="X57" s="12" t="s">
        <v>149</v>
      </c>
      <c r="Y57" s="646"/>
      <c r="Z57" s="647"/>
      <c r="AA57" s="38">
        <v>1</v>
      </c>
      <c r="AB57" s="11" t="s">
        <v>151</v>
      </c>
      <c r="AC57" s="11" t="s">
        <v>142</v>
      </c>
      <c r="AD57" s="11" t="s">
        <v>149</v>
      </c>
      <c r="AE57" s="40">
        <v>1</v>
      </c>
      <c r="AF57" s="12" t="s">
        <v>172</v>
      </c>
      <c r="AG57" s="12" t="s">
        <v>142</v>
      </c>
      <c r="AH57" s="12" t="s">
        <v>149</v>
      </c>
      <c r="AI57" s="326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</row>
    <row r="58" spans="1:226" s="33" customFormat="1" ht="27.75" customHeight="1">
      <c r="A58" s="293" t="s">
        <v>340</v>
      </c>
      <c r="B58" s="274" t="s">
        <v>316</v>
      </c>
      <c r="C58" s="271"/>
      <c r="D58" s="277"/>
      <c r="E58" s="284" t="s">
        <v>415</v>
      </c>
      <c r="F58" s="319"/>
      <c r="G58" s="268"/>
      <c r="H58" s="276"/>
      <c r="I58" s="268"/>
      <c r="J58" s="269"/>
      <c r="K58" s="269"/>
      <c r="L58" s="421"/>
      <c r="M58" s="463"/>
      <c r="N58" s="434"/>
      <c r="O58" s="484"/>
      <c r="P58" s="484"/>
      <c r="Q58" s="397"/>
      <c r="R58" s="11"/>
      <c r="S58" s="11"/>
      <c r="T58" s="11"/>
      <c r="U58" s="40"/>
      <c r="V58" s="12"/>
      <c r="W58" s="12"/>
      <c r="X58" s="12"/>
      <c r="Y58" s="494"/>
      <c r="Z58" s="494"/>
      <c r="AA58" s="38"/>
      <c r="AB58" s="11"/>
      <c r="AC58" s="11"/>
      <c r="AD58" s="11"/>
      <c r="AE58" s="40"/>
      <c r="AF58" s="12"/>
      <c r="AG58" s="12"/>
      <c r="AH58" s="12"/>
      <c r="AI58" s="326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</row>
    <row r="59" spans="1:226" s="33" customFormat="1" ht="37.5" customHeight="1">
      <c r="A59" s="293" t="s">
        <v>341</v>
      </c>
      <c r="B59" s="278" t="s">
        <v>317</v>
      </c>
      <c r="C59" s="271"/>
      <c r="D59" s="275" t="s">
        <v>46</v>
      </c>
      <c r="E59" s="272"/>
      <c r="F59" s="245" t="s">
        <v>275</v>
      </c>
      <c r="G59" s="268" t="s">
        <v>305</v>
      </c>
      <c r="H59" s="270">
        <v>2</v>
      </c>
      <c r="I59" s="268" t="s">
        <v>302</v>
      </c>
      <c r="J59" s="269"/>
      <c r="K59" s="269"/>
      <c r="L59" s="422">
        <v>15</v>
      </c>
      <c r="M59" s="611" t="s">
        <v>480</v>
      </c>
      <c r="N59" s="434"/>
      <c r="O59" s="470" t="s">
        <v>495</v>
      </c>
      <c r="P59" s="477" t="s">
        <v>486</v>
      </c>
      <c r="Q59" s="397">
        <v>1</v>
      </c>
      <c r="R59" s="11" t="s">
        <v>141</v>
      </c>
      <c r="S59" s="11" t="s">
        <v>142</v>
      </c>
      <c r="T59" s="11"/>
      <c r="U59" s="40">
        <v>1</v>
      </c>
      <c r="V59" s="12" t="s">
        <v>143</v>
      </c>
      <c r="W59" s="12" t="s">
        <v>142</v>
      </c>
      <c r="X59" s="12" t="s">
        <v>178</v>
      </c>
      <c r="Y59" s="648" t="s">
        <v>486</v>
      </c>
      <c r="Z59" s="649"/>
      <c r="AA59" s="38">
        <v>1</v>
      </c>
      <c r="AB59" s="11" t="s">
        <v>143</v>
      </c>
      <c r="AC59" s="11" t="s">
        <v>144</v>
      </c>
      <c r="AD59" s="38" t="s">
        <v>176</v>
      </c>
      <c r="AE59" s="40">
        <v>1</v>
      </c>
      <c r="AF59" s="12" t="s">
        <v>143</v>
      </c>
      <c r="AG59" s="12" t="s">
        <v>144</v>
      </c>
      <c r="AH59" s="12" t="s">
        <v>156</v>
      </c>
      <c r="AI59" s="326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</row>
    <row r="60" spans="1:226" s="33" customFormat="1" ht="39" customHeight="1">
      <c r="A60" s="293" t="s">
        <v>342</v>
      </c>
      <c r="B60" s="278" t="s">
        <v>318</v>
      </c>
      <c r="C60" s="271"/>
      <c r="D60" s="277" t="s">
        <v>46</v>
      </c>
      <c r="E60" s="272"/>
      <c r="F60" s="245" t="s">
        <v>250</v>
      </c>
      <c r="G60" s="268" t="s">
        <v>305</v>
      </c>
      <c r="H60" s="270">
        <v>2</v>
      </c>
      <c r="I60" s="268" t="s">
        <v>302</v>
      </c>
      <c r="J60" s="269"/>
      <c r="K60" s="269"/>
      <c r="L60" s="422">
        <v>15</v>
      </c>
      <c r="M60" s="631"/>
      <c r="N60" s="434"/>
      <c r="O60" s="469" t="s">
        <v>510</v>
      </c>
      <c r="P60" s="469" t="s">
        <v>510</v>
      </c>
      <c r="Q60" s="57">
        <v>1</v>
      </c>
      <c r="R60" s="54" t="s">
        <v>155</v>
      </c>
      <c r="S60" s="54" t="s">
        <v>142</v>
      </c>
      <c r="T60" s="54"/>
      <c r="U60" s="55">
        <v>1</v>
      </c>
      <c r="V60" s="56" t="s">
        <v>145</v>
      </c>
      <c r="W60" s="56" t="s">
        <v>142</v>
      </c>
      <c r="X60" s="56"/>
      <c r="Y60" s="642" t="s">
        <v>533</v>
      </c>
      <c r="Z60" s="650"/>
      <c r="AA60" s="57">
        <v>1</v>
      </c>
      <c r="AB60" s="54" t="s">
        <v>145</v>
      </c>
      <c r="AC60" s="54" t="s">
        <v>142</v>
      </c>
      <c r="AD60" s="54"/>
      <c r="AE60" s="55">
        <v>1</v>
      </c>
      <c r="AF60" s="56" t="s">
        <v>145</v>
      </c>
      <c r="AG60" s="56" t="s">
        <v>142</v>
      </c>
      <c r="AH60" s="56"/>
      <c r="AI60" s="326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</row>
    <row r="61" spans="1:226" s="33" customFormat="1" ht="27.75" customHeight="1">
      <c r="A61" s="293" t="s">
        <v>343</v>
      </c>
      <c r="B61" s="278" t="s">
        <v>312</v>
      </c>
      <c r="C61" s="271"/>
      <c r="D61" s="277"/>
      <c r="E61" s="284" t="s">
        <v>415</v>
      </c>
      <c r="F61" s="245"/>
      <c r="G61" s="268"/>
      <c r="H61" s="270"/>
      <c r="I61" s="268"/>
      <c r="J61" s="269"/>
      <c r="K61" s="269"/>
      <c r="L61" s="422"/>
      <c r="M61" s="463"/>
      <c r="N61" s="434"/>
      <c r="O61" s="484"/>
      <c r="P61" s="484"/>
      <c r="Q61" s="57"/>
      <c r="R61" s="54"/>
      <c r="S61" s="54"/>
      <c r="T61" s="54"/>
      <c r="U61" s="55"/>
      <c r="V61" s="56"/>
      <c r="W61" s="56"/>
      <c r="X61" s="56"/>
      <c r="Y61" s="494"/>
      <c r="Z61" s="494"/>
      <c r="AA61" s="57"/>
      <c r="AB61" s="54"/>
      <c r="AC61" s="54"/>
      <c r="AD61" s="54"/>
      <c r="AE61" s="55"/>
      <c r="AF61" s="56"/>
      <c r="AG61" s="56"/>
      <c r="AH61" s="56"/>
      <c r="AI61" s="326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</row>
    <row r="62" spans="1:226" s="33" customFormat="1" ht="27.75" customHeight="1">
      <c r="A62" s="293" t="s">
        <v>346</v>
      </c>
      <c r="B62" s="278" t="s">
        <v>314</v>
      </c>
      <c r="C62" s="266"/>
      <c r="D62" s="277" t="s">
        <v>46</v>
      </c>
      <c r="E62" s="272"/>
      <c r="F62" s="245" t="s">
        <v>235</v>
      </c>
      <c r="G62" s="268" t="s">
        <v>305</v>
      </c>
      <c r="H62" s="270">
        <v>2</v>
      </c>
      <c r="I62" s="268" t="s">
        <v>302</v>
      </c>
      <c r="J62" s="269"/>
      <c r="K62" s="269"/>
      <c r="L62" s="422">
        <v>15</v>
      </c>
      <c r="M62" s="611" t="s">
        <v>480</v>
      </c>
      <c r="N62" s="434"/>
      <c r="O62" s="483" t="s">
        <v>495</v>
      </c>
      <c r="P62" s="483" t="s">
        <v>496</v>
      </c>
      <c r="Q62" s="57">
        <v>1</v>
      </c>
      <c r="R62" s="54" t="s">
        <v>155</v>
      </c>
      <c r="S62" s="54" t="s">
        <v>142</v>
      </c>
      <c r="T62" s="54"/>
      <c r="U62" s="55">
        <v>1</v>
      </c>
      <c r="V62" s="56" t="s">
        <v>145</v>
      </c>
      <c r="W62" s="56" t="s">
        <v>142</v>
      </c>
      <c r="X62" s="56"/>
      <c r="Y62" s="642" t="s">
        <v>531</v>
      </c>
      <c r="Z62" s="650"/>
      <c r="AA62" s="57">
        <v>1</v>
      </c>
      <c r="AB62" s="54" t="s">
        <v>143</v>
      </c>
      <c r="AC62" s="54" t="s">
        <v>144</v>
      </c>
      <c r="AD62" s="54" t="s">
        <v>156</v>
      </c>
      <c r="AE62" s="55">
        <v>1</v>
      </c>
      <c r="AF62" s="56" t="s">
        <v>143</v>
      </c>
      <c r="AG62" s="56" t="s">
        <v>144</v>
      </c>
      <c r="AH62" s="12" t="s">
        <v>156</v>
      </c>
      <c r="AI62" s="326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</row>
    <row r="63" spans="1:226" s="33" customFormat="1" ht="27.75" customHeight="1">
      <c r="A63" s="293" t="s">
        <v>347</v>
      </c>
      <c r="B63" s="278" t="s">
        <v>315</v>
      </c>
      <c r="C63" s="266"/>
      <c r="D63" s="275" t="s">
        <v>46</v>
      </c>
      <c r="E63" s="272"/>
      <c r="F63" s="245" t="s">
        <v>311</v>
      </c>
      <c r="G63" s="268" t="s">
        <v>303</v>
      </c>
      <c r="H63" s="270">
        <v>3</v>
      </c>
      <c r="I63" s="268" t="s">
        <v>302</v>
      </c>
      <c r="J63" s="269"/>
      <c r="K63" s="269"/>
      <c r="L63" s="422">
        <v>23</v>
      </c>
      <c r="M63" s="659"/>
      <c r="N63" s="434"/>
      <c r="O63" s="483" t="s">
        <v>495</v>
      </c>
      <c r="P63" s="477" t="s">
        <v>486</v>
      </c>
      <c r="Q63" s="57">
        <v>1</v>
      </c>
      <c r="R63" s="54" t="s">
        <v>155</v>
      </c>
      <c r="S63" s="54" t="s">
        <v>142</v>
      </c>
      <c r="T63" s="54"/>
      <c r="U63" s="55">
        <v>1</v>
      </c>
      <c r="V63" s="56" t="s">
        <v>145</v>
      </c>
      <c r="W63" s="56" t="s">
        <v>142</v>
      </c>
      <c r="X63" s="56"/>
      <c r="Y63" s="642" t="s">
        <v>531</v>
      </c>
      <c r="Z63" s="650"/>
      <c r="AA63" s="57">
        <v>1</v>
      </c>
      <c r="AB63" s="54" t="s">
        <v>143</v>
      </c>
      <c r="AC63" s="54" t="s">
        <v>144</v>
      </c>
      <c r="AD63" s="54" t="s">
        <v>156</v>
      </c>
      <c r="AE63" s="55">
        <v>1</v>
      </c>
      <c r="AF63" s="56" t="s">
        <v>143</v>
      </c>
      <c r="AG63" s="56" t="s">
        <v>144</v>
      </c>
      <c r="AH63" s="12" t="s">
        <v>156</v>
      </c>
      <c r="AI63" s="326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</row>
    <row r="64" spans="1:226" s="33" customFormat="1" ht="27.75" customHeight="1">
      <c r="A64" s="293" t="s">
        <v>344</v>
      </c>
      <c r="B64" s="278" t="s">
        <v>313</v>
      </c>
      <c r="C64" s="266"/>
      <c r="D64" s="275" t="s">
        <v>46</v>
      </c>
      <c r="E64" s="272"/>
      <c r="F64" s="245" t="s">
        <v>235</v>
      </c>
      <c r="G64" s="268" t="s">
        <v>303</v>
      </c>
      <c r="H64" s="270">
        <v>3</v>
      </c>
      <c r="I64" s="268" t="s">
        <v>302</v>
      </c>
      <c r="J64" s="269"/>
      <c r="K64" s="269"/>
      <c r="L64" s="422">
        <v>23</v>
      </c>
      <c r="M64" s="631"/>
      <c r="N64" s="434"/>
      <c r="O64" s="483" t="s">
        <v>495</v>
      </c>
      <c r="P64" s="483" t="s">
        <v>496</v>
      </c>
      <c r="Q64" s="57">
        <v>1</v>
      </c>
      <c r="R64" s="54" t="s">
        <v>155</v>
      </c>
      <c r="S64" s="54" t="s">
        <v>142</v>
      </c>
      <c r="T64" s="54"/>
      <c r="U64" s="55">
        <v>1</v>
      </c>
      <c r="V64" s="56" t="s">
        <v>145</v>
      </c>
      <c r="W64" s="56" t="s">
        <v>142</v>
      </c>
      <c r="X64" s="56"/>
      <c r="Y64" s="498" t="s">
        <v>534</v>
      </c>
      <c r="Z64" s="499" t="s">
        <v>535</v>
      </c>
      <c r="AA64" s="57">
        <v>1</v>
      </c>
      <c r="AB64" s="54" t="s">
        <v>145</v>
      </c>
      <c r="AC64" s="54" t="s">
        <v>142</v>
      </c>
      <c r="AD64" s="54"/>
      <c r="AE64" s="55">
        <v>1</v>
      </c>
      <c r="AF64" s="56" t="s">
        <v>145</v>
      </c>
      <c r="AG64" s="56" t="s">
        <v>142</v>
      </c>
      <c r="AH64" s="56"/>
      <c r="AI64" s="326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</row>
    <row r="65" spans="1:226" s="33" customFormat="1" ht="42.75" customHeight="1">
      <c r="A65" s="294" t="s">
        <v>345</v>
      </c>
      <c r="B65" s="278" t="s">
        <v>183</v>
      </c>
      <c r="C65" s="266"/>
      <c r="D65" s="275"/>
      <c r="E65" s="269" t="s">
        <v>184</v>
      </c>
      <c r="F65" s="245" t="s">
        <v>277</v>
      </c>
      <c r="G65" s="268" t="s">
        <v>303</v>
      </c>
      <c r="H65" s="270">
        <v>3</v>
      </c>
      <c r="I65" s="268" t="s">
        <v>302</v>
      </c>
      <c r="J65" s="269"/>
      <c r="K65" s="269"/>
      <c r="L65" s="422">
        <v>20</v>
      </c>
      <c r="M65" s="462"/>
      <c r="N65" s="434"/>
      <c r="O65" s="617" t="s">
        <v>513</v>
      </c>
      <c r="P65" s="618"/>
      <c r="Q65" s="397">
        <v>1</v>
      </c>
      <c r="R65" s="59" t="s">
        <v>141</v>
      </c>
      <c r="S65" s="11" t="s">
        <v>187</v>
      </c>
      <c r="T65" s="53"/>
      <c r="U65" s="40">
        <v>1</v>
      </c>
      <c r="V65" s="60" t="s">
        <v>143</v>
      </c>
      <c r="W65" s="12" t="s">
        <v>187</v>
      </c>
      <c r="X65" s="12"/>
      <c r="Y65" s="617" t="s">
        <v>513</v>
      </c>
      <c r="Z65" s="618"/>
      <c r="AA65" s="38">
        <v>1</v>
      </c>
      <c r="AB65" s="59" t="s">
        <v>143</v>
      </c>
      <c r="AC65" s="11" t="s">
        <v>187</v>
      </c>
      <c r="AD65" s="11"/>
      <c r="AE65" s="40">
        <v>1</v>
      </c>
      <c r="AF65" s="60" t="s">
        <v>143</v>
      </c>
      <c r="AG65" s="12" t="s">
        <v>187</v>
      </c>
      <c r="AH65" s="324"/>
      <c r="AI65" s="326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</row>
    <row r="66" spans="1:226" s="33" customFormat="1" ht="78" customHeight="1">
      <c r="A66" s="293" t="s">
        <v>348</v>
      </c>
      <c r="B66" s="278" t="s">
        <v>82</v>
      </c>
      <c r="C66" s="279"/>
      <c r="D66" s="277" t="s">
        <v>46</v>
      </c>
      <c r="E66" s="279"/>
      <c r="F66" s="245" t="s">
        <v>311</v>
      </c>
      <c r="G66" s="270">
        <v>2</v>
      </c>
      <c r="H66" s="270">
        <v>2</v>
      </c>
      <c r="I66" s="268" t="s">
        <v>302</v>
      </c>
      <c r="J66" s="279"/>
      <c r="K66" s="279"/>
      <c r="L66" s="422">
        <v>15</v>
      </c>
      <c r="M66" s="466" t="s">
        <v>480</v>
      </c>
      <c r="N66" s="434"/>
      <c r="O66" s="477" t="s">
        <v>486</v>
      </c>
      <c r="P66" s="477" t="s">
        <v>486</v>
      </c>
      <c r="Q66" s="397">
        <v>1</v>
      </c>
      <c r="R66" s="11" t="s">
        <v>141</v>
      </c>
      <c r="S66" s="11" t="s">
        <v>142</v>
      </c>
      <c r="T66" s="11"/>
      <c r="U66" s="40">
        <v>1</v>
      </c>
      <c r="V66" s="12" t="s">
        <v>143</v>
      </c>
      <c r="W66" s="12" t="s">
        <v>142</v>
      </c>
      <c r="X66" s="12" t="s">
        <v>149</v>
      </c>
      <c r="Y66" s="648" t="s">
        <v>486</v>
      </c>
      <c r="Z66" s="649"/>
      <c r="AA66" s="38">
        <v>1</v>
      </c>
      <c r="AB66" s="11" t="s">
        <v>143</v>
      </c>
      <c r="AC66" s="11" t="s">
        <v>144</v>
      </c>
      <c r="AD66" s="11" t="s">
        <v>156</v>
      </c>
      <c r="AE66" s="40">
        <v>1</v>
      </c>
      <c r="AF66" s="12" t="s">
        <v>143</v>
      </c>
      <c r="AG66" s="12" t="s">
        <v>144</v>
      </c>
      <c r="AH66" s="12" t="s">
        <v>156</v>
      </c>
      <c r="AI66" s="326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</row>
    <row r="67" spans="1:226" s="33" customFormat="1" ht="27.75" customHeight="1">
      <c r="A67" s="293" t="s">
        <v>349</v>
      </c>
      <c r="B67" s="278" t="s">
        <v>364</v>
      </c>
      <c r="C67" s="266"/>
      <c r="D67" s="275" t="s">
        <v>46</v>
      </c>
      <c r="E67" s="282"/>
      <c r="G67" s="268"/>
      <c r="H67" s="270"/>
      <c r="I67" s="268"/>
      <c r="J67" s="269"/>
      <c r="K67" s="269"/>
      <c r="L67" s="422">
        <v>15</v>
      </c>
      <c r="M67" s="463"/>
      <c r="N67" s="434"/>
      <c r="O67" s="409"/>
      <c r="P67" s="409"/>
      <c r="Q67" s="397"/>
      <c r="R67" s="11"/>
      <c r="S67" s="11"/>
      <c r="T67" s="11"/>
      <c r="U67" s="40"/>
      <c r="V67" s="12"/>
      <c r="W67" s="12"/>
      <c r="X67" s="12"/>
      <c r="Y67" s="494"/>
      <c r="Z67" s="494"/>
      <c r="AA67" s="38"/>
      <c r="AB67" s="11"/>
      <c r="AC67" s="11"/>
      <c r="AD67" s="11"/>
      <c r="AE67" s="40"/>
      <c r="AF67" s="12"/>
      <c r="AG67" s="12"/>
      <c r="AH67" s="12"/>
      <c r="AI67" s="326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</row>
    <row r="68" spans="1:226" s="33" customFormat="1" ht="34.5" customHeight="1">
      <c r="A68" s="293" t="s">
        <v>350</v>
      </c>
      <c r="B68" s="373" t="s">
        <v>264</v>
      </c>
      <c r="C68" s="309"/>
      <c r="D68" s="371"/>
      <c r="E68" s="374" t="s">
        <v>353</v>
      </c>
      <c r="F68" s="374" t="s">
        <v>265</v>
      </c>
      <c r="G68" s="338">
        <v>2</v>
      </c>
      <c r="H68" s="338">
        <v>2</v>
      </c>
      <c r="I68" s="317" t="s">
        <v>356</v>
      </c>
      <c r="J68" s="269"/>
      <c r="K68" s="384"/>
      <c r="L68" s="422"/>
      <c r="M68" s="611" t="s">
        <v>480</v>
      </c>
      <c r="N68" s="436"/>
      <c r="O68" s="473" t="s">
        <v>495</v>
      </c>
      <c r="P68" s="477" t="s">
        <v>486</v>
      </c>
      <c r="Q68" s="397">
        <v>1</v>
      </c>
      <c r="R68" s="11" t="s">
        <v>141</v>
      </c>
      <c r="S68" s="11" t="s">
        <v>144</v>
      </c>
      <c r="T68" s="11"/>
      <c r="U68" s="40">
        <v>1</v>
      </c>
      <c r="V68" s="12" t="s">
        <v>143</v>
      </c>
      <c r="W68" s="12" t="s">
        <v>144</v>
      </c>
      <c r="X68" s="12"/>
      <c r="Y68" s="648" t="s">
        <v>486</v>
      </c>
      <c r="Z68" s="649"/>
      <c r="AA68" s="38">
        <v>1</v>
      </c>
      <c r="AB68" s="11" t="s">
        <v>143</v>
      </c>
      <c r="AC68" s="11" t="s">
        <v>144</v>
      </c>
      <c r="AD68" s="11"/>
      <c r="AE68" s="40">
        <v>1</v>
      </c>
      <c r="AF68" s="12" t="s">
        <v>143</v>
      </c>
      <c r="AG68" s="12" t="s">
        <v>144</v>
      </c>
      <c r="AH68" s="12"/>
      <c r="AI68" s="326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</row>
    <row r="69" spans="1:226" s="33" customFormat="1" ht="40.5" customHeight="1">
      <c r="A69" s="293" t="s">
        <v>351</v>
      </c>
      <c r="B69" s="373" t="s">
        <v>271</v>
      </c>
      <c r="C69" s="309"/>
      <c r="D69" s="371"/>
      <c r="E69" s="375" t="s">
        <v>267</v>
      </c>
      <c r="F69" s="374" t="s">
        <v>268</v>
      </c>
      <c r="G69" s="338">
        <v>2</v>
      </c>
      <c r="H69" s="338">
        <v>2</v>
      </c>
      <c r="I69" s="317" t="s">
        <v>357</v>
      </c>
      <c r="J69" s="269"/>
      <c r="K69" s="384"/>
      <c r="L69" s="422"/>
      <c r="M69" s="612"/>
      <c r="N69" s="436"/>
      <c r="O69" s="473" t="s">
        <v>495</v>
      </c>
      <c r="P69" s="477" t="s">
        <v>486</v>
      </c>
      <c r="Q69" s="397">
        <v>1</v>
      </c>
      <c r="R69" s="11" t="s">
        <v>141</v>
      </c>
      <c r="S69" s="11" t="s">
        <v>144</v>
      </c>
      <c r="T69" s="11"/>
      <c r="U69" s="40">
        <v>1</v>
      </c>
      <c r="V69" s="12" t="s">
        <v>143</v>
      </c>
      <c r="W69" s="12" t="s">
        <v>144</v>
      </c>
      <c r="X69" s="12"/>
      <c r="Y69" s="648" t="s">
        <v>486</v>
      </c>
      <c r="Z69" s="649"/>
      <c r="AA69" s="38">
        <v>1</v>
      </c>
      <c r="AB69" s="11" t="s">
        <v>143</v>
      </c>
      <c r="AC69" s="11" t="s">
        <v>144</v>
      </c>
      <c r="AD69" s="11"/>
      <c r="AE69" s="40">
        <v>1</v>
      </c>
      <c r="AF69" s="12" t="s">
        <v>143</v>
      </c>
      <c r="AG69" s="12" t="s">
        <v>144</v>
      </c>
      <c r="AH69" s="12"/>
      <c r="AI69" s="326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</row>
    <row r="70" spans="1:226" s="33" customFormat="1" ht="27.75" customHeight="1">
      <c r="A70" s="293" t="s">
        <v>352</v>
      </c>
      <c r="B70" s="373" t="s">
        <v>270</v>
      </c>
      <c r="C70" s="309"/>
      <c r="D70" s="371"/>
      <c r="E70" s="375" t="s">
        <v>279</v>
      </c>
      <c r="F70" s="374"/>
      <c r="G70" s="338">
        <v>2</v>
      </c>
      <c r="H70" s="338">
        <v>2</v>
      </c>
      <c r="I70" s="317" t="s">
        <v>358</v>
      </c>
      <c r="J70" s="318"/>
      <c r="K70" s="385"/>
      <c r="L70" s="423"/>
      <c r="M70" s="447"/>
      <c r="N70" s="436"/>
      <c r="O70" s="409"/>
      <c r="P70" s="409"/>
      <c r="Q70" s="397"/>
      <c r="R70" s="11"/>
      <c r="S70" s="11"/>
      <c r="T70" s="11"/>
      <c r="U70" s="40"/>
      <c r="V70" s="12"/>
      <c r="W70" s="12"/>
      <c r="X70" s="12"/>
      <c r="Y70" s="495"/>
      <c r="Z70" s="495"/>
      <c r="AA70" s="38"/>
      <c r="AB70" s="11"/>
      <c r="AC70" s="11"/>
      <c r="AD70" s="11"/>
      <c r="AE70" s="40"/>
      <c r="AF70" s="12"/>
      <c r="AG70" s="12"/>
      <c r="AH70" s="12"/>
      <c r="AI70" s="326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</row>
    <row r="71" spans="1:226" s="43" customFormat="1" ht="27.75" customHeight="1">
      <c r="A71" s="322" t="s">
        <v>354</v>
      </c>
      <c r="B71" s="278" t="s">
        <v>85</v>
      </c>
      <c r="C71" s="269"/>
      <c r="D71" s="273" t="s">
        <v>46</v>
      </c>
      <c r="E71" s="272"/>
      <c r="F71" s="295"/>
      <c r="G71" s="317" t="s">
        <v>303</v>
      </c>
      <c r="H71" s="270">
        <v>3</v>
      </c>
      <c r="I71" s="317" t="s">
        <v>366</v>
      </c>
      <c r="J71" s="323"/>
      <c r="K71" s="323"/>
      <c r="L71" s="387">
        <v>2</v>
      </c>
      <c r="M71" s="448"/>
      <c r="N71" s="436"/>
      <c r="O71" s="501" t="s">
        <v>541</v>
      </c>
      <c r="P71" s="501" t="s">
        <v>541</v>
      </c>
      <c r="Q71" s="506">
        <v>1</v>
      </c>
      <c r="R71" s="507" t="s">
        <v>148</v>
      </c>
      <c r="S71" s="507"/>
      <c r="T71" s="507"/>
      <c r="U71" s="508">
        <v>1</v>
      </c>
      <c r="V71" s="507" t="s">
        <v>148</v>
      </c>
      <c r="W71" s="507"/>
      <c r="X71" s="507"/>
      <c r="Y71" s="500"/>
      <c r="Z71" s="500"/>
      <c r="AA71" s="38"/>
      <c r="AB71" s="11"/>
      <c r="AC71" s="39"/>
      <c r="AD71" s="11"/>
      <c r="AE71" s="40"/>
      <c r="AF71" s="12"/>
      <c r="AG71" s="41"/>
      <c r="AH71" s="12"/>
      <c r="AI71" s="327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</row>
    <row r="72" spans="1:226" s="21" customFormat="1" ht="27.75" customHeight="1">
      <c r="A72" s="292"/>
      <c r="B72" s="527"/>
      <c r="C72" s="528"/>
      <c r="D72" s="528"/>
      <c r="E72" s="528"/>
      <c r="F72" s="528"/>
      <c r="G72" s="528"/>
      <c r="H72" s="528"/>
      <c r="I72" s="528"/>
      <c r="J72" s="18"/>
      <c r="K72" s="18"/>
      <c r="L72" s="395"/>
      <c r="M72" s="407"/>
      <c r="N72" s="432"/>
      <c r="O72" s="407"/>
      <c r="P72" s="407"/>
      <c r="Q72" s="400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</row>
    <row r="73" spans="1:226" s="30" customFormat="1" ht="45">
      <c r="A73" s="351" t="s">
        <v>418</v>
      </c>
      <c r="B73" s="358" t="s">
        <v>360</v>
      </c>
      <c r="C73" s="359"/>
      <c r="D73" s="360"/>
      <c r="E73" s="361"/>
      <c r="F73" s="361"/>
      <c r="G73" s="357"/>
      <c r="H73" s="357"/>
      <c r="I73" s="357"/>
      <c r="J73" s="359"/>
      <c r="K73" s="359"/>
      <c r="L73" s="361"/>
      <c r="M73" s="350"/>
      <c r="N73" s="433"/>
      <c r="O73" s="350"/>
      <c r="P73" s="350"/>
      <c r="Q73" s="401"/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7"/>
      <c r="AH73" s="357"/>
      <c r="AI73" s="330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</row>
    <row r="74" spans="1:226" s="30" customFormat="1" ht="27.75" customHeight="1">
      <c r="A74" s="335" t="s">
        <v>368</v>
      </c>
      <c r="B74" s="334" t="s">
        <v>369</v>
      </c>
      <c r="C74" s="331"/>
      <c r="D74" s="332"/>
      <c r="E74" s="284" t="s">
        <v>415</v>
      </c>
      <c r="F74" s="332"/>
      <c r="G74" s="331"/>
      <c r="H74" s="330"/>
      <c r="I74" s="331"/>
      <c r="J74" s="331"/>
      <c r="K74" s="331"/>
      <c r="L74" s="424"/>
      <c r="M74" s="411"/>
      <c r="N74" s="333"/>
      <c r="O74" s="411"/>
      <c r="P74" s="411"/>
      <c r="Q74" s="403"/>
      <c r="R74" s="330"/>
      <c r="S74" s="330"/>
      <c r="T74" s="330"/>
      <c r="U74" s="330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</row>
    <row r="75" spans="1:226" s="33" customFormat="1" ht="27.75" customHeight="1">
      <c r="A75" s="335" t="s">
        <v>370</v>
      </c>
      <c r="B75" s="274" t="s">
        <v>372</v>
      </c>
      <c r="C75" s="266"/>
      <c r="D75" s="275" t="s">
        <v>23</v>
      </c>
      <c r="E75" s="267" t="s">
        <v>443</v>
      </c>
      <c r="F75" s="296" t="s">
        <v>235</v>
      </c>
      <c r="G75" s="280" t="s">
        <v>305</v>
      </c>
      <c r="H75" s="276">
        <v>2</v>
      </c>
      <c r="I75" s="280" t="s">
        <v>302</v>
      </c>
      <c r="J75" s="269"/>
      <c r="K75" s="269"/>
      <c r="L75" s="421">
        <v>15</v>
      </c>
      <c r="M75" s="622" t="s">
        <v>480</v>
      </c>
      <c r="N75" s="434"/>
      <c r="O75" s="483" t="s">
        <v>141</v>
      </c>
      <c r="P75" s="483" t="s">
        <v>514</v>
      </c>
      <c r="Q75" s="397" t="s">
        <v>86</v>
      </c>
      <c r="R75" s="11" t="s">
        <v>159</v>
      </c>
      <c r="S75" s="11" t="s">
        <v>87</v>
      </c>
      <c r="T75" s="11"/>
      <c r="U75" s="40">
        <v>1</v>
      </c>
      <c r="V75" s="12" t="s">
        <v>143</v>
      </c>
      <c r="W75" s="12" t="s">
        <v>144</v>
      </c>
      <c r="X75" s="12" t="s">
        <v>156</v>
      </c>
      <c r="Y75" s="668" t="s">
        <v>536</v>
      </c>
      <c r="Z75" s="669"/>
      <c r="AA75" s="38">
        <v>1</v>
      </c>
      <c r="AB75" s="11" t="s">
        <v>143</v>
      </c>
      <c r="AC75" s="11" t="s">
        <v>144</v>
      </c>
      <c r="AD75" s="11" t="s">
        <v>156</v>
      </c>
      <c r="AE75" s="40">
        <v>1</v>
      </c>
      <c r="AF75" s="12" t="s">
        <v>143</v>
      </c>
      <c r="AG75" s="12" t="s">
        <v>144</v>
      </c>
      <c r="AH75" s="12" t="s">
        <v>156</v>
      </c>
      <c r="AI75" s="326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</row>
    <row r="76" spans="1:226" s="33" customFormat="1" ht="27.75" customHeight="1">
      <c r="A76" s="537" t="s">
        <v>371</v>
      </c>
      <c r="B76" s="532" t="s">
        <v>373</v>
      </c>
      <c r="C76" s="266"/>
      <c r="D76" s="275"/>
      <c r="E76" s="342" t="s">
        <v>426</v>
      </c>
      <c r="F76" s="564" t="s">
        <v>241</v>
      </c>
      <c r="G76" s="365" t="s">
        <v>306</v>
      </c>
      <c r="H76" s="349">
        <v>1</v>
      </c>
      <c r="I76" s="280"/>
      <c r="J76" s="269"/>
      <c r="K76" s="269"/>
      <c r="L76" s="421">
        <v>0</v>
      </c>
      <c r="M76" s="623"/>
      <c r="N76" s="434"/>
      <c r="O76" s="479" t="s">
        <v>486</v>
      </c>
      <c r="P76" s="479" t="s">
        <v>486</v>
      </c>
      <c r="Q76" s="397">
        <v>1</v>
      </c>
      <c r="R76" s="11" t="s">
        <v>155</v>
      </c>
      <c r="S76" s="11" t="s">
        <v>142</v>
      </c>
      <c r="T76" s="11"/>
      <c r="U76" s="40">
        <v>1</v>
      </c>
      <c r="V76" s="12" t="s">
        <v>145</v>
      </c>
      <c r="W76" s="12" t="s">
        <v>142</v>
      </c>
      <c r="X76" s="12"/>
      <c r="Y76" s="670" t="s">
        <v>486</v>
      </c>
      <c r="Z76" s="671"/>
      <c r="AA76" s="38">
        <v>1</v>
      </c>
      <c r="AB76" s="11" t="s">
        <v>145</v>
      </c>
      <c r="AC76" s="11" t="s">
        <v>142</v>
      </c>
      <c r="AD76" s="11"/>
      <c r="AE76" s="40">
        <v>1</v>
      </c>
      <c r="AF76" s="12" t="s">
        <v>145</v>
      </c>
      <c r="AG76" s="12" t="s">
        <v>142</v>
      </c>
      <c r="AH76" s="12"/>
      <c r="AI76" s="326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</row>
    <row r="77" spans="1:226" s="33" customFormat="1" ht="27.75" customHeight="1">
      <c r="A77" s="538"/>
      <c r="B77" s="534"/>
      <c r="C77" s="266"/>
      <c r="D77" s="277" t="s">
        <v>23</v>
      </c>
      <c r="E77" s="267" t="s">
        <v>38</v>
      </c>
      <c r="F77" s="565"/>
      <c r="G77" s="280" t="s">
        <v>305</v>
      </c>
      <c r="H77" s="276">
        <v>2</v>
      </c>
      <c r="I77" s="280" t="s">
        <v>302</v>
      </c>
      <c r="J77" s="269"/>
      <c r="K77" s="269"/>
      <c r="L77" s="421">
        <v>15</v>
      </c>
      <c r="M77" s="624"/>
      <c r="N77" s="434"/>
      <c r="O77" s="479" t="s">
        <v>486</v>
      </c>
      <c r="P77" s="479" t="s">
        <v>486</v>
      </c>
      <c r="Q77" s="397">
        <v>1</v>
      </c>
      <c r="R77" s="382" t="s">
        <v>155</v>
      </c>
      <c r="S77" s="382" t="s">
        <v>142</v>
      </c>
      <c r="T77" s="11"/>
      <c r="U77" s="40">
        <v>1</v>
      </c>
      <c r="V77" s="12" t="s">
        <v>145</v>
      </c>
      <c r="W77" s="12" t="s">
        <v>142</v>
      </c>
      <c r="X77" s="12"/>
      <c r="Y77" s="672"/>
      <c r="Z77" s="673"/>
      <c r="AA77" s="38">
        <v>1</v>
      </c>
      <c r="AB77" s="11" t="s">
        <v>145</v>
      </c>
      <c r="AC77" s="11" t="s">
        <v>142</v>
      </c>
      <c r="AD77" s="11"/>
      <c r="AE77" s="40">
        <v>1</v>
      </c>
      <c r="AF77" s="12" t="s">
        <v>145</v>
      </c>
      <c r="AG77" s="12" t="s">
        <v>142</v>
      </c>
      <c r="AH77" s="12"/>
      <c r="AI77" s="326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</row>
    <row r="78" spans="1:226" s="33" customFormat="1" ht="27.75" customHeight="1">
      <c r="A78" s="335" t="s">
        <v>374</v>
      </c>
      <c r="B78" s="274" t="s">
        <v>375</v>
      </c>
      <c r="C78" s="266"/>
      <c r="D78" s="277"/>
      <c r="E78" s="284" t="s">
        <v>415</v>
      </c>
      <c r="F78" s="296"/>
      <c r="G78" s="280"/>
      <c r="H78" s="276"/>
      <c r="I78" s="280"/>
      <c r="J78" s="269"/>
      <c r="K78" s="269"/>
      <c r="L78" s="421"/>
      <c r="M78" s="463"/>
      <c r="N78" s="434"/>
      <c r="O78" s="410"/>
      <c r="P78" s="410"/>
      <c r="Q78" s="397"/>
      <c r="R78" s="11"/>
      <c r="S78" s="11"/>
      <c r="T78" s="11"/>
      <c r="U78" s="40"/>
      <c r="V78" s="12"/>
      <c r="W78" s="12"/>
      <c r="X78" s="12"/>
      <c r="Y78" s="494"/>
      <c r="Z78" s="494"/>
      <c r="AA78" s="38"/>
      <c r="AB78" s="11"/>
      <c r="AC78" s="11"/>
      <c r="AD78" s="11"/>
      <c r="AE78" s="40"/>
      <c r="AF78" s="12"/>
      <c r="AG78" s="12"/>
      <c r="AH78" s="12"/>
      <c r="AI78" s="326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</row>
    <row r="79" spans="1:226" s="33" customFormat="1" ht="39" customHeight="1">
      <c r="A79" s="274" t="s">
        <v>379</v>
      </c>
      <c r="B79" s="274" t="s">
        <v>376</v>
      </c>
      <c r="C79" s="281"/>
      <c r="D79" s="283" t="s">
        <v>23</v>
      </c>
      <c r="E79" s="284" t="s">
        <v>458</v>
      </c>
      <c r="F79" s="297" t="s">
        <v>362</v>
      </c>
      <c r="G79" s="280" t="s">
        <v>305</v>
      </c>
      <c r="H79" s="276">
        <v>2</v>
      </c>
      <c r="I79" s="280" t="s">
        <v>414</v>
      </c>
      <c r="J79" s="282"/>
      <c r="K79" s="282"/>
      <c r="L79" s="425">
        <v>16</v>
      </c>
      <c r="M79" s="467"/>
      <c r="N79" s="434"/>
      <c r="O79" s="615" t="s">
        <v>515</v>
      </c>
      <c r="P79" s="616"/>
      <c r="Q79" s="397">
        <v>1</v>
      </c>
      <c r="R79" s="11" t="s">
        <v>141</v>
      </c>
      <c r="S79" s="11" t="s">
        <v>142</v>
      </c>
      <c r="T79" s="11"/>
      <c r="U79" s="40">
        <v>1</v>
      </c>
      <c r="V79" s="12" t="s">
        <v>143</v>
      </c>
      <c r="W79" s="12" t="s">
        <v>144</v>
      </c>
      <c r="X79" s="12"/>
      <c r="Y79" s="615" t="s">
        <v>515</v>
      </c>
      <c r="Z79" s="616"/>
      <c r="AA79" s="38">
        <v>1</v>
      </c>
      <c r="AB79" s="11" t="s">
        <v>143</v>
      </c>
      <c r="AC79" s="11" t="s">
        <v>144</v>
      </c>
      <c r="AD79" s="11"/>
      <c r="AE79" s="40">
        <v>1</v>
      </c>
      <c r="AF79" s="12" t="s">
        <v>143</v>
      </c>
      <c r="AG79" s="12" t="s">
        <v>144</v>
      </c>
      <c r="AH79" s="12"/>
      <c r="AI79" s="326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</row>
    <row r="80" spans="1:226" s="33" customFormat="1" ht="27.75" customHeight="1">
      <c r="A80" s="274" t="s">
        <v>380</v>
      </c>
      <c r="B80" s="285" t="s">
        <v>377</v>
      </c>
      <c r="C80" s="281"/>
      <c r="D80" s="286" t="s">
        <v>23</v>
      </c>
      <c r="E80" s="284" t="s">
        <v>443</v>
      </c>
      <c r="F80" s="297"/>
      <c r="G80" s="280" t="s">
        <v>305</v>
      </c>
      <c r="H80" s="276">
        <v>2</v>
      </c>
      <c r="I80" s="280" t="s">
        <v>302</v>
      </c>
      <c r="J80" s="282"/>
      <c r="K80" s="282"/>
      <c r="L80" s="425">
        <v>16</v>
      </c>
      <c r="M80" s="467"/>
      <c r="N80" s="434"/>
      <c r="O80" s="479" t="s">
        <v>486</v>
      </c>
      <c r="P80" s="479" t="s">
        <v>486</v>
      </c>
      <c r="Q80" s="397">
        <v>1</v>
      </c>
      <c r="R80" s="11" t="s">
        <v>141</v>
      </c>
      <c r="S80" s="11" t="s">
        <v>142</v>
      </c>
      <c r="T80" s="11"/>
      <c r="U80" s="40">
        <v>1</v>
      </c>
      <c r="V80" s="12" t="s">
        <v>145</v>
      </c>
      <c r="W80" s="12" t="s">
        <v>142</v>
      </c>
      <c r="X80" s="12"/>
      <c r="Y80" s="648" t="s">
        <v>486</v>
      </c>
      <c r="Z80" s="649"/>
      <c r="AA80" s="38">
        <v>1</v>
      </c>
      <c r="AB80" s="11" t="s">
        <v>145</v>
      </c>
      <c r="AC80" s="11" t="s">
        <v>142</v>
      </c>
      <c r="AD80" s="11"/>
      <c r="AE80" s="40">
        <v>1</v>
      </c>
      <c r="AF80" s="12" t="s">
        <v>145</v>
      </c>
      <c r="AG80" s="12" t="s">
        <v>142</v>
      </c>
      <c r="AH80" s="12"/>
      <c r="AI80" s="326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</row>
    <row r="81" spans="1:226" s="33" customFormat="1" ht="27.75" customHeight="1">
      <c r="A81" s="274" t="s">
        <v>381</v>
      </c>
      <c r="B81" s="285" t="s">
        <v>378</v>
      </c>
      <c r="C81" s="281"/>
      <c r="D81" s="283" t="s">
        <v>23</v>
      </c>
      <c r="E81" s="284" t="s">
        <v>443</v>
      </c>
      <c r="F81" s="297" t="s">
        <v>362</v>
      </c>
      <c r="G81" s="280" t="s">
        <v>305</v>
      </c>
      <c r="H81" s="276">
        <v>2</v>
      </c>
      <c r="I81" s="280" t="s">
        <v>414</v>
      </c>
      <c r="J81" s="282"/>
      <c r="K81" s="282"/>
      <c r="L81" s="425">
        <v>16</v>
      </c>
      <c r="M81" s="467"/>
      <c r="N81" s="434"/>
      <c r="O81" s="615" t="s">
        <v>515</v>
      </c>
      <c r="P81" s="616"/>
      <c r="Q81" s="397">
        <v>1</v>
      </c>
      <c r="R81" s="11" t="s">
        <v>141</v>
      </c>
      <c r="S81" s="11" t="s">
        <v>142</v>
      </c>
      <c r="T81" s="11"/>
      <c r="U81" s="40">
        <v>1</v>
      </c>
      <c r="V81" s="12" t="s">
        <v>143</v>
      </c>
      <c r="W81" s="12" t="s">
        <v>144</v>
      </c>
      <c r="X81" s="12"/>
      <c r="Y81" s="615" t="s">
        <v>515</v>
      </c>
      <c r="Z81" s="616"/>
      <c r="AA81" s="38">
        <v>1</v>
      </c>
      <c r="AB81" s="11" t="s">
        <v>143</v>
      </c>
      <c r="AC81" s="11" t="s">
        <v>144</v>
      </c>
      <c r="AD81" s="11"/>
      <c r="AE81" s="40">
        <v>1</v>
      </c>
      <c r="AF81" s="12" t="s">
        <v>143</v>
      </c>
      <c r="AG81" s="12" t="s">
        <v>144</v>
      </c>
      <c r="AH81" s="12"/>
      <c r="AI81" s="326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</row>
    <row r="82" spans="1:226" s="33" customFormat="1" ht="74.25" customHeight="1">
      <c r="A82" s="274" t="s">
        <v>382</v>
      </c>
      <c r="B82" s="274" t="s">
        <v>95</v>
      </c>
      <c r="C82" s="266"/>
      <c r="D82" s="277" t="s">
        <v>23</v>
      </c>
      <c r="E82" s="267" t="s">
        <v>96</v>
      </c>
      <c r="F82" s="245" t="s">
        <v>235</v>
      </c>
      <c r="G82" s="280" t="s">
        <v>305</v>
      </c>
      <c r="H82" s="276">
        <v>2</v>
      </c>
      <c r="I82" s="280" t="s">
        <v>302</v>
      </c>
      <c r="J82" s="269"/>
      <c r="K82" s="269"/>
      <c r="L82" s="421">
        <v>15</v>
      </c>
      <c r="M82" s="464" t="s">
        <v>480</v>
      </c>
      <c r="N82" s="434"/>
      <c r="O82" s="409"/>
      <c r="P82" s="409"/>
      <c r="Q82" s="397">
        <v>1</v>
      </c>
      <c r="R82" s="11" t="s">
        <v>155</v>
      </c>
      <c r="S82" s="11" t="s">
        <v>142</v>
      </c>
      <c r="T82" s="11"/>
      <c r="U82" s="40">
        <v>1</v>
      </c>
      <c r="V82" s="12" t="s">
        <v>145</v>
      </c>
      <c r="W82" s="12" t="s">
        <v>142</v>
      </c>
      <c r="X82" s="12"/>
      <c r="Y82" s="648" t="s">
        <v>486</v>
      </c>
      <c r="Z82" s="649"/>
      <c r="AA82" s="38">
        <v>1</v>
      </c>
      <c r="AB82" s="11" t="s">
        <v>145</v>
      </c>
      <c r="AC82" s="11" t="s">
        <v>142</v>
      </c>
      <c r="AD82" s="11"/>
      <c r="AE82" s="40">
        <v>1</v>
      </c>
      <c r="AF82" s="12" t="s">
        <v>145</v>
      </c>
      <c r="AG82" s="12" t="s">
        <v>142</v>
      </c>
      <c r="AH82" s="12"/>
      <c r="AI82" s="326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2"/>
      <c r="HQ82" s="32"/>
      <c r="HR82" s="32"/>
    </row>
    <row r="83" spans="1:226" s="33" customFormat="1" ht="40.5" customHeight="1">
      <c r="A83" s="274" t="s">
        <v>384</v>
      </c>
      <c r="B83" s="274" t="s">
        <v>234</v>
      </c>
      <c r="C83" s="266"/>
      <c r="D83" s="277" t="s">
        <v>23</v>
      </c>
      <c r="E83" s="267" t="s">
        <v>63</v>
      </c>
      <c r="F83" s="267" t="s">
        <v>310</v>
      </c>
      <c r="G83" s="268" t="s">
        <v>307</v>
      </c>
      <c r="H83" s="270">
        <v>6</v>
      </c>
      <c r="I83" s="280" t="s">
        <v>302</v>
      </c>
      <c r="J83" s="269"/>
      <c r="K83" s="269"/>
      <c r="L83" s="421">
        <v>48</v>
      </c>
      <c r="M83" s="445"/>
      <c r="N83" s="434"/>
      <c r="O83" s="501" t="s">
        <v>495</v>
      </c>
      <c r="P83" s="479" t="s">
        <v>486</v>
      </c>
      <c r="Q83" s="397">
        <v>1</v>
      </c>
      <c r="R83" s="11" t="s">
        <v>421</v>
      </c>
      <c r="S83" s="11" t="s">
        <v>142</v>
      </c>
      <c r="T83" s="11" t="s">
        <v>149</v>
      </c>
      <c r="U83" s="40">
        <v>1</v>
      </c>
      <c r="V83" s="12" t="s">
        <v>143</v>
      </c>
      <c r="W83" s="12" t="s">
        <v>144</v>
      </c>
      <c r="X83" s="12" t="s">
        <v>156</v>
      </c>
      <c r="Y83" s="674" t="s">
        <v>486</v>
      </c>
      <c r="Z83" s="675"/>
      <c r="AA83" s="38">
        <v>1</v>
      </c>
      <c r="AB83" s="11" t="s">
        <v>429</v>
      </c>
      <c r="AC83" s="11" t="s">
        <v>430</v>
      </c>
      <c r="AD83" s="11" t="s">
        <v>156</v>
      </c>
      <c r="AE83" s="40">
        <v>1</v>
      </c>
      <c r="AF83" s="12" t="s">
        <v>143</v>
      </c>
      <c r="AG83" s="12" t="s">
        <v>144</v>
      </c>
      <c r="AH83" s="12" t="s">
        <v>156</v>
      </c>
      <c r="AI83" s="326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</row>
    <row r="84" spans="1:226" s="33" customFormat="1" ht="27.75" customHeight="1">
      <c r="A84" s="274" t="s">
        <v>385</v>
      </c>
      <c r="B84" s="274" t="s">
        <v>100</v>
      </c>
      <c r="C84" s="266"/>
      <c r="D84" s="275" t="s">
        <v>23</v>
      </c>
      <c r="E84" s="267" t="s">
        <v>63</v>
      </c>
      <c r="F84" s="267" t="s">
        <v>245</v>
      </c>
      <c r="G84" s="268" t="s">
        <v>305</v>
      </c>
      <c r="H84" s="270">
        <v>2</v>
      </c>
      <c r="I84" s="280" t="s">
        <v>302</v>
      </c>
      <c r="J84" s="269"/>
      <c r="K84" s="269"/>
      <c r="L84" s="422">
        <v>15</v>
      </c>
      <c r="M84" s="625" t="s">
        <v>480</v>
      </c>
      <c r="N84" s="434"/>
      <c r="O84" s="479" t="s">
        <v>486</v>
      </c>
      <c r="P84" s="479" t="s">
        <v>486</v>
      </c>
      <c r="Q84" s="397">
        <v>1</v>
      </c>
      <c r="R84" s="11" t="s">
        <v>150</v>
      </c>
      <c r="S84" s="382" t="s">
        <v>475</v>
      </c>
      <c r="T84" s="11"/>
      <c r="U84" s="40">
        <v>1</v>
      </c>
      <c r="V84" s="12" t="s">
        <v>179</v>
      </c>
      <c r="W84" s="12" t="s">
        <v>145</v>
      </c>
      <c r="X84" s="12"/>
      <c r="Y84" s="674" t="s">
        <v>486</v>
      </c>
      <c r="Z84" s="675"/>
      <c r="AA84" s="38">
        <v>1</v>
      </c>
      <c r="AB84" s="11" t="s">
        <v>143</v>
      </c>
      <c r="AC84" s="11" t="s">
        <v>145</v>
      </c>
      <c r="AD84" s="11"/>
      <c r="AE84" s="40">
        <v>1</v>
      </c>
      <c r="AF84" s="12" t="s">
        <v>143</v>
      </c>
      <c r="AG84" s="12" t="s">
        <v>145</v>
      </c>
      <c r="AH84" s="12"/>
      <c r="AI84" s="326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</row>
    <row r="85" spans="1:226" s="33" customFormat="1" ht="40.5" customHeight="1">
      <c r="A85" s="274" t="s">
        <v>386</v>
      </c>
      <c r="B85" s="274" t="s">
        <v>102</v>
      </c>
      <c r="C85" s="266"/>
      <c r="D85" s="277" t="s">
        <v>23</v>
      </c>
      <c r="E85" s="267" t="s">
        <v>63</v>
      </c>
      <c r="F85" s="503" t="s">
        <v>245</v>
      </c>
      <c r="G85" s="268" t="s">
        <v>303</v>
      </c>
      <c r="H85" s="270">
        <v>3</v>
      </c>
      <c r="I85" s="280" t="s">
        <v>302</v>
      </c>
      <c r="J85" s="269"/>
      <c r="K85" s="269"/>
      <c r="L85" s="422">
        <v>23</v>
      </c>
      <c r="M85" s="626"/>
      <c r="N85" s="434"/>
      <c r="O85" s="479" t="s">
        <v>486</v>
      </c>
      <c r="P85" s="479" t="s">
        <v>486</v>
      </c>
      <c r="Q85" s="397">
        <v>1</v>
      </c>
      <c r="R85" s="380" t="s">
        <v>150</v>
      </c>
      <c r="S85" s="381"/>
      <c r="T85" s="381"/>
      <c r="U85" s="40">
        <v>1</v>
      </c>
      <c r="V85" s="345" t="s">
        <v>431</v>
      </c>
      <c r="W85" s="12" t="s">
        <v>142</v>
      </c>
      <c r="X85" s="12"/>
      <c r="Y85" s="642" t="s">
        <v>488</v>
      </c>
      <c r="Z85" s="643"/>
      <c r="AA85" s="38">
        <v>1</v>
      </c>
      <c r="AB85" s="11" t="s">
        <v>145</v>
      </c>
      <c r="AC85" s="11" t="s">
        <v>142</v>
      </c>
      <c r="AD85" s="11"/>
      <c r="AE85" s="40">
        <v>1</v>
      </c>
      <c r="AF85" s="12" t="s">
        <v>145</v>
      </c>
      <c r="AG85" s="12" t="s">
        <v>142</v>
      </c>
      <c r="AH85" s="12"/>
      <c r="AI85" s="326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</row>
    <row r="86" spans="1:226" s="33" customFormat="1" ht="36.75" customHeight="1">
      <c r="A86" s="274" t="s">
        <v>387</v>
      </c>
      <c r="B86" s="274" t="s">
        <v>104</v>
      </c>
      <c r="C86" s="266"/>
      <c r="D86" s="275" t="s">
        <v>23</v>
      </c>
      <c r="E86" s="267" t="s">
        <v>63</v>
      </c>
      <c r="F86" s="267" t="s">
        <v>253</v>
      </c>
      <c r="G86" s="268" t="s">
        <v>303</v>
      </c>
      <c r="H86" s="270">
        <v>3</v>
      </c>
      <c r="I86" s="280" t="s">
        <v>302</v>
      </c>
      <c r="J86" s="269"/>
      <c r="K86" s="269"/>
      <c r="L86" s="422">
        <v>23</v>
      </c>
      <c r="M86" s="626"/>
      <c r="N86" s="434"/>
      <c r="O86" s="470" t="s">
        <v>516</v>
      </c>
      <c r="P86" s="470" t="s">
        <v>517</v>
      </c>
      <c r="Q86" s="397">
        <v>1</v>
      </c>
      <c r="R86" s="11" t="s">
        <v>157</v>
      </c>
      <c r="S86" s="11" t="s">
        <v>142</v>
      </c>
      <c r="T86" s="11" t="s">
        <v>167</v>
      </c>
      <c r="U86" s="40">
        <v>1</v>
      </c>
      <c r="V86" s="12" t="s">
        <v>145</v>
      </c>
      <c r="W86" s="12" t="s">
        <v>142</v>
      </c>
      <c r="X86" s="12"/>
      <c r="Y86" s="678" t="s">
        <v>533</v>
      </c>
      <c r="Z86" s="679"/>
      <c r="AA86" s="38">
        <v>1</v>
      </c>
      <c r="AB86" s="11" t="s">
        <v>145</v>
      </c>
      <c r="AC86" s="11" t="s">
        <v>142</v>
      </c>
      <c r="AD86" s="11"/>
      <c r="AE86" s="40">
        <v>1</v>
      </c>
      <c r="AF86" s="12" t="s">
        <v>145</v>
      </c>
      <c r="AG86" s="12" t="s">
        <v>142</v>
      </c>
      <c r="AH86" s="12"/>
      <c r="AI86" s="326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</row>
    <row r="87" spans="1:226" s="33" customFormat="1" ht="43.5" customHeight="1">
      <c r="A87" s="274" t="s">
        <v>390</v>
      </c>
      <c r="B87" s="274" t="s">
        <v>111</v>
      </c>
      <c r="C87" s="266"/>
      <c r="D87" s="277" t="s">
        <v>23</v>
      </c>
      <c r="E87" s="267" t="s">
        <v>29</v>
      </c>
      <c r="F87" s="267" t="s">
        <v>253</v>
      </c>
      <c r="G87" s="268" t="s">
        <v>304</v>
      </c>
      <c r="H87" s="270">
        <v>4</v>
      </c>
      <c r="I87" s="280" t="s">
        <v>302</v>
      </c>
      <c r="J87" s="282"/>
      <c r="K87" s="282"/>
      <c r="L87" s="425">
        <v>30</v>
      </c>
      <c r="M87" s="626"/>
      <c r="N87" s="434"/>
      <c r="O87" s="492" t="s">
        <v>518</v>
      </c>
      <c r="P87" s="492" t="s">
        <v>518</v>
      </c>
      <c r="Q87" s="397">
        <v>1</v>
      </c>
      <c r="R87" s="11" t="s">
        <v>175</v>
      </c>
      <c r="S87" s="11" t="s">
        <v>142</v>
      </c>
      <c r="T87" s="11"/>
      <c r="U87" s="40">
        <v>1</v>
      </c>
      <c r="V87" s="12" t="s">
        <v>145</v>
      </c>
      <c r="W87" s="12" t="s">
        <v>142</v>
      </c>
      <c r="X87" s="12"/>
      <c r="Y87" s="680" t="s">
        <v>518</v>
      </c>
      <c r="Z87" s="681"/>
      <c r="AA87" s="38">
        <v>1</v>
      </c>
      <c r="AB87" s="11" t="s">
        <v>145</v>
      </c>
      <c r="AC87" s="11" t="s">
        <v>142</v>
      </c>
      <c r="AD87" s="11"/>
      <c r="AE87" s="40">
        <v>1</v>
      </c>
      <c r="AF87" s="12" t="s">
        <v>145</v>
      </c>
      <c r="AG87" s="12" t="s">
        <v>142</v>
      </c>
      <c r="AH87" s="12"/>
      <c r="AI87" s="326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</row>
    <row r="88" spans="1:226" s="33" customFormat="1" ht="27.75" customHeight="1">
      <c r="A88" s="274" t="s">
        <v>388</v>
      </c>
      <c r="B88" s="274" t="s">
        <v>106</v>
      </c>
      <c r="C88" s="266"/>
      <c r="D88" s="277" t="s">
        <v>23</v>
      </c>
      <c r="E88" s="267" t="s">
        <v>107</v>
      </c>
      <c r="F88" s="267" t="s">
        <v>253</v>
      </c>
      <c r="G88" s="268" t="s">
        <v>304</v>
      </c>
      <c r="H88" s="276">
        <v>4</v>
      </c>
      <c r="I88" s="280" t="s">
        <v>302</v>
      </c>
      <c r="J88" s="269"/>
      <c r="K88" s="269"/>
      <c r="L88" s="425">
        <v>30</v>
      </c>
      <c r="M88" s="626"/>
      <c r="N88" s="434"/>
      <c r="O88" s="492" t="s">
        <v>519</v>
      </c>
      <c r="P88" s="492" t="s">
        <v>520</v>
      </c>
      <c r="Q88" s="397">
        <v>1</v>
      </c>
      <c r="R88" s="11" t="s">
        <v>141</v>
      </c>
      <c r="S88" s="11" t="s">
        <v>142</v>
      </c>
      <c r="T88" s="11"/>
      <c r="U88" s="40">
        <v>1</v>
      </c>
      <c r="V88" s="12" t="s">
        <v>145</v>
      </c>
      <c r="W88" s="12" t="s">
        <v>142</v>
      </c>
      <c r="X88" s="12"/>
      <c r="Y88" s="682" t="s">
        <v>537</v>
      </c>
      <c r="Z88" s="683"/>
      <c r="AA88" s="38">
        <v>1</v>
      </c>
      <c r="AB88" s="11" t="s">
        <v>145</v>
      </c>
      <c r="AC88" s="11" t="s">
        <v>142</v>
      </c>
      <c r="AD88" s="11"/>
      <c r="AE88" s="40">
        <v>1</v>
      </c>
      <c r="AF88" s="12" t="s">
        <v>145</v>
      </c>
      <c r="AG88" s="12" t="s">
        <v>142</v>
      </c>
      <c r="AH88" s="12"/>
      <c r="AI88" s="326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</row>
    <row r="89" spans="1:226" s="33" customFormat="1" ht="27.75" customHeight="1">
      <c r="A89" s="274" t="s">
        <v>389</v>
      </c>
      <c r="B89" s="274" t="s">
        <v>109</v>
      </c>
      <c r="C89" s="266"/>
      <c r="D89" s="275" t="s">
        <v>23</v>
      </c>
      <c r="E89" s="267" t="s">
        <v>107</v>
      </c>
      <c r="F89" s="267" t="s">
        <v>253</v>
      </c>
      <c r="G89" s="268" t="s">
        <v>307</v>
      </c>
      <c r="H89" s="276">
        <v>6</v>
      </c>
      <c r="I89" s="280" t="s">
        <v>302</v>
      </c>
      <c r="J89" s="269"/>
      <c r="K89" s="269"/>
      <c r="L89" s="421">
        <v>48</v>
      </c>
      <c r="M89" s="627"/>
      <c r="N89" s="434"/>
      <c r="O89" s="491" t="s">
        <v>521</v>
      </c>
      <c r="P89" s="491" t="s">
        <v>521</v>
      </c>
      <c r="Q89" s="397">
        <v>1</v>
      </c>
      <c r="R89" s="11" t="s">
        <v>141</v>
      </c>
      <c r="S89" s="11" t="s">
        <v>142</v>
      </c>
      <c r="T89" s="11"/>
      <c r="U89" s="40">
        <v>1</v>
      </c>
      <c r="V89" s="12" t="s">
        <v>145</v>
      </c>
      <c r="W89" s="12" t="s">
        <v>142</v>
      </c>
      <c r="X89" s="12"/>
      <c r="Y89" s="682" t="s">
        <v>537</v>
      </c>
      <c r="Z89" s="683"/>
      <c r="AA89" s="38">
        <v>1</v>
      </c>
      <c r="AB89" s="11" t="s">
        <v>145</v>
      </c>
      <c r="AC89" s="11" t="s">
        <v>142</v>
      </c>
      <c r="AD89" s="11"/>
      <c r="AE89" s="40">
        <v>1</v>
      </c>
      <c r="AF89" s="12" t="s">
        <v>145</v>
      </c>
      <c r="AG89" s="12" t="s">
        <v>142</v>
      </c>
      <c r="AH89" s="12"/>
      <c r="AI89" s="326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</row>
    <row r="90" spans="1:226" s="33" customFormat="1" ht="27.75" customHeight="1">
      <c r="A90" s="274" t="s">
        <v>392</v>
      </c>
      <c r="B90" s="274" t="s">
        <v>393</v>
      </c>
      <c r="C90" s="266"/>
      <c r="D90" s="275"/>
      <c r="E90" s="284" t="s">
        <v>415</v>
      </c>
      <c r="F90" s="296"/>
      <c r="G90" s="280"/>
      <c r="H90" s="276"/>
      <c r="I90" s="280"/>
      <c r="J90" s="269"/>
      <c r="K90" s="269"/>
      <c r="L90" s="421"/>
      <c r="M90" s="463"/>
      <c r="N90" s="434"/>
      <c r="O90" s="484"/>
      <c r="P90" s="484"/>
      <c r="Q90" s="397"/>
      <c r="R90" s="11"/>
      <c r="S90" s="11"/>
      <c r="T90" s="11"/>
      <c r="U90" s="40"/>
      <c r="V90" s="12"/>
      <c r="W90" s="12"/>
      <c r="X90" s="12"/>
      <c r="Y90" s="494"/>
      <c r="Z90" s="494"/>
      <c r="AA90" s="38"/>
      <c r="AB90" s="11"/>
      <c r="AC90" s="11"/>
      <c r="AD90" s="11"/>
      <c r="AE90" s="40"/>
      <c r="AF90" s="12"/>
      <c r="AG90" s="12"/>
      <c r="AH90" s="12"/>
      <c r="AI90" s="326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</row>
    <row r="91" spans="1:226" s="33" customFormat="1" ht="27.75" customHeight="1">
      <c r="A91" s="274" t="s">
        <v>383</v>
      </c>
      <c r="B91" s="274" t="s">
        <v>462</v>
      </c>
      <c r="C91" s="266"/>
      <c r="D91" s="275" t="s">
        <v>23</v>
      </c>
      <c r="E91" s="267" t="s">
        <v>60</v>
      </c>
      <c r="F91" s="339" t="s">
        <v>363</v>
      </c>
      <c r="G91" s="280" t="s">
        <v>305</v>
      </c>
      <c r="H91" s="276">
        <v>2</v>
      </c>
      <c r="I91" s="280" t="s">
        <v>302</v>
      </c>
      <c r="J91" s="269"/>
      <c r="K91" s="269"/>
      <c r="L91" s="421">
        <v>15</v>
      </c>
      <c r="M91" s="628" t="s">
        <v>480</v>
      </c>
      <c r="N91" s="434"/>
      <c r="O91" s="493" t="s">
        <v>486</v>
      </c>
      <c r="P91" s="493" t="s">
        <v>486</v>
      </c>
      <c r="Q91" s="397">
        <v>1</v>
      </c>
      <c r="R91" s="11" t="s">
        <v>141</v>
      </c>
      <c r="S91" s="11" t="s">
        <v>142</v>
      </c>
      <c r="T91" s="11"/>
      <c r="U91" s="40">
        <v>1</v>
      </c>
      <c r="V91" s="12" t="s">
        <v>145</v>
      </c>
      <c r="W91" s="12" t="s">
        <v>142</v>
      </c>
      <c r="X91" s="12"/>
      <c r="Y91" s="676" t="s">
        <v>486</v>
      </c>
      <c r="Z91" s="677"/>
      <c r="AA91" s="38">
        <v>1</v>
      </c>
      <c r="AB91" s="11" t="s">
        <v>145</v>
      </c>
      <c r="AC91" s="11" t="s">
        <v>142</v>
      </c>
      <c r="AD91" s="11"/>
      <c r="AE91" s="40">
        <v>1</v>
      </c>
      <c r="AF91" s="12" t="s">
        <v>145</v>
      </c>
      <c r="AG91" s="12" t="s">
        <v>142</v>
      </c>
      <c r="AH91" s="12"/>
      <c r="AI91" s="326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</row>
    <row r="92" spans="1:226" s="33" customFormat="1" ht="45.75" customHeight="1">
      <c r="A92" s="532" t="s">
        <v>391</v>
      </c>
      <c r="B92" s="532" t="s">
        <v>463</v>
      </c>
      <c r="C92" s="271"/>
      <c r="D92" s="275" t="s">
        <v>23</v>
      </c>
      <c r="E92" s="267" t="s">
        <v>139</v>
      </c>
      <c r="F92" s="619" t="s">
        <v>543</v>
      </c>
      <c r="G92" s="268" t="s">
        <v>304</v>
      </c>
      <c r="H92" s="276">
        <v>4</v>
      </c>
      <c r="I92" s="575" t="s">
        <v>302</v>
      </c>
      <c r="J92" s="269"/>
      <c r="K92" s="269"/>
      <c r="L92" s="426">
        <v>30</v>
      </c>
      <c r="M92" s="629"/>
      <c r="N92" s="434"/>
      <c r="O92" s="470" t="s">
        <v>522</v>
      </c>
      <c r="P92" s="470" t="s">
        <v>529</v>
      </c>
      <c r="Q92" s="397">
        <v>1</v>
      </c>
      <c r="R92" s="11" t="s">
        <v>168</v>
      </c>
      <c r="S92" s="11" t="s">
        <v>142</v>
      </c>
      <c r="T92" s="11"/>
      <c r="U92" s="40">
        <v>1</v>
      </c>
      <c r="V92" s="12" t="s">
        <v>171</v>
      </c>
      <c r="W92" s="12" t="s">
        <v>142</v>
      </c>
      <c r="X92" s="12"/>
      <c r="Y92" s="684" t="s">
        <v>540</v>
      </c>
      <c r="Z92" s="685"/>
      <c r="AA92" s="38">
        <v>1</v>
      </c>
      <c r="AB92" s="11" t="s">
        <v>171</v>
      </c>
      <c r="AC92" s="11" t="s">
        <v>142</v>
      </c>
      <c r="AD92" s="11"/>
      <c r="AE92" s="40">
        <v>1</v>
      </c>
      <c r="AF92" s="12" t="s">
        <v>171</v>
      </c>
      <c r="AG92" s="12" t="s">
        <v>142</v>
      </c>
      <c r="AH92" s="12"/>
      <c r="AI92" s="326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</row>
    <row r="93" spans="1:226" s="33" customFormat="1" ht="51" customHeight="1">
      <c r="A93" s="533"/>
      <c r="B93" s="533"/>
      <c r="C93" s="271"/>
      <c r="D93" s="277" t="s">
        <v>23</v>
      </c>
      <c r="E93" s="267" t="s">
        <v>96</v>
      </c>
      <c r="F93" s="620"/>
      <c r="G93" s="268" t="s">
        <v>305</v>
      </c>
      <c r="H93" s="276">
        <v>2</v>
      </c>
      <c r="I93" s="576"/>
      <c r="J93" s="269"/>
      <c r="K93" s="269"/>
      <c r="L93" s="421">
        <v>0</v>
      </c>
      <c r="M93" s="629"/>
      <c r="N93" s="434"/>
      <c r="O93" s="470" t="s">
        <v>522</v>
      </c>
      <c r="P93" s="470" t="s">
        <v>529</v>
      </c>
      <c r="Q93" s="397">
        <v>1</v>
      </c>
      <c r="R93" s="11" t="s">
        <v>169</v>
      </c>
      <c r="S93" s="11" t="s">
        <v>142</v>
      </c>
      <c r="T93" s="11"/>
      <c r="U93" s="40">
        <v>1</v>
      </c>
      <c r="V93" s="12" t="s">
        <v>171</v>
      </c>
      <c r="W93" s="12" t="s">
        <v>142</v>
      </c>
      <c r="X93" s="12"/>
      <c r="Y93" s="686"/>
      <c r="Z93" s="687"/>
      <c r="AA93" s="38">
        <v>1</v>
      </c>
      <c r="AB93" s="11" t="s">
        <v>171</v>
      </c>
      <c r="AC93" s="11" t="s">
        <v>142</v>
      </c>
      <c r="AD93" s="11"/>
      <c r="AE93" s="40">
        <v>1</v>
      </c>
      <c r="AF93" s="12" t="s">
        <v>171</v>
      </c>
      <c r="AG93" s="12" t="s">
        <v>142</v>
      </c>
      <c r="AH93" s="12"/>
      <c r="AI93" s="326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</row>
    <row r="94" spans="1:226" s="33" customFormat="1" ht="48" customHeight="1">
      <c r="A94" s="534"/>
      <c r="B94" s="534"/>
      <c r="C94" s="271"/>
      <c r="D94" s="275" t="s">
        <v>23</v>
      </c>
      <c r="E94" s="267" t="s">
        <v>138</v>
      </c>
      <c r="F94" s="621"/>
      <c r="G94" s="268" t="s">
        <v>306</v>
      </c>
      <c r="H94" s="276">
        <v>1</v>
      </c>
      <c r="I94" s="577"/>
      <c r="J94" s="269"/>
      <c r="K94" s="269"/>
      <c r="L94" s="421">
        <v>0</v>
      </c>
      <c r="M94" s="629"/>
      <c r="N94" s="434"/>
      <c r="O94" s="470" t="s">
        <v>522</v>
      </c>
      <c r="P94" s="470" t="s">
        <v>529</v>
      </c>
      <c r="Q94" s="397">
        <v>1</v>
      </c>
      <c r="R94" s="11" t="s">
        <v>170</v>
      </c>
      <c r="S94" s="11" t="s">
        <v>142</v>
      </c>
      <c r="T94" s="11"/>
      <c r="U94" s="40">
        <v>1</v>
      </c>
      <c r="V94" s="12" t="s">
        <v>171</v>
      </c>
      <c r="W94" s="12" t="s">
        <v>142</v>
      </c>
      <c r="X94" s="12"/>
      <c r="Y94" s="688"/>
      <c r="Z94" s="689"/>
      <c r="AA94" s="38">
        <v>1</v>
      </c>
      <c r="AB94" s="11" t="s">
        <v>171</v>
      </c>
      <c r="AC94" s="11" t="s">
        <v>142</v>
      </c>
      <c r="AD94" s="11"/>
      <c r="AE94" s="40">
        <v>1</v>
      </c>
      <c r="AF94" s="12" t="s">
        <v>171</v>
      </c>
      <c r="AG94" s="12" t="s">
        <v>142</v>
      </c>
      <c r="AH94" s="12"/>
      <c r="AI94" s="326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  <c r="HM94" s="32"/>
      <c r="HN94" s="32"/>
      <c r="HO94" s="32"/>
      <c r="HP94" s="32"/>
      <c r="HQ94" s="32"/>
      <c r="HR94" s="32"/>
    </row>
    <row r="95" spans="1:226" s="33" customFormat="1" ht="43.5" customHeight="1">
      <c r="A95" s="376" t="s">
        <v>464</v>
      </c>
      <c r="B95" s="376" t="s">
        <v>116</v>
      </c>
      <c r="C95" s="340"/>
      <c r="D95" s="341" t="s">
        <v>23</v>
      </c>
      <c r="E95" s="347" t="s">
        <v>459</v>
      </c>
      <c r="F95" s="363" t="s">
        <v>272</v>
      </c>
      <c r="G95" s="348" t="s">
        <v>304</v>
      </c>
      <c r="H95" s="349">
        <v>4</v>
      </c>
      <c r="I95" s="364" t="s">
        <v>302</v>
      </c>
      <c r="J95" s="366"/>
      <c r="K95" s="386"/>
      <c r="L95" s="427">
        <v>23</v>
      </c>
      <c r="M95" s="629"/>
      <c r="N95" s="437"/>
      <c r="O95" s="470" t="s">
        <v>523</v>
      </c>
      <c r="P95" s="470" t="s">
        <v>524</v>
      </c>
      <c r="Q95" s="397">
        <v>1</v>
      </c>
      <c r="R95" s="38" t="s">
        <v>150</v>
      </c>
      <c r="S95" s="38" t="s">
        <v>142</v>
      </c>
      <c r="T95" s="38"/>
      <c r="U95" s="40">
        <v>1</v>
      </c>
      <c r="V95" s="40" t="s">
        <v>151</v>
      </c>
      <c r="W95" s="40" t="s">
        <v>142</v>
      </c>
      <c r="X95" s="40" t="s">
        <v>149</v>
      </c>
      <c r="Y95" s="642" t="s">
        <v>524</v>
      </c>
      <c r="Z95" s="643"/>
      <c r="AA95" s="38">
        <v>1</v>
      </c>
      <c r="AB95" s="38" t="s">
        <v>151</v>
      </c>
      <c r="AC95" s="38" t="s">
        <v>142</v>
      </c>
      <c r="AD95" s="38" t="s">
        <v>149</v>
      </c>
      <c r="AE95" s="40">
        <v>1</v>
      </c>
      <c r="AF95" s="40" t="s">
        <v>172</v>
      </c>
      <c r="AG95" s="40" t="s">
        <v>142</v>
      </c>
      <c r="AH95" s="40" t="s">
        <v>149</v>
      </c>
      <c r="AI95" s="326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  <c r="HO95" s="32"/>
      <c r="HP95" s="32"/>
      <c r="HQ95" s="32"/>
      <c r="HR95" s="32"/>
    </row>
    <row r="96" spans="1:226" s="33" customFormat="1" ht="27.75" customHeight="1">
      <c r="A96" s="274" t="s">
        <v>394</v>
      </c>
      <c r="B96" s="274" t="s">
        <v>121</v>
      </c>
      <c r="C96" s="266"/>
      <c r="D96" s="277" t="s">
        <v>23</v>
      </c>
      <c r="E96" s="267" t="s">
        <v>122</v>
      </c>
      <c r="F96" s="267" t="s">
        <v>272</v>
      </c>
      <c r="G96" s="268" t="s">
        <v>413</v>
      </c>
      <c r="H96" s="276">
        <v>5</v>
      </c>
      <c r="I96" s="280" t="s">
        <v>302</v>
      </c>
      <c r="J96" s="269"/>
      <c r="K96" s="269"/>
      <c r="L96" s="421">
        <v>15</v>
      </c>
      <c r="M96" s="629"/>
      <c r="N96" s="434"/>
      <c r="O96" s="470" t="s">
        <v>487</v>
      </c>
      <c r="P96" s="479" t="s">
        <v>525</v>
      </c>
      <c r="Q96" s="397">
        <v>1</v>
      </c>
      <c r="R96" s="11" t="s">
        <v>150</v>
      </c>
      <c r="S96" s="11" t="s">
        <v>142</v>
      </c>
      <c r="T96" s="11"/>
      <c r="U96" s="40">
        <v>1</v>
      </c>
      <c r="V96" s="12" t="s">
        <v>145</v>
      </c>
      <c r="W96" s="12" t="s">
        <v>142</v>
      </c>
      <c r="X96" s="12"/>
      <c r="Y96" s="676" t="s">
        <v>486</v>
      </c>
      <c r="Z96" s="677"/>
      <c r="AA96" s="38">
        <v>1</v>
      </c>
      <c r="AB96" s="11" t="s">
        <v>145</v>
      </c>
      <c r="AC96" s="11" t="s">
        <v>142</v>
      </c>
      <c r="AD96" s="11"/>
      <c r="AE96" s="40">
        <v>1</v>
      </c>
      <c r="AF96" s="12" t="s">
        <v>145</v>
      </c>
      <c r="AG96" s="12" t="s">
        <v>142</v>
      </c>
      <c r="AH96" s="12"/>
      <c r="AI96" s="326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</row>
    <row r="97" spans="1:226" s="33" customFormat="1" ht="41.25" customHeight="1">
      <c r="A97" s="377" t="s">
        <v>465</v>
      </c>
      <c r="B97" s="376" t="s">
        <v>467</v>
      </c>
      <c r="C97" s="309"/>
      <c r="D97" s="371" t="s">
        <v>23</v>
      </c>
      <c r="E97" s="342" t="s">
        <v>139</v>
      </c>
      <c r="F97" s="342" t="s">
        <v>272</v>
      </c>
      <c r="G97" s="348" t="s">
        <v>303</v>
      </c>
      <c r="H97" s="349">
        <v>3</v>
      </c>
      <c r="I97" s="539" t="s">
        <v>302</v>
      </c>
      <c r="J97" s="372"/>
      <c r="K97" s="372"/>
      <c r="L97" s="420">
        <v>12</v>
      </c>
      <c r="M97" s="629"/>
      <c r="N97" s="434"/>
      <c r="O97" s="479" t="s">
        <v>487</v>
      </c>
      <c r="P97" s="479" t="s">
        <v>525</v>
      </c>
      <c r="Q97" s="397">
        <v>1</v>
      </c>
      <c r="R97" s="11" t="s">
        <v>155</v>
      </c>
      <c r="S97" s="11" t="s">
        <v>142</v>
      </c>
      <c r="T97" s="11"/>
      <c r="U97" s="40">
        <v>1</v>
      </c>
      <c r="V97" s="12" t="s">
        <v>145</v>
      </c>
      <c r="W97" s="12" t="s">
        <v>142</v>
      </c>
      <c r="X97" s="12"/>
      <c r="Y97" s="676" t="s">
        <v>486</v>
      </c>
      <c r="Z97" s="677"/>
      <c r="AA97" s="38">
        <v>1</v>
      </c>
      <c r="AB97" s="11" t="s">
        <v>145</v>
      </c>
      <c r="AC97" s="11" t="s">
        <v>142</v>
      </c>
      <c r="AD97" s="11"/>
      <c r="AE97" s="40">
        <v>1</v>
      </c>
      <c r="AF97" s="12" t="s">
        <v>145</v>
      </c>
      <c r="AG97" s="12" t="s">
        <v>142</v>
      </c>
      <c r="AH97" s="12"/>
      <c r="AI97" s="326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  <c r="HM97" s="32"/>
      <c r="HN97" s="32"/>
      <c r="HO97" s="32"/>
      <c r="HP97" s="32"/>
      <c r="HQ97" s="32"/>
      <c r="HR97" s="32"/>
    </row>
    <row r="98" spans="1:226" s="33" customFormat="1" ht="45.75" customHeight="1">
      <c r="A98" s="369" t="s">
        <v>466</v>
      </c>
      <c r="B98" s="373" t="s">
        <v>468</v>
      </c>
      <c r="C98" s="309"/>
      <c r="D98" s="371"/>
      <c r="E98" s="342" t="s">
        <v>438</v>
      </c>
      <c r="F98" s="378" t="s">
        <v>241</v>
      </c>
      <c r="G98" s="348" t="s">
        <v>305</v>
      </c>
      <c r="H98" s="349">
        <v>2</v>
      </c>
      <c r="I98" s="540"/>
      <c r="J98" s="372"/>
      <c r="K98" s="372"/>
      <c r="L98" s="420">
        <v>12</v>
      </c>
      <c r="M98" s="630"/>
      <c r="N98" s="434"/>
      <c r="O98" s="479" t="s">
        <v>487</v>
      </c>
      <c r="P98" s="479" t="s">
        <v>525</v>
      </c>
      <c r="Q98" s="397">
        <v>1</v>
      </c>
      <c r="R98" s="11" t="s">
        <v>155</v>
      </c>
      <c r="S98" s="11" t="s">
        <v>142</v>
      </c>
      <c r="T98" s="11"/>
      <c r="U98" s="40">
        <v>1</v>
      </c>
      <c r="V98" s="12" t="s">
        <v>145</v>
      </c>
      <c r="W98" s="12" t="s">
        <v>142</v>
      </c>
      <c r="X98" s="12"/>
      <c r="Y98" s="676" t="s">
        <v>486</v>
      </c>
      <c r="Z98" s="677"/>
      <c r="AA98" s="38">
        <v>1</v>
      </c>
      <c r="AB98" s="11" t="s">
        <v>145</v>
      </c>
      <c r="AC98" s="11" t="s">
        <v>142</v>
      </c>
      <c r="AD98" s="11"/>
      <c r="AE98" s="40">
        <v>1</v>
      </c>
      <c r="AF98" s="12" t="s">
        <v>145</v>
      </c>
      <c r="AG98" s="12" t="s">
        <v>142</v>
      </c>
      <c r="AH98" s="12"/>
      <c r="AI98" s="326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  <c r="GW98" s="32"/>
      <c r="GX98" s="32"/>
      <c r="GY98" s="32"/>
      <c r="GZ98" s="32"/>
      <c r="HA98" s="32"/>
      <c r="HB98" s="32"/>
      <c r="HC98" s="32"/>
      <c r="HD98" s="32"/>
      <c r="HE98" s="32"/>
      <c r="HF98" s="32"/>
      <c r="HG98" s="32"/>
      <c r="HH98" s="32"/>
      <c r="HI98" s="32"/>
      <c r="HJ98" s="32"/>
      <c r="HK98" s="32"/>
      <c r="HL98" s="32"/>
      <c r="HM98" s="32"/>
      <c r="HN98" s="32"/>
      <c r="HO98" s="32"/>
      <c r="HP98" s="32"/>
      <c r="HQ98" s="32"/>
      <c r="HR98" s="32"/>
    </row>
    <row r="99" spans="1:226" s="33" customFormat="1" ht="27.75" customHeight="1">
      <c r="A99" s="336" t="s">
        <v>397</v>
      </c>
      <c r="B99" s="336" t="s">
        <v>398</v>
      </c>
      <c r="C99" s="266"/>
      <c r="D99" s="275"/>
      <c r="E99" s="284" t="s">
        <v>415</v>
      </c>
      <c r="F99" s="267"/>
      <c r="G99" s="268"/>
      <c r="H99" s="276"/>
      <c r="I99" s="268"/>
      <c r="J99" s="269"/>
      <c r="K99" s="269"/>
      <c r="L99" s="421"/>
      <c r="M99" s="463"/>
      <c r="N99" s="434"/>
      <c r="O99" s="484"/>
      <c r="P99" s="484"/>
      <c r="Q99" s="397"/>
      <c r="R99" s="11"/>
      <c r="S99" s="11"/>
      <c r="T99" s="11"/>
      <c r="U99" s="40"/>
      <c r="V99" s="12"/>
      <c r="W99" s="12"/>
      <c r="X99" s="12"/>
      <c r="Y99" s="494"/>
      <c r="Z99" s="494"/>
      <c r="AA99" s="38"/>
      <c r="AB99" s="11"/>
      <c r="AC99" s="11"/>
      <c r="AD99" s="11"/>
      <c r="AE99" s="40"/>
      <c r="AF99" s="12"/>
      <c r="AG99" s="12"/>
      <c r="AH99" s="12"/>
      <c r="AI99" s="326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  <c r="GW99" s="32"/>
      <c r="GX99" s="32"/>
      <c r="GY99" s="32"/>
      <c r="GZ99" s="32"/>
      <c r="HA99" s="32"/>
      <c r="HB99" s="32"/>
      <c r="HC99" s="32"/>
      <c r="HD99" s="32"/>
      <c r="HE99" s="32"/>
      <c r="HF99" s="32"/>
      <c r="HG99" s="32"/>
      <c r="HH99" s="32"/>
      <c r="HI99" s="32"/>
      <c r="HJ99" s="32"/>
      <c r="HK99" s="32"/>
      <c r="HL99" s="32"/>
      <c r="HM99" s="32"/>
      <c r="HN99" s="32"/>
      <c r="HO99" s="32"/>
      <c r="HP99" s="32"/>
      <c r="HQ99" s="32"/>
      <c r="HR99" s="32"/>
    </row>
    <row r="100" spans="1:226" s="33" customFormat="1" ht="37.5" customHeight="1">
      <c r="A100" s="274" t="s">
        <v>395</v>
      </c>
      <c r="B100" s="278" t="s">
        <v>399</v>
      </c>
      <c r="C100" s="266"/>
      <c r="D100" s="277" t="s">
        <v>46</v>
      </c>
      <c r="E100" s="272"/>
      <c r="F100" s="271" t="s">
        <v>235</v>
      </c>
      <c r="G100" s="268" t="s">
        <v>305</v>
      </c>
      <c r="H100" s="270">
        <v>2</v>
      </c>
      <c r="I100" s="280" t="s">
        <v>302</v>
      </c>
      <c r="J100" s="269"/>
      <c r="K100" s="269"/>
      <c r="L100" s="422">
        <v>15</v>
      </c>
      <c r="M100" s="611" t="s">
        <v>480</v>
      </c>
      <c r="N100" s="434"/>
      <c r="O100" s="470" t="s">
        <v>487</v>
      </c>
      <c r="P100" s="470" t="s">
        <v>525</v>
      </c>
      <c r="Q100" s="397">
        <v>1</v>
      </c>
      <c r="R100" s="11" t="s">
        <v>141</v>
      </c>
      <c r="S100" s="11" t="s">
        <v>144</v>
      </c>
      <c r="T100" s="11"/>
      <c r="U100" s="40">
        <v>1</v>
      </c>
      <c r="V100" s="12" t="s">
        <v>145</v>
      </c>
      <c r="W100" s="12" t="s">
        <v>144</v>
      </c>
      <c r="X100" s="12"/>
      <c r="Y100" s="642" t="s">
        <v>538</v>
      </c>
      <c r="Z100" s="643"/>
      <c r="AA100" s="38">
        <v>1</v>
      </c>
      <c r="AB100" s="11" t="s">
        <v>145</v>
      </c>
      <c r="AC100" s="11" t="s">
        <v>144</v>
      </c>
      <c r="AD100" s="11"/>
      <c r="AE100" s="40">
        <v>1</v>
      </c>
      <c r="AF100" s="12" t="s">
        <v>145</v>
      </c>
      <c r="AG100" s="12" t="s">
        <v>144</v>
      </c>
      <c r="AH100" s="12"/>
      <c r="AI100" s="326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  <c r="HM100" s="32"/>
      <c r="HN100" s="32"/>
      <c r="HO100" s="32"/>
      <c r="HP100" s="32"/>
      <c r="HQ100" s="32"/>
      <c r="HR100" s="32"/>
    </row>
    <row r="101" spans="1:226" s="33" customFormat="1" ht="36" customHeight="1">
      <c r="A101" s="274" t="s">
        <v>396</v>
      </c>
      <c r="B101" s="278" t="s">
        <v>400</v>
      </c>
      <c r="C101" s="266"/>
      <c r="D101" s="275" t="s">
        <v>46</v>
      </c>
      <c r="E101" s="272"/>
      <c r="F101" s="271" t="s">
        <v>235</v>
      </c>
      <c r="G101" s="268" t="s">
        <v>305</v>
      </c>
      <c r="H101" s="270">
        <v>2</v>
      </c>
      <c r="I101" s="280" t="s">
        <v>302</v>
      </c>
      <c r="J101" s="269"/>
      <c r="K101" s="269"/>
      <c r="L101" s="422">
        <v>15</v>
      </c>
      <c r="M101" s="631"/>
      <c r="N101" s="434"/>
      <c r="O101" s="470" t="s">
        <v>487</v>
      </c>
      <c r="P101" s="470" t="s">
        <v>525</v>
      </c>
      <c r="Q101" s="397">
        <v>1</v>
      </c>
      <c r="R101" s="11" t="s">
        <v>141</v>
      </c>
      <c r="S101" s="11" t="s">
        <v>142</v>
      </c>
      <c r="T101" s="11"/>
      <c r="U101" s="40">
        <v>1</v>
      </c>
      <c r="V101" s="12" t="s">
        <v>145</v>
      </c>
      <c r="W101" s="12" t="s">
        <v>142</v>
      </c>
      <c r="X101" s="12"/>
      <c r="Y101" s="642" t="s">
        <v>538</v>
      </c>
      <c r="Z101" s="643"/>
      <c r="AA101" s="38">
        <v>1</v>
      </c>
      <c r="AB101" s="11" t="s">
        <v>145</v>
      </c>
      <c r="AC101" s="11" t="s">
        <v>142</v>
      </c>
      <c r="AD101" s="11"/>
      <c r="AE101" s="40">
        <v>1</v>
      </c>
      <c r="AF101" s="12" t="s">
        <v>145</v>
      </c>
      <c r="AG101" s="12" t="s">
        <v>142</v>
      </c>
      <c r="AH101" s="12"/>
      <c r="AI101" s="326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  <c r="HM101" s="32"/>
      <c r="HN101" s="32"/>
      <c r="HO101" s="32"/>
      <c r="HP101" s="32"/>
      <c r="HQ101" s="32"/>
      <c r="HR101" s="32"/>
    </row>
    <row r="102" spans="1:226" s="33" customFormat="1" ht="27.75" customHeight="1">
      <c r="A102" s="274" t="s">
        <v>403</v>
      </c>
      <c r="B102" s="278" t="s">
        <v>404</v>
      </c>
      <c r="C102" s="266"/>
      <c r="D102" s="275"/>
      <c r="E102" s="284" t="s">
        <v>415</v>
      </c>
      <c r="F102" s="271"/>
      <c r="G102" s="268"/>
      <c r="H102" s="270"/>
      <c r="I102" s="268"/>
      <c r="J102" s="269"/>
      <c r="K102" s="269"/>
      <c r="L102" s="422"/>
      <c r="M102" s="463"/>
      <c r="N102" s="434"/>
      <c r="O102" s="484"/>
      <c r="P102" s="484"/>
      <c r="Q102" s="397"/>
      <c r="R102" s="11"/>
      <c r="S102" s="11"/>
      <c r="T102" s="11"/>
      <c r="U102" s="40"/>
      <c r="V102" s="12"/>
      <c r="W102" s="12"/>
      <c r="X102" s="12"/>
      <c r="Y102" s="494"/>
      <c r="Z102" s="494"/>
      <c r="AA102" s="38"/>
      <c r="AB102" s="11"/>
      <c r="AC102" s="11"/>
      <c r="AD102" s="11"/>
      <c r="AE102" s="40"/>
      <c r="AF102" s="12"/>
      <c r="AG102" s="12"/>
      <c r="AH102" s="12"/>
      <c r="AI102" s="326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</row>
    <row r="103" spans="1:226" s="33" customFormat="1" ht="51.75" customHeight="1">
      <c r="A103" s="274" t="s">
        <v>401</v>
      </c>
      <c r="B103" s="274" t="s">
        <v>405</v>
      </c>
      <c r="C103" s="266"/>
      <c r="D103" s="277" t="s">
        <v>46</v>
      </c>
      <c r="E103" s="272"/>
      <c r="F103" s="271" t="s">
        <v>273</v>
      </c>
      <c r="G103" s="268" t="s">
        <v>305</v>
      </c>
      <c r="H103" s="270">
        <v>2</v>
      </c>
      <c r="I103" s="280" t="s">
        <v>302</v>
      </c>
      <c r="J103" s="269"/>
      <c r="K103" s="269"/>
      <c r="L103" s="422">
        <v>15</v>
      </c>
      <c r="M103" s="464" t="s">
        <v>480</v>
      </c>
      <c r="N103" s="434"/>
      <c r="O103" s="470" t="s">
        <v>526</v>
      </c>
      <c r="P103" s="470" t="s">
        <v>527</v>
      </c>
      <c r="Q103" s="397">
        <v>1</v>
      </c>
      <c r="R103" s="11" t="s">
        <v>141</v>
      </c>
      <c r="S103" s="11" t="s">
        <v>142</v>
      </c>
      <c r="T103" s="11" t="s">
        <v>149</v>
      </c>
      <c r="U103" s="40">
        <v>1</v>
      </c>
      <c r="V103" s="12" t="s">
        <v>143</v>
      </c>
      <c r="W103" s="12" t="s">
        <v>142</v>
      </c>
      <c r="X103" s="12" t="s">
        <v>149</v>
      </c>
      <c r="Y103" s="642" t="s">
        <v>539</v>
      </c>
      <c r="Z103" s="643"/>
      <c r="AA103" s="38">
        <v>1</v>
      </c>
      <c r="AB103" s="11" t="s">
        <v>143</v>
      </c>
      <c r="AC103" s="11" t="s">
        <v>144</v>
      </c>
      <c r="AD103" s="11" t="s">
        <v>156</v>
      </c>
      <c r="AE103" s="40">
        <v>1</v>
      </c>
      <c r="AF103" s="12" t="s">
        <v>143</v>
      </c>
      <c r="AG103" s="12" t="s">
        <v>144</v>
      </c>
      <c r="AH103" s="12" t="s">
        <v>156</v>
      </c>
      <c r="AI103" s="326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  <c r="GJ103" s="32"/>
      <c r="GK103" s="32"/>
      <c r="GL103" s="32"/>
      <c r="GM103" s="32"/>
      <c r="GN103" s="32"/>
      <c r="GO103" s="32"/>
      <c r="GP103" s="32"/>
      <c r="GQ103" s="32"/>
      <c r="GR103" s="32"/>
      <c r="GS103" s="32"/>
      <c r="GT103" s="32"/>
      <c r="GU103" s="32"/>
      <c r="GV103" s="32"/>
      <c r="GW103" s="32"/>
      <c r="GX103" s="32"/>
      <c r="GY103" s="32"/>
      <c r="GZ103" s="32"/>
      <c r="HA103" s="32"/>
      <c r="HB103" s="32"/>
      <c r="HC103" s="32"/>
      <c r="HD103" s="32"/>
      <c r="HE103" s="32"/>
      <c r="HF103" s="32"/>
      <c r="HG103" s="32"/>
      <c r="HH103" s="32"/>
      <c r="HI103" s="32"/>
      <c r="HJ103" s="32"/>
      <c r="HK103" s="32"/>
      <c r="HL103" s="32"/>
      <c r="HM103" s="32"/>
      <c r="HN103" s="32"/>
      <c r="HO103" s="32"/>
      <c r="HP103" s="32"/>
      <c r="HQ103" s="32"/>
      <c r="HR103" s="32"/>
    </row>
    <row r="104" spans="1:226" s="33" customFormat="1" ht="27.75" customHeight="1">
      <c r="A104" s="300" t="s">
        <v>470</v>
      </c>
      <c r="B104" s="373" t="s">
        <v>469</v>
      </c>
      <c r="C104" s="309"/>
      <c r="D104" s="371" t="s">
        <v>46</v>
      </c>
      <c r="E104" s="34"/>
      <c r="F104" s="504" t="s">
        <v>241</v>
      </c>
      <c r="G104" s="348" t="s">
        <v>305</v>
      </c>
      <c r="H104" s="379">
        <v>2</v>
      </c>
      <c r="I104" s="365" t="s">
        <v>302</v>
      </c>
      <c r="J104" s="372"/>
      <c r="K104" s="372"/>
      <c r="L104" s="427">
        <v>15</v>
      </c>
      <c r="M104" s="464" t="s">
        <v>480</v>
      </c>
      <c r="N104" s="434"/>
      <c r="O104" s="493" t="s">
        <v>486</v>
      </c>
      <c r="P104" s="493" t="s">
        <v>486</v>
      </c>
      <c r="Q104" s="397">
        <v>1</v>
      </c>
      <c r="R104" s="11" t="s">
        <v>155</v>
      </c>
      <c r="S104" s="11" t="s">
        <v>142</v>
      </c>
      <c r="T104" s="11"/>
      <c r="U104" s="40">
        <v>1</v>
      </c>
      <c r="V104" s="12" t="s">
        <v>145</v>
      </c>
      <c r="W104" s="12" t="s">
        <v>142</v>
      </c>
      <c r="X104" s="12"/>
      <c r="Y104" s="676" t="s">
        <v>486</v>
      </c>
      <c r="Z104" s="677"/>
      <c r="AA104" s="38">
        <v>1</v>
      </c>
      <c r="AB104" s="11" t="s">
        <v>145</v>
      </c>
      <c r="AC104" s="11" t="s">
        <v>142</v>
      </c>
      <c r="AD104" s="11"/>
      <c r="AE104" s="40">
        <v>1</v>
      </c>
      <c r="AF104" s="12" t="s">
        <v>145</v>
      </c>
      <c r="AG104" s="12" t="s">
        <v>142</v>
      </c>
      <c r="AH104" s="12"/>
      <c r="AI104" s="326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  <c r="FW104" s="32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  <c r="GI104" s="32"/>
      <c r="GJ104" s="32"/>
      <c r="GK104" s="32"/>
      <c r="GL104" s="32"/>
      <c r="GM104" s="32"/>
      <c r="GN104" s="32"/>
      <c r="GO104" s="32"/>
      <c r="GP104" s="32"/>
      <c r="GQ104" s="32"/>
      <c r="GR104" s="32"/>
      <c r="GS104" s="32"/>
      <c r="GT104" s="32"/>
      <c r="GU104" s="32"/>
      <c r="GV104" s="32"/>
      <c r="GW104" s="32"/>
      <c r="GX104" s="32"/>
      <c r="GY104" s="32"/>
      <c r="GZ104" s="32"/>
      <c r="HA104" s="32"/>
      <c r="HB104" s="32"/>
      <c r="HC104" s="32"/>
      <c r="HD104" s="32"/>
      <c r="HE104" s="32"/>
      <c r="HF104" s="32"/>
      <c r="HG104" s="32"/>
      <c r="HH104" s="32"/>
      <c r="HI104" s="32"/>
      <c r="HJ104" s="32"/>
      <c r="HK104" s="32"/>
      <c r="HL104" s="32"/>
      <c r="HM104" s="32"/>
      <c r="HN104" s="32"/>
      <c r="HO104" s="32"/>
      <c r="HP104" s="32"/>
      <c r="HQ104" s="32"/>
      <c r="HR104" s="32"/>
    </row>
    <row r="105" spans="1:226" s="33" customFormat="1" ht="27.75" customHeight="1">
      <c r="A105" s="300" t="s">
        <v>471</v>
      </c>
      <c r="B105" s="373" t="s">
        <v>434</v>
      </c>
      <c r="C105" s="309"/>
      <c r="D105" s="371"/>
      <c r="E105" s="372" t="s">
        <v>184</v>
      </c>
      <c r="F105" s="313" t="s">
        <v>435</v>
      </c>
      <c r="G105" s="348" t="s">
        <v>305</v>
      </c>
      <c r="H105" s="379">
        <v>2</v>
      </c>
      <c r="I105" s="365" t="s">
        <v>302</v>
      </c>
      <c r="J105" s="372"/>
      <c r="K105" s="372"/>
      <c r="L105" s="427">
        <v>20</v>
      </c>
      <c r="M105" s="462"/>
      <c r="N105" s="434"/>
      <c r="O105" s="613" t="s">
        <v>502</v>
      </c>
      <c r="P105" s="614"/>
      <c r="Q105" s="562" t="s">
        <v>436</v>
      </c>
      <c r="R105" s="562"/>
      <c r="S105" s="562"/>
      <c r="T105" s="563"/>
      <c r="U105" s="40"/>
      <c r="V105" s="12"/>
      <c r="W105" s="12"/>
      <c r="X105" s="12"/>
      <c r="Y105" s="613" t="s">
        <v>502</v>
      </c>
      <c r="Z105" s="614"/>
      <c r="AA105" s="38"/>
      <c r="AB105" s="11"/>
      <c r="AC105" s="11"/>
      <c r="AD105" s="11"/>
      <c r="AE105" s="40"/>
      <c r="AF105" s="12"/>
      <c r="AG105" s="12"/>
      <c r="AH105" s="12"/>
      <c r="AI105" s="326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  <c r="HM105" s="32"/>
      <c r="HN105" s="32"/>
      <c r="HO105" s="32"/>
      <c r="HP105" s="32"/>
      <c r="HQ105" s="32"/>
      <c r="HR105" s="32"/>
    </row>
    <row r="106" spans="1:226" s="33" customFormat="1" ht="45.75" customHeight="1">
      <c r="A106" s="274" t="s">
        <v>402</v>
      </c>
      <c r="B106" s="278" t="s">
        <v>406</v>
      </c>
      <c r="C106" s="266"/>
      <c r="D106" s="277" t="s">
        <v>46</v>
      </c>
      <c r="E106" s="272"/>
      <c r="F106" s="271" t="s">
        <v>250</v>
      </c>
      <c r="G106" s="268" t="s">
        <v>305</v>
      </c>
      <c r="H106" s="270">
        <v>2</v>
      </c>
      <c r="I106" s="280" t="s">
        <v>302</v>
      </c>
      <c r="J106" s="269"/>
      <c r="K106" s="269"/>
      <c r="L106" s="422">
        <v>15</v>
      </c>
      <c r="M106" s="632" t="s">
        <v>480</v>
      </c>
      <c r="N106" s="434"/>
      <c r="O106" s="480" t="s">
        <v>510</v>
      </c>
      <c r="P106" s="480" t="s">
        <v>528</v>
      </c>
      <c r="Q106" s="397">
        <v>1</v>
      </c>
      <c r="R106" s="11" t="s">
        <v>157</v>
      </c>
      <c r="S106" s="11" t="s">
        <v>142</v>
      </c>
      <c r="T106" s="11"/>
      <c r="U106" s="40">
        <v>1</v>
      </c>
      <c r="V106" s="12" t="s">
        <v>145</v>
      </c>
      <c r="W106" s="12" t="s">
        <v>142</v>
      </c>
      <c r="X106" s="12"/>
      <c r="Y106" s="676" t="s">
        <v>486</v>
      </c>
      <c r="Z106" s="677"/>
      <c r="AA106" s="38">
        <v>1</v>
      </c>
      <c r="AB106" s="11" t="s">
        <v>145</v>
      </c>
      <c r="AC106" s="11" t="s">
        <v>142</v>
      </c>
      <c r="AD106" s="11"/>
      <c r="AE106" s="40">
        <v>1</v>
      </c>
      <c r="AF106" s="12" t="s">
        <v>145</v>
      </c>
      <c r="AG106" s="12" t="s">
        <v>142</v>
      </c>
      <c r="AH106" s="12"/>
      <c r="AI106" s="326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</row>
    <row r="107" spans="1:226" s="33" customFormat="1" ht="46.5" customHeight="1">
      <c r="A107" s="274" t="s">
        <v>407</v>
      </c>
      <c r="B107" s="278" t="s">
        <v>129</v>
      </c>
      <c r="C107" s="287"/>
      <c r="D107" s="275" t="s">
        <v>46</v>
      </c>
      <c r="E107" s="287"/>
      <c r="F107" s="287" t="s">
        <v>274</v>
      </c>
      <c r="G107" s="337">
        <v>1</v>
      </c>
      <c r="H107" s="270">
        <v>1</v>
      </c>
      <c r="I107" s="280" t="s">
        <v>302</v>
      </c>
      <c r="J107" s="279"/>
      <c r="K107" s="279"/>
      <c r="L107" s="415">
        <v>8</v>
      </c>
      <c r="M107" s="633"/>
      <c r="N107" s="434"/>
      <c r="O107" s="479" t="s">
        <v>487</v>
      </c>
      <c r="P107" s="479" t="s">
        <v>525</v>
      </c>
      <c r="Q107" s="397">
        <v>1</v>
      </c>
      <c r="R107" s="11" t="s">
        <v>155</v>
      </c>
      <c r="S107" s="11" t="s">
        <v>142</v>
      </c>
      <c r="T107" s="11"/>
      <c r="U107" s="40">
        <v>1</v>
      </c>
      <c r="V107" s="12" t="s">
        <v>145</v>
      </c>
      <c r="W107" s="12" t="s">
        <v>142</v>
      </c>
      <c r="X107" s="12"/>
      <c r="Y107" s="676" t="s">
        <v>486</v>
      </c>
      <c r="Z107" s="677"/>
      <c r="AA107" s="38">
        <v>1</v>
      </c>
      <c r="AB107" s="11" t="s">
        <v>145</v>
      </c>
      <c r="AC107" s="11" t="s">
        <v>142</v>
      </c>
      <c r="AD107" s="11"/>
      <c r="AE107" s="40">
        <v>1</v>
      </c>
      <c r="AF107" s="12" t="s">
        <v>145</v>
      </c>
      <c r="AG107" s="12" t="s">
        <v>142</v>
      </c>
      <c r="AH107" s="12"/>
      <c r="AI107" s="326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  <c r="GI107" s="32"/>
      <c r="GJ107" s="32"/>
      <c r="GK107" s="32"/>
      <c r="GL107" s="32"/>
      <c r="GM107" s="32"/>
      <c r="GN107" s="32"/>
      <c r="GO107" s="32"/>
      <c r="GP107" s="32"/>
      <c r="GQ107" s="32"/>
      <c r="GR107" s="32"/>
      <c r="GS107" s="32"/>
      <c r="GT107" s="32"/>
      <c r="GU107" s="32"/>
      <c r="GV107" s="32"/>
      <c r="GW107" s="32"/>
      <c r="GX107" s="32"/>
      <c r="GY107" s="32"/>
      <c r="GZ107" s="32"/>
      <c r="HA107" s="32"/>
      <c r="HB107" s="32"/>
      <c r="HC107" s="32"/>
      <c r="HD107" s="32"/>
      <c r="HE107" s="32"/>
      <c r="HF107" s="32"/>
      <c r="HG107" s="32"/>
      <c r="HH107" s="32"/>
      <c r="HI107" s="32"/>
      <c r="HJ107" s="32"/>
      <c r="HK107" s="32"/>
      <c r="HL107" s="32"/>
      <c r="HM107" s="32"/>
      <c r="HN107" s="32"/>
      <c r="HO107" s="32"/>
      <c r="HP107" s="32"/>
      <c r="HQ107" s="32"/>
      <c r="HR107" s="32"/>
    </row>
    <row r="108" spans="1:226" s="33" customFormat="1" ht="27.75" customHeight="1">
      <c r="A108" s="274" t="s">
        <v>408</v>
      </c>
      <c r="B108" s="278" t="s">
        <v>412</v>
      </c>
      <c r="C108" s="266"/>
      <c r="D108" s="277" t="s">
        <v>46</v>
      </c>
      <c r="E108" s="282"/>
      <c r="F108" s="272"/>
      <c r="G108" s="268" t="s">
        <v>306</v>
      </c>
      <c r="H108" s="270">
        <v>1</v>
      </c>
      <c r="I108" s="268"/>
      <c r="J108" s="269"/>
      <c r="K108" s="269"/>
      <c r="L108" s="415">
        <v>8</v>
      </c>
      <c r="M108" s="463"/>
      <c r="N108" s="434"/>
      <c r="O108" s="409"/>
      <c r="P108" s="409"/>
      <c r="Q108" s="397"/>
      <c r="R108" s="11"/>
      <c r="S108" s="11"/>
      <c r="T108" s="11"/>
      <c r="U108" s="40"/>
      <c r="V108" s="12"/>
      <c r="W108" s="12"/>
      <c r="X108" s="12"/>
      <c r="Y108" s="494"/>
      <c r="Z108" s="494"/>
      <c r="AA108" s="38"/>
      <c r="AB108" s="11"/>
      <c r="AC108" s="11"/>
      <c r="AD108" s="11"/>
      <c r="AE108" s="40"/>
      <c r="AF108" s="12"/>
      <c r="AG108" s="12"/>
      <c r="AH108" s="12"/>
      <c r="AI108" s="326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  <c r="FW108" s="32"/>
      <c r="FX108" s="32"/>
      <c r="FY108" s="32"/>
      <c r="FZ108" s="32"/>
      <c r="GA108" s="32"/>
      <c r="GB108" s="32"/>
      <c r="GC108" s="32"/>
      <c r="GD108" s="32"/>
      <c r="GE108" s="32"/>
      <c r="GF108" s="32"/>
      <c r="GG108" s="32"/>
      <c r="GH108" s="32"/>
      <c r="GI108" s="32"/>
      <c r="GJ108" s="32"/>
      <c r="GK108" s="32"/>
      <c r="GL108" s="32"/>
      <c r="GM108" s="32"/>
      <c r="GN108" s="32"/>
      <c r="GO108" s="32"/>
      <c r="GP108" s="32"/>
      <c r="GQ108" s="32"/>
      <c r="GR108" s="32"/>
      <c r="GS108" s="32"/>
      <c r="GT108" s="32"/>
      <c r="GU108" s="32"/>
      <c r="GV108" s="32"/>
      <c r="GW108" s="32"/>
      <c r="GX108" s="32"/>
      <c r="GY108" s="32"/>
      <c r="GZ108" s="32"/>
      <c r="HA108" s="32"/>
      <c r="HB108" s="32"/>
      <c r="HC108" s="32"/>
      <c r="HD108" s="32"/>
      <c r="HE108" s="32"/>
      <c r="HF108" s="32"/>
      <c r="HG108" s="32"/>
      <c r="HH108" s="32"/>
      <c r="HI108" s="32"/>
      <c r="HJ108" s="32"/>
      <c r="HK108" s="32"/>
      <c r="HL108" s="32"/>
      <c r="HM108" s="32"/>
      <c r="HN108" s="32"/>
      <c r="HO108" s="32"/>
      <c r="HP108" s="32"/>
      <c r="HQ108" s="32"/>
      <c r="HR108" s="32"/>
    </row>
    <row r="109" spans="1:226" s="33" customFormat="1" ht="36.75" customHeight="1">
      <c r="A109" s="274" t="s">
        <v>409</v>
      </c>
      <c r="B109" s="373" t="s">
        <v>264</v>
      </c>
      <c r="C109" s="309"/>
      <c r="D109" s="371"/>
      <c r="E109" s="374"/>
      <c r="F109" s="374" t="s">
        <v>265</v>
      </c>
      <c r="G109" s="268"/>
      <c r="H109" s="270"/>
      <c r="I109" s="268" t="s">
        <v>356</v>
      </c>
      <c r="J109" s="269"/>
      <c r="K109" s="269"/>
      <c r="L109" s="415"/>
      <c r="M109" s="634" t="s">
        <v>480</v>
      </c>
      <c r="N109" s="438"/>
      <c r="O109" s="473" t="s">
        <v>495</v>
      </c>
      <c r="P109" s="477" t="s">
        <v>486</v>
      </c>
      <c r="Q109" s="397">
        <v>1</v>
      </c>
      <c r="R109" s="11" t="s">
        <v>141</v>
      </c>
      <c r="S109" s="11" t="s">
        <v>144</v>
      </c>
      <c r="T109" s="11"/>
      <c r="U109" s="40">
        <v>1</v>
      </c>
      <c r="V109" s="12" t="s">
        <v>143</v>
      </c>
      <c r="W109" s="12" t="s">
        <v>144</v>
      </c>
      <c r="X109" s="12"/>
      <c r="Y109" s="648" t="s">
        <v>486</v>
      </c>
      <c r="Z109" s="649"/>
      <c r="AA109" s="38">
        <v>1</v>
      </c>
      <c r="AB109" s="11" t="s">
        <v>143</v>
      </c>
      <c r="AC109" s="11" t="s">
        <v>144</v>
      </c>
      <c r="AD109" s="11"/>
      <c r="AE109" s="40">
        <v>1</v>
      </c>
      <c r="AF109" s="12" t="s">
        <v>143</v>
      </c>
      <c r="AG109" s="12" t="s">
        <v>144</v>
      </c>
      <c r="AH109" s="12"/>
      <c r="AI109" s="326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  <c r="GJ109" s="32"/>
      <c r="GK109" s="32"/>
      <c r="GL109" s="32"/>
      <c r="GM109" s="32"/>
      <c r="GN109" s="32"/>
      <c r="GO109" s="32"/>
      <c r="GP109" s="32"/>
      <c r="GQ109" s="32"/>
      <c r="GR109" s="32"/>
      <c r="GS109" s="32"/>
      <c r="GT109" s="32"/>
      <c r="GU109" s="32"/>
      <c r="GV109" s="32"/>
      <c r="GW109" s="32"/>
      <c r="GX109" s="32"/>
      <c r="GY109" s="32"/>
      <c r="GZ109" s="32"/>
      <c r="HA109" s="32"/>
      <c r="HB109" s="32"/>
      <c r="HC109" s="32"/>
      <c r="HD109" s="32"/>
      <c r="HE109" s="32"/>
      <c r="HF109" s="32"/>
      <c r="HG109" s="32"/>
      <c r="HH109" s="32"/>
      <c r="HI109" s="32"/>
      <c r="HJ109" s="32"/>
      <c r="HK109" s="32"/>
      <c r="HL109" s="32"/>
      <c r="HM109" s="32"/>
      <c r="HN109" s="32"/>
      <c r="HO109" s="32"/>
      <c r="HP109" s="32"/>
      <c r="HQ109" s="32"/>
      <c r="HR109" s="32"/>
    </row>
    <row r="110" spans="1:226" s="33" customFormat="1" ht="36" customHeight="1">
      <c r="A110" s="274" t="s">
        <v>411</v>
      </c>
      <c r="B110" s="373" t="s">
        <v>271</v>
      </c>
      <c r="C110" s="309"/>
      <c r="D110" s="371"/>
      <c r="E110" s="375" t="s">
        <v>267</v>
      </c>
      <c r="F110" s="374" t="s">
        <v>268</v>
      </c>
      <c r="G110" s="268"/>
      <c r="H110" s="270"/>
      <c r="I110" s="268" t="s">
        <v>357</v>
      </c>
      <c r="J110" s="269"/>
      <c r="K110" s="269"/>
      <c r="L110" s="415"/>
      <c r="M110" s="635"/>
      <c r="N110" s="439"/>
      <c r="O110" s="473" t="s">
        <v>495</v>
      </c>
      <c r="P110" s="477" t="s">
        <v>486</v>
      </c>
      <c r="Q110" s="397">
        <v>1</v>
      </c>
      <c r="R110" s="11" t="s">
        <v>141</v>
      </c>
      <c r="S110" s="11" t="s">
        <v>144</v>
      </c>
      <c r="T110" s="11"/>
      <c r="U110" s="40">
        <v>1</v>
      </c>
      <c r="V110" s="12" t="s">
        <v>143</v>
      </c>
      <c r="W110" s="12" t="s">
        <v>144</v>
      </c>
      <c r="X110" s="12"/>
      <c r="Y110" s="648" t="s">
        <v>486</v>
      </c>
      <c r="Z110" s="649"/>
      <c r="AA110" s="38">
        <v>1</v>
      </c>
      <c r="AB110" s="11" t="s">
        <v>143</v>
      </c>
      <c r="AC110" s="11" t="s">
        <v>144</v>
      </c>
      <c r="AD110" s="11"/>
      <c r="AE110" s="40">
        <v>1</v>
      </c>
      <c r="AF110" s="12" t="s">
        <v>143</v>
      </c>
      <c r="AG110" s="12" t="s">
        <v>144</v>
      </c>
      <c r="AH110" s="12"/>
      <c r="AI110" s="326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  <c r="GJ110" s="32"/>
      <c r="GK110" s="32"/>
      <c r="GL110" s="32"/>
      <c r="GM110" s="32"/>
      <c r="GN110" s="32"/>
      <c r="GO110" s="32"/>
      <c r="GP110" s="32"/>
      <c r="GQ110" s="32"/>
      <c r="GR110" s="32"/>
      <c r="GS110" s="32"/>
      <c r="GT110" s="32"/>
      <c r="GU110" s="32"/>
      <c r="GV110" s="32"/>
      <c r="GW110" s="32"/>
      <c r="GX110" s="32"/>
      <c r="GY110" s="32"/>
      <c r="GZ110" s="32"/>
      <c r="HA110" s="32"/>
      <c r="HB110" s="32"/>
      <c r="HC110" s="32"/>
      <c r="HD110" s="32"/>
      <c r="HE110" s="32"/>
      <c r="HF110" s="32"/>
      <c r="HG110" s="32"/>
      <c r="HH110" s="32"/>
      <c r="HI110" s="32"/>
      <c r="HJ110" s="32"/>
      <c r="HK110" s="32"/>
      <c r="HL110" s="32"/>
      <c r="HM110" s="32"/>
      <c r="HN110" s="32"/>
      <c r="HO110" s="32"/>
      <c r="HP110" s="32"/>
      <c r="HQ110" s="32"/>
      <c r="HR110" s="32"/>
    </row>
    <row r="111" spans="1:226" s="33" customFormat="1" ht="27.75" customHeight="1">
      <c r="A111" s="274" t="s">
        <v>410</v>
      </c>
      <c r="B111" s="373" t="s">
        <v>270</v>
      </c>
      <c r="C111" s="309"/>
      <c r="D111" s="371"/>
      <c r="E111" s="375" t="s">
        <v>279</v>
      </c>
      <c r="F111" s="374"/>
      <c r="G111" s="268"/>
      <c r="H111" s="270"/>
      <c r="I111" s="268" t="s">
        <v>358</v>
      </c>
      <c r="J111" s="269"/>
      <c r="K111" s="269"/>
      <c r="L111" s="415"/>
      <c r="M111" s="444"/>
      <c r="N111" s="439"/>
      <c r="O111" s="409"/>
      <c r="P111" s="409"/>
      <c r="Q111" s="397">
        <v>1</v>
      </c>
      <c r="R111" s="11" t="s">
        <v>141</v>
      </c>
      <c r="S111" s="11"/>
      <c r="T111" s="11"/>
      <c r="U111" s="40">
        <v>1</v>
      </c>
      <c r="V111" s="12" t="s">
        <v>143</v>
      </c>
      <c r="W111" s="12"/>
      <c r="X111" s="12"/>
      <c r="Y111" s="495"/>
      <c r="Z111" s="495"/>
      <c r="AA111" s="38">
        <v>1</v>
      </c>
      <c r="AB111" s="11" t="s">
        <v>143</v>
      </c>
      <c r="AC111" s="11"/>
      <c r="AD111" s="11"/>
      <c r="AE111" s="40">
        <v>1</v>
      </c>
      <c r="AF111" s="12" t="s">
        <v>143</v>
      </c>
      <c r="AG111" s="12"/>
      <c r="AH111" s="12"/>
      <c r="AI111" s="326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  <c r="GJ111" s="32"/>
      <c r="GK111" s="32"/>
      <c r="GL111" s="32"/>
      <c r="GM111" s="32"/>
      <c r="GN111" s="32"/>
      <c r="GO111" s="32"/>
      <c r="GP111" s="32"/>
      <c r="GQ111" s="32"/>
      <c r="GR111" s="32"/>
      <c r="GS111" s="32"/>
      <c r="GT111" s="32"/>
      <c r="GU111" s="32"/>
      <c r="GV111" s="32"/>
      <c r="GW111" s="32"/>
      <c r="GX111" s="32"/>
      <c r="GY111" s="32"/>
      <c r="GZ111" s="32"/>
      <c r="HA111" s="32"/>
      <c r="HB111" s="32"/>
      <c r="HC111" s="32"/>
      <c r="HD111" s="32"/>
      <c r="HE111" s="32"/>
      <c r="HF111" s="32"/>
      <c r="HG111" s="32"/>
      <c r="HH111" s="32"/>
      <c r="HI111" s="32"/>
      <c r="HJ111" s="32"/>
      <c r="HK111" s="32"/>
      <c r="HL111" s="32"/>
      <c r="HM111" s="32"/>
      <c r="HN111" s="32"/>
      <c r="HO111" s="32"/>
      <c r="HP111" s="32"/>
      <c r="HQ111" s="32"/>
      <c r="HR111" s="32"/>
    </row>
    <row r="112" spans="1:226" s="21" customFormat="1" ht="27.75" customHeight="1">
      <c r="A112" s="292"/>
      <c r="B112" s="527"/>
      <c r="C112" s="528"/>
      <c r="D112" s="528"/>
      <c r="E112" s="528"/>
      <c r="F112" s="528"/>
      <c r="G112" s="528"/>
      <c r="H112" s="528"/>
      <c r="I112" s="528"/>
      <c r="J112" s="18"/>
      <c r="K112" s="18"/>
      <c r="L112" s="395"/>
      <c r="M112" s="407"/>
      <c r="N112" s="432"/>
      <c r="O112" s="407"/>
      <c r="P112" s="407"/>
      <c r="Q112" s="400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328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</row>
    <row r="113" spans="1:226" s="30" customFormat="1" ht="45">
      <c r="A113" s="351" t="s">
        <v>419</v>
      </c>
      <c r="B113" s="358" t="s">
        <v>361</v>
      </c>
      <c r="C113" s="359"/>
      <c r="D113" s="359"/>
      <c r="E113" s="357"/>
      <c r="F113" s="357"/>
      <c r="G113" s="357"/>
      <c r="H113" s="357"/>
      <c r="I113" s="357"/>
      <c r="J113" s="359"/>
      <c r="K113" s="359"/>
      <c r="L113" s="360"/>
      <c r="M113" s="350"/>
      <c r="N113" s="440"/>
      <c r="O113" s="350"/>
      <c r="P113" s="350"/>
      <c r="Q113" s="404"/>
      <c r="R113" s="359"/>
      <c r="S113" s="359"/>
      <c r="T113" s="359"/>
      <c r="U113" s="359"/>
      <c r="V113" s="359"/>
      <c r="W113" s="359"/>
      <c r="X113" s="359"/>
      <c r="Y113" s="359"/>
      <c r="Z113" s="359"/>
      <c r="AA113" s="359"/>
      <c r="AB113" s="359"/>
      <c r="AC113" s="359"/>
      <c r="AD113" s="359"/>
      <c r="AE113" s="359"/>
      <c r="AF113" s="359"/>
      <c r="AG113" s="359"/>
      <c r="AH113" s="359"/>
      <c r="AI113" s="3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29"/>
    </row>
    <row r="114" spans="1:226" s="33" customFormat="1" ht="27.75" customHeight="1">
      <c r="A114" s="50" t="s">
        <v>367</v>
      </c>
      <c r="B114" s="48" t="s">
        <v>132</v>
      </c>
      <c r="C114" s="44"/>
      <c r="D114" s="44"/>
      <c r="E114" s="34" t="s">
        <v>133</v>
      </c>
      <c r="F114" s="34"/>
      <c r="G114" s="49"/>
      <c r="H114" s="49" t="s">
        <v>134</v>
      </c>
      <c r="I114" s="317" t="s">
        <v>366</v>
      </c>
      <c r="J114" s="47"/>
      <c r="K114" s="47"/>
      <c r="L114" s="428">
        <v>2</v>
      </c>
      <c r="M114" s="449"/>
      <c r="N114" s="441"/>
      <c r="O114" s="412"/>
      <c r="P114" s="412"/>
      <c r="Q114" s="397" t="s">
        <v>86</v>
      </c>
      <c r="R114" s="11" t="s">
        <v>135</v>
      </c>
      <c r="S114" s="11" t="s">
        <v>87</v>
      </c>
      <c r="T114" s="11" t="s">
        <v>136</v>
      </c>
      <c r="U114" s="40" t="s">
        <v>86</v>
      </c>
      <c r="V114" s="12" t="s">
        <v>135</v>
      </c>
      <c r="W114" s="12" t="s">
        <v>87</v>
      </c>
      <c r="X114" s="12" t="s">
        <v>136</v>
      </c>
      <c r="Y114" s="12"/>
      <c r="Z114" s="12"/>
      <c r="AA114" s="260"/>
      <c r="AB114" s="261"/>
      <c r="AC114" s="261"/>
      <c r="AD114" s="261"/>
      <c r="AE114" s="260"/>
      <c r="AF114" s="261"/>
      <c r="AG114" s="261"/>
      <c r="AH114" s="261"/>
      <c r="AI114" s="326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  <c r="HO114" s="32"/>
      <c r="HP114" s="32"/>
      <c r="HQ114" s="32"/>
      <c r="HR114" s="32"/>
    </row>
    <row r="115" spans="1:226" s="33" customFormat="1" ht="27.75" customHeight="1">
      <c r="A115" s="50" t="s">
        <v>367</v>
      </c>
      <c r="B115" s="48" t="s">
        <v>132</v>
      </c>
      <c r="C115" s="44"/>
      <c r="D115" s="44"/>
      <c r="E115" s="34" t="s">
        <v>137</v>
      </c>
      <c r="F115" s="34"/>
      <c r="G115" s="49"/>
      <c r="H115" s="49" t="s">
        <v>134</v>
      </c>
      <c r="I115" s="317" t="s">
        <v>366</v>
      </c>
      <c r="J115" s="47"/>
      <c r="K115" s="47"/>
      <c r="L115" s="428">
        <v>2</v>
      </c>
      <c r="M115" s="449"/>
      <c r="N115" s="51"/>
      <c r="O115" s="412"/>
      <c r="P115" s="412"/>
      <c r="Q115" s="397" t="s">
        <v>86</v>
      </c>
      <c r="R115" s="11" t="s">
        <v>135</v>
      </c>
      <c r="S115" s="11" t="s">
        <v>87</v>
      </c>
      <c r="T115" s="11" t="s">
        <v>136</v>
      </c>
      <c r="U115" s="40" t="s">
        <v>86</v>
      </c>
      <c r="V115" s="12" t="s">
        <v>135</v>
      </c>
      <c r="W115" s="12" t="s">
        <v>87</v>
      </c>
      <c r="X115" s="12" t="s">
        <v>136</v>
      </c>
      <c r="Y115" s="12"/>
      <c r="Z115" s="12"/>
      <c r="AA115" s="260"/>
      <c r="AB115" s="261"/>
      <c r="AC115" s="261"/>
      <c r="AD115" s="261"/>
      <c r="AE115" s="260"/>
      <c r="AF115" s="261"/>
      <c r="AG115" s="261"/>
      <c r="AH115" s="261"/>
      <c r="AI115" s="326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  <c r="GW115" s="32"/>
      <c r="GX115" s="32"/>
      <c r="GY115" s="32"/>
      <c r="GZ115" s="32"/>
      <c r="HA115" s="32"/>
      <c r="HB115" s="32"/>
      <c r="HC115" s="32"/>
      <c r="HD115" s="32"/>
      <c r="HE115" s="32"/>
      <c r="HF115" s="32"/>
      <c r="HG115" s="32"/>
      <c r="HH115" s="32"/>
      <c r="HI115" s="32"/>
      <c r="HJ115" s="32"/>
      <c r="HK115" s="32"/>
      <c r="HL115" s="32"/>
      <c r="HM115" s="32"/>
      <c r="HN115" s="32"/>
      <c r="HO115" s="32"/>
      <c r="HP115" s="32"/>
      <c r="HQ115" s="32"/>
      <c r="HR115" s="32"/>
    </row>
    <row r="116" spans="1:226" s="33" customFormat="1" ht="27.75" customHeight="1">
      <c r="A116" s="50" t="s">
        <v>367</v>
      </c>
      <c r="B116" s="48" t="s">
        <v>132</v>
      </c>
      <c r="C116" s="44"/>
      <c r="D116" s="44"/>
      <c r="E116" s="34" t="s">
        <v>138</v>
      </c>
      <c r="F116" s="34"/>
      <c r="G116" s="49"/>
      <c r="H116" s="49" t="s">
        <v>134</v>
      </c>
      <c r="I116" s="317" t="s">
        <v>366</v>
      </c>
      <c r="J116" s="47"/>
      <c r="K116" s="47"/>
      <c r="L116" s="428">
        <v>2</v>
      </c>
      <c r="M116" s="449"/>
      <c r="N116" s="51"/>
      <c r="O116" s="412"/>
      <c r="P116" s="412"/>
      <c r="Q116" s="397" t="s">
        <v>86</v>
      </c>
      <c r="R116" s="11" t="s">
        <v>147</v>
      </c>
      <c r="S116" s="11" t="s">
        <v>146</v>
      </c>
      <c r="T116" s="11" t="s">
        <v>136</v>
      </c>
      <c r="U116" s="40" t="s">
        <v>86</v>
      </c>
      <c r="V116" s="12" t="s">
        <v>147</v>
      </c>
      <c r="W116" s="12" t="s">
        <v>146</v>
      </c>
      <c r="X116" s="12" t="s">
        <v>136</v>
      </c>
      <c r="Y116" s="12"/>
      <c r="Z116" s="12"/>
      <c r="AA116" s="260"/>
      <c r="AB116" s="261"/>
      <c r="AC116" s="261"/>
      <c r="AD116" s="261"/>
      <c r="AE116" s="260"/>
      <c r="AF116" s="261"/>
      <c r="AG116" s="261"/>
      <c r="AH116" s="261"/>
      <c r="AI116" s="326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</row>
    <row r="117" spans="1:226" s="33" customFormat="1" ht="27.75" customHeight="1">
      <c r="A117" s="50" t="s">
        <v>367</v>
      </c>
      <c r="B117" s="48" t="s">
        <v>132</v>
      </c>
      <c r="C117" s="44"/>
      <c r="D117" s="44"/>
      <c r="E117" s="34" t="s">
        <v>139</v>
      </c>
      <c r="F117" s="34"/>
      <c r="G117" s="49"/>
      <c r="H117" s="49" t="s">
        <v>134</v>
      </c>
      <c r="I117" s="317" t="s">
        <v>366</v>
      </c>
      <c r="J117" s="47"/>
      <c r="K117" s="47"/>
      <c r="L117" s="428">
        <v>2</v>
      </c>
      <c r="M117" s="449"/>
      <c r="N117" s="51"/>
      <c r="O117" s="412"/>
      <c r="P117" s="412"/>
      <c r="Q117" s="397" t="s">
        <v>86</v>
      </c>
      <c r="R117" s="11" t="s">
        <v>147</v>
      </c>
      <c r="S117" s="11" t="s">
        <v>146</v>
      </c>
      <c r="T117" s="11" t="s">
        <v>136</v>
      </c>
      <c r="U117" s="40" t="s">
        <v>86</v>
      </c>
      <c r="V117" s="12" t="s">
        <v>147</v>
      </c>
      <c r="W117" s="12" t="s">
        <v>146</v>
      </c>
      <c r="X117" s="12" t="s">
        <v>136</v>
      </c>
      <c r="Y117" s="12"/>
      <c r="Z117" s="12"/>
      <c r="AA117" s="260"/>
      <c r="AB117" s="261"/>
      <c r="AC117" s="261"/>
      <c r="AD117" s="261"/>
      <c r="AE117" s="260"/>
      <c r="AF117" s="261"/>
      <c r="AG117" s="261"/>
      <c r="AH117" s="261"/>
      <c r="AI117" s="326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</row>
    <row r="118" spans="1:226" s="21" customFormat="1" ht="27.75" customHeight="1">
      <c r="A118" s="292"/>
      <c r="B118" s="527"/>
      <c r="C118" s="528"/>
      <c r="D118" s="528"/>
      <c r="E118" s="528"/>
      <c r="F118" s="528"/>
      <c r="G118" s="528"/>
      <c r="H118" s="528"/>
      <c r="I118" s="528"/>
      <c r="J118" s="52"/>
      <c r="K118" s="52"/>
      <c r="L118" s="396"/>
      <c r="M118" s="413"/>
      <c r="N118" s="442"/>
      <c r="O118" s="413"/>
      <c r="P118" s="413"/>
      <c r="Q118" s="405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328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</row>
  </sheetData>
  <mergeCells count="174">
    <mergeCell ref="Y106:Z106"/>
    <mergeCell ref="Y107:Z107"/>
    <mergeCell ref="Y105:Z105"/>
    <mergeCell ref="Y109:Z109"/>
    <mergeCell ref="Y110:Z110"/>
    <mergeCell ref="Y97:Z97"/>
    <mergeCell ref="Y98:Z98"/>
    <mergeCell ref="Y100:Z100"/>
    <mergeCell ref="Y101:Z101"/>
    <mergeCell ref="Y103:Z103"/>
    <mergeCell ref="Y85:Z85"/>
    <mergeCell ref="Y104:Z104"/>
    <mergeCell ref="Y86:Z86"/>
    <mergeCell ref="Y87:Z87"/>
    <mergeCell ref="Y88:Z88"/>
    <mergeCell ref="Y89:Z89"/>
    <mergeCell ref="Y91:Z91"/>
    <mergeCell ref="Y92:Z94"/>
    <mergeCell ref="Y96:Z96"/>
    <mergeCell ref="Y69:Z69"/>
    <mergeCell ref="Y75:Z75"/>
    <mergeCell ref="Y76:Z77"/>
    <mergeCell ref="Y79:Z79"/>
    <mergeCell ref="Y80:Z80"/>
    <mergeCell ref="Y81:Z81"/>
    <mergeCell ref="Y82:Z82"/>
    <mergeCell ref="Y83:Z83"/>
    <mergeCell ref="Y84:Z84"/>
    <mergeCell ref="Y36:Z36"/>
    <mergeCell ref="Y37:Z37"/>
    <mergeCell ref="Y33:Z33"/>
    <mergeCell ref="Y42:Z42"/>
    <mergeCell ref="Y62:Z62"/>
    <mergeCell ref="Y63:Z63"/>
    <mergeCell ref="Y65:Z65"/>
    <mergeCell ref="Y66:Z66"/>
    <mergeCell ref="Y68:Z68"/>
    <mergeCell ref="Y55:Z55"/>
    <mergeCell ref="Y95:Z95"/>
    <mergeCell ref="Y56:Z57"/>
    <mergeCell ref="Y59:Z59"/>
    <mergeCell ref="Y60:Z60"/>
    <mergeCell ref="M10:M11"/>
    <mergeCell ref="M7:M8"/>
    <mergeCell ref="L31:M31"/>
    <mergeCell ref="M45:M47"/>
    <mergeCell ref="M56:M57"/>
    <mergeCell ref="M52:M54"/>
    <mergeCell ref="M59:M60"/>
    <mergeCell ref="M62:M64"/>
    <mergeCell ref="O19:O20"/>
    <mergeCell ref="P19:P20"/>
    <mergeCell ref="O21:P21"/>
    <mergeCell ref="O33:P33"/>
    <mergeCell ref="O53:O54"/>
    <mergeCell ref="P53:P54"/>
    <mergeCell ref="O55:P55"/>
    <mergeCell ref="Q21:T21"/>
    <mergeCell ref="U21:X21"/>
    <mergeCell ref="Y43:Z43"/>
    <mergeCell ref="Y45:Z45"/>
    <mergeCell ref="Y5:Z5"/>
    <mergeCell ref="Y7:Z7"/>
    <mergeCell ref="Y8:Z8"/>
    <mergeCell ref="Y10:Z10"/>
    <mergeCell ref="Y11:Z11"/>
    <mergeCell ref="O15:O16"/>
    <mergeCell ref="P15:P16"/>
    <mergeCell ref="O17:O18"/>
    <mergeCell ref="P17:P18"/>
    <mergeCell ref="U17:U18"/>
    <mergeCell ref="B112:I112"/>
    <mergeCell ref="B118:I118"/>
    <mergeCell ref="A92:A94"/>
    <mergeCell ref="B92:B94"/>
    <mergeCell ref="F92:F94"/>
    <mergeCell ref="I92:I94"/>
    <mergeCell ref="I97:I98"/>
    <mergeCell ref="M22:M25"/>
    <mergeCell ref="M27:M28"/>
    <mergeCell ref="M75:M77"/>
    <mergeCell ref="M84:M89"/>
    <mergeCell ref="M91:M98"/>
    <mergeCell ref="M100:M101"/>
    <mergeCell ref="M106:M107"/>
    <mergeCell ref="M109:M110"/>
    <mergeCell ref="Q105:T105"/>
    <mergeCell ref="A56:A57"/>
    <mergeCell ref="B56:B57"/>
    <mergeCell ref="F56:F57"/>
    <mergeCell ref="B72:I72"/>
    <mergeCell ref="A76:A77"/>
    <mergeCell ref="B76:B77"/>
    <mergeCell ref="F76:F77"/>
    <mergeCell ref="M68:M69"/>
    <mergeCell ref="O105:P105"/>
    <mergeCell ref="O79:P79"/>
    <mergeCell ref="O81:P81"/>
    <mergeCell ref="O65:P65"/>
    <mergeCell ref="AA21:AD21"/>
    <mergeCell ref="AE21:AH21"/>
    <mergeCell ref="B39:I39"/>
    <mergeCell ref="A53:A54"/>
    <mergeCell ref="B53:B54"/>
    <mergeCell ref="F53:F54"/>
    <mergeCell ref="M36:M37"/>
    <mergeCell ref="M42:M43"/>
    <mergeCell ref="Y22:Z22"/>
    <mergeCell ref="Y24:Z24"/>
    <mergeCell ref="Y25:Z25"/>
    <mergeCell ref="Y27:Z27"/>
    <mergeCell ref="Y49:Z49"/>
    <mergeCell ref="Y46:Z46"/>
    <mergeCell ref="Y47:Z47"/>
    <mergeCell ref="Y50:Z50"/>
    <mergeCell ref="Y51:Z51"/>
    <mergeCell ref="Y52:Z52"/>
    <mergeCell ref="Y53:Z54"/>
    <mergeCell ref="Y21:Z21"/>
    <mergeCell ref="Y28:Z28"/>
    <mergeCell ref="Y31:Z31"/>
    <mergeCell ref="Y32:Z32"/>
    <mergeCell ref="Y34:Z34"/>
    <mergeCell ref="AE17:AE18"/>
    <mergeCell ref="AF17:AF18"/>
    <mergeCell ref="AG17:AG18"/>
    <mergeCell ref="AH17:AH18"/>
    <mergeCell ref="A19:A20"/>
    <mergeCell ref="B19:B20"/>
    <mergeCell ref="F19:F20"/>
    <mergeCell ref="L19:L20"/>
    <mergeCell ref="V17:V18"/>
    <mergeCell ref="M13:M20"/>
    <mergeCell ref="Y13:Z13"/>
    <mergeCell ref="Y14:Z14"/>
    <mergeCell ref="Y15:Z16"/>
    <mergeCell ref="Y17:Z18"/>
    <mergeCell ref="Y19:Z20"/>
    <mergeCell ref="AA17:AA18"/>
    <mergeCell ref="AB17:AB18"/>
    <mergeCell ref="AC17:AC18"/>
    <mergeCell ref="L17:L18"/>
    <mergeCell ref="Q17:Q18"/>
    <mergeCell ref="R17:R18"/>
    <mergeCell ref="S17:S18"/>
    <mergeCell ref="T17:T18"/>
    <mergeCell ref="AD17:AD18"/>
    <mergeCell ref="A15:A16"/>
    <mergeCell ref="B15:B16"/>
    <mergeCell ref="F15:F16"/>
    <mergeCell ref="A17:A18"/>
    <mergeCell ref="B17:B18"/>
    <mergeCell ref="F17:F18"/>
    <mergeCell ref="W17:W18"/>
    <mergeCell ref="X17:X18"/>
    <mergeCell ref="Q1:X1"/>
    <mergeCell ref="B1:B3"/>
    <mergeCell ref="C1:C3"/>
    <mergeCell ref="E1:E3"/>
    <mergeCell ref="F1:F3"/>
    <mergeCell ref="G1:G3"/>
    <mergeCell ref="H1:H3"/>
    <mergeCell ref="I1:I3"/>
    <mergeCell ref="Y1:Z2"/>
    <mergeCell ref="AA1:AH1"/>
    <mergeCell ref="AI1:AI3"/>
    <mergeCell ref="J2:K2"/>
    <mergeCell ref="L2:M2"/>
    <mergeCell ref="Q2:T2"/>
    <mergeCell ref="U2:X2"/>
    <mergeCell ref="AA2:AD2"/>
    <mergeCell ref="AE2:AH2"/>
    <mergeCell ref="J1:N1"/>
    <mergeCell ref="O1:P2"/>
  </mergeCells>
  <conditionalFormatting sqref="O86">
    <cfRule type="notContainsBlanks" dxfId="0" priority="1">
      <formula>LEN(TRIM(O86))&gt;0</formula>
    </cfRule>
  </conditionalFormatting>
  <pageMargins left="0.70000000000000007" right="0.70000000000000007" top="0.75000000000000011" bottom="0.75000000000000011" header="0.30000000000000004" footer="0.30000000000000004"/>
  <pageSetup paperSize="8" scale="42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D95"/>
  <sheetViews>
    <sheetView topLeftCell="A84" workbookViewId="0">
      <selection activeCell="K95" sqref="K95"/>
    </sheetView>
  </sheetViews>
  <sheetFormatPr baseColWidth="10" defaultRowHeight="15"/>
  <cols>
    <col min="1" max="1" width="7.42578125" style="2" customWidth="1"/>
    <col min="2" max="2" width="49.28515625" style="2" customWidth="1"/>
    <col min="3" max="3" width="19.28515625" style="2" bestFit="1" customWidth="1"/>
    <col min="4" max="4" width="18.7109375" style="2" bestFit="1" customWidth="1"/>
    <col min="5" max="5" width="20.140625" style="2" customWidth="1"/>
    <col min="6" max="6" width="8.42578125" style="2" hidden="1" customWidth="1"/>
    <col min="7" max="7" width="8.140625" style="2" customWidth="1"/>
    <col min="8" max="8" width="15" style="2" hidden="1" customWidth="1"/>
    <col min="9" max="9" width="9.140625" style="2" customWidth="1"/>
    <col min="10" max="15" width="7.28515625" style="2" customWidth="1"/>
    <col min="16" max="16" width="7.28515625" style="239" hidden="1" customWidth="1"/>
    <col min="17" max="17" width="7.28515625" style="240" hidden="1" customWidth="1"/>
    <col min="18" max="19" width="7.28515625" style="241" hidden="1" customWidth="1"/>
    <col min="20" max="20" width="9.140625" style="241" hidden="1" customWidth="1"/>
    <col min="21" max="24" width="8.42578125" style="241" customWidth="1"/>
    <col min="25" max="25" width="8.140625" style="241" customWidth="1"/>
    <col min="26" max="30" width="11.42578125" style="241" customWidth="1"/>
    <col min="31" max="238" width="11.42578125" style="2" customWidth="1"/>
    <col min="239" max="16384" width="11.42578125" style="3"/>
  </cols>
  <sheetData>
    <row r="1" spans="1:238" ht="51" customHeight="1">
      <c r="A1" s="513" t="s">
        <v>0</v>
      </c>
      <c r="B1" s="513" t="s">
        <v>1</v>
      </c>
      <c r="C1" s="513" t="s">
        <v>2</v>
      </c>
      <c r="D1" s="1"/>
      <c r="E1" s="513" t="s">
        <v>3</v>
      </c>
      <c r="F1" s="513" t="s">
        <v>4</v>
      </c>
      <c r="G1" s="513" t="s">
        <v>5</v>
      </c>
      <c r="H1" s="529" t="s">
        <v>6</v>
      </c>
      <c r="I1" s="513" t="s">
        <v>188</v>
      </c>
      <c r="J1" s="61"/>
      <c r="K1" s="61"/>
      <c r="L1" s="703" t="s">
        <v>7</v>
      </c>
      <c r="M1" s="704"/>
      <c r="N1" s="704"/>
      <c r="O1" s="705"/>
      <c r="P1" s="691" t="s">
        <v>189</v>
      </c>
      <c r="Q1" s="692"/>
      <c r="R1" s="692"/>
      <c r="S1" s="692"/>
      <c r="T1" s="693"/>
      <c r="U1" s="691" t="s">
        <v>190</v>
      </c>
      <c r="V1" s="692"/>
      <c r="W1" s="692"/>
      <c r="X1" s="692"/>
      <c r="Y1" s="693"/>
      <c r="Z1" s="691" t="s">
        <v>191</v>
      </c>
      <c r="AA1" s="692"/>
      <c r="AB1" s="692"/>
      <c r="AC1" s="692"/>
      <c r="AD1" s="693"/>
    </row>
    <row r="2" spans="1:238" ht="51" customHeight="1">
      <c r="A2" s="524"/>
      <c r="B2" s="524"/>
      <c r="C2" s="524"/>
      <c r="D2" s="4"/>
      <c r="E2" s="524"/>
      <c r="F2" s="524"/>
      <c r="G2" s="524"/>
      <c r="H2" s="530"/>
      <c r="I2" s="524"/>
      <c r="J2" s="4" t="s">
        <v>192</v>
      </c>
      <c r="K2" s="4" t="s">
        <v>193</v>
      </c>
      <c r="L2" s="513" t="s">
        <v>10</v>
      </c>
      <c r="M2" s="513" t="s">
        <v>11</v>
      </c>
      <c r="N2" s="699" t="s">
        <v>12</v>
      </c>
      <c r="O2" s="701" t="s">
        <v>194</v>
      </c>
      <c r="P2" s="696" t="s">
        <v>195</v>
      </c>
      <c r="Q2" s="696" t="s">
        <v>196</v>
      </c>
      <c r="R2" s="690" t="s">
        <v>197</v>
      </c>
      <c r="S2" s="690" t="s">
        <v>198</v>
      </c>
      <c r="T2" s="694" t="s">
        <v>199</v>
      </c>
      <c r="U2" s="690" t="s">
        <v>195</v>
      </c>
      <c r="V2" s="690" t="s">
        <v>196</v>
      </c>
      <c r="W2" s="690" t="s">
        <v>197</v>
      </c>
      <c r="X2" s="690" t="s">
        <v>198</v>
      </c>
      <c r="Y2" s="694" t="s">
        <v>199</v>
      </c>
      <c r="Z2" s="690" t="s">
        <v>195</v>
      </c>
      <c r="AA2" s="690" t="s">
        <v>196</v>
      </c>
      <c r="AB2" s="690" t="s">
        <v>197</v>
      </c>
      <c r="AC2" s="690" t="s">
        <v>198</v>
      </c>
      <c r="AD2" s="694" t="s">
        <v>199</v>
      </c>
    </row>
    <row r="3" spans="1:238" ht="34.5" customHeight="1">
      <c r="A3" s="525"/>
      <c r="B3" s="525"/>
      <c r="C3" s="525"/>
      <c r="D3" s="5"/>
      <c r="E3" s="525"/>
      <c r="F3" s="525"/>
      <c r="G3" s="525"/>
      <c r="H3" s="531"/>
      <c r="I3" s="525"/>
      <c r="J3" s="5"/>
      <c r="K3" s="5"/>
      <c r="L3" s="525"/>
      <c r="M3" s="525"/>
      <c r="N3" s="700"/>
      <c r="O3" s="702"/>
      <c r="P3" s="697"/>
      <c r="Q3" s="697"/>
      <c r="R3" s="690"/>
      <c r="S3" s="690"/>
      <c r="T3" s="694"/>
      <c r="U3" s="695"/>
      <c r="V3" s="695"/>
      <c r="W3" s="690"/>
      <c r="X3" s="690"/>
      <c r="Y3" s="694"/>
      <c r="Z3" s="695"/>
      <c r="AA3" s="695"/>
      <c r="AB3" s="690"/>
      <c r="AC3" s="690"/>
      <c r="AD3" s="694"/>
    </row>
    <row r="4" spans="1:238" ht="23.25" customHeight="1">
      <c r="A4" s="62"/>
      <c r="B4" s="63" t="str">
        <f>'[6]MCC Master SDL '!B4</f>
        <v>Semestre 1</v>
      </c>
      <c r="C4" s="63" t="str">
        <f>'[6]MCC Master SDL '!C4</f>
        <v xml:space="preserve"> </v>
      </c>
      <c r="D4" s="63"/>
      <c r="E4" s="62"/>
      <c r="F4" s="64"/>
      <c r="G4" s="64"/>
      <c r="H4" s="65" t="s">
        <v>20</v>
      </c>
      <c r="I4" s="66"/>
      <c r="J4" s="66"/>
      <c r="K4" s="66"/>
      <c r="L4" s="64"/>
      <c r="M4" s="64"/>
      <c r="N4" s="67"/>
      <c r="O4" s="68"/>
      <c r="P4" s="69"/>
      <c r="Q4" s="70"/>
      <c r="R4" s="71"/>
      <c r="S4" s="71"/>
      <c r="T4" s="72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1:238" s="14" customFormat="1" ht="27.75" customHeight="1">
      <c r="A5" s="73" t="s">
        <v>21</v>
      </c>
      <c r="B5" s="74" t="str">
        <f>'hypothèse 1 MCC_M-SDL '!B5</f>
        <v>Théories de la communication</v>
      </c>
      <c r="C5" s="75">
        <f>'[6]MCC Master SDL '!C5</f>
        <v>0</v>
      </c>
      <c r="D5" s="76" t="s">
        <v>23</v>
      </c>
      <c r="E5" s="77" t="s">
        <v>24</v>
      </c>
      <c r="F5" s="78"/>
      <c r="G5" s="79">
        <v>3</v>
      </c>
      <c r="H5" s="78"/>
      <c r="I5" s="79">
        <v>15</v>
      </c>
      <c r="J5" s="79">
        <v>30</v>
      </c>
      <c r="K5" s="80">
        <f t="shared" ref="K5:K24" si="0">(I5/J5)*100</f>
        <v>50</v>
      </c>
      <c r="L5" s="81">
        <f>'[6]MCC Master SDL '!I5</f>
        <v>0</v>
      </c>
      <c r="M5" s="82">
        <f>'hypothèse 1 MCC_M-SDL '!K5</f>
        <v>23</v>
      </c>
      <c r="N5" s="10">
        <f>'[6]MCC Master SDL '!K5</f>
        <v>0</v>
      </c>
      <c r="O5" s="83">
        <f>T5+Y5+AD5</f>
        <v>11.5</v>
      </c>
      <c r="P5" s="84"/>
      <c r="Q5" s="85"/>
      <c r="R5" s="81"/>
      <c r="S5" s="86"/>
      <c r="T5" s="87"/>
      <c r="U5" s="85">
        <v>1</v>
      </c>
      <c r="V5" s="88">
        <v>1</v>
      </c>
      <c r="W5" s="85">
        <f>SUM(M5)</f>
        <v>23</v>
      </c>
      <c r="X5" s="85">
        <f t="shared" ref="X5:X23" si="1">V5*W5</f>
        <v>23</v>
      </c>
      <c r="Y5" s="83">
        <f>X5*K5%</f>
        <v>11.5</v>
      </c>
      <c r="Z5" s="89"/>
      <c r="AA5" s="90"/>
      <c r="AB5" s="85"/>
      <c r="AC5" s="86"/>
      <c r="AD5" s="86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</row>
    <row r="6" spans="1:238" s="14" customFormat="1" ht="30" customHeight="1">
      <c r="A6" s="73" t="s">
        <v>25</v>
      </c>
      <c r="B6" s="74" t="str">
        <f>'hypothèse 1 MCC_M-SDL '!B7</f>
        <v>Bases en communication EC1 Principes et techniques de la communication institutionnelle</v>
      </c>
      <c r="C6" s="75">
        <f>'[6]MCC Master SDL '!C6</f>
        <v>0</v>
      </c>
      <c r="D6" s="91" t="s">
        <v>23</v>
      </c>
      <c r="E6" s="92" t="s">
        <v>24</v>
      </c>
      <c r="F6" s="78"/>
      <c r="G6" s="79">
        <v>4</v>
      </c>
      <c r="H6" s="78"/>
      <c r="I6" s="79">
        <v>15</v>
      </c>
      <c r="J6" s="79">
        <v>30</v>
      </c>
      <c r="K6" s="80">
        <f t="shared" si="0"/>
        <v>50</v>
      </c>
      <c r="L6" s="81">
        <f>'[6]MCC Master SDL '!I6</f>
        <v>0</v>
      </c>
      <c r="M6" s="82">
        <f>'hypothèse 1 MCC_M-SDL '!K7</f>
        <v>30</v>
      </c>
      <c r="N6" s="10">
        <f>'[6]MCC Master SDL '!K6</f>
        <v>0</v>
      </c>
      <c r="O6" s="83">
        <f>T6+Y6+AD6</f>
        <v>15</v>
      </c>
      <c r="P6" s="84"/>
      <c r="Q6" s="85"/>
      <c r="R6" s="81"/>
      <c r="S6" s="86"/>
      <c r="T6" s="87"/>
      <c r="U6" s="85">
        <v>1</v>
      </c>
      <c r="V6" s="88">
        <v>1</v>
      </c>
      <c r="W6" s="85">
        <f t="shared" ref="W6:W23" si="2">SUM(M6)</f>
        <v>30</v>
      </c>
      <c r="X6" s="85">
        <f t="shared" si="1"/>
        <v>30</v>
      </c>
      <c r="Y6" s="83">
        <f>X6*K6%</f>
        <v>15</v>
      </c>
      <c r="Z6" s="89"/>
      <c r="AA6" s="90"/>
      <c r="AB6" s="85"/>
      <c r="AC6" s="86"/>
      <c r="AD6" s="86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</row>
    <row r="7" spans="1:238" s="14" customFormat="1" ht="37.5" customHeight="1">
      <c r="A7" s="73" t="s">
        <v>26</v>
      </c>
      <c r="B7" s="74" t="str">
        <f>'hypothèse 1 MCC_M-SDL '!B8</f>
        <v>Bases en communication EC2 Rédaction presse</v>
      </c>
      <c r="C7" s="75">
        <f>'[6]MCC Master SDL '!C7</f>
        <v>0</v>
      </c>
      <c r="D7" s="76" t="s">
        <v>23</v>
      </c>
      <c r="E7" s="77" t="s">
        <v>27</v>
      </c>
      <c r="F7" s="78"/>
      <c r="G7" s="93">
        <v>2</v>
      </c>
      <c r="H7" s="78"/>
      <c r="I7" s="79">
        <v>15</v>
      </c>
      <c r="J7" s="79">
        <v>15</v>
      </c>
      <c r="K7" s="80">
        <f t="shared" si="0"/>
        <v>100</v>
      </c>
      <c r="L7" s="81">
        <f>'[6]MCC Master SDL '!I7</f>
        <v>0</v>
      </c>
      <c r="M7" s="82">
        <f>'hypothèse 1 MCC_M-SDL '!K8</f>
        <v>15</v>
      </c>
      <c r="N7" s="10">
        <f>'[6]MCC Master SDL '!K7</f>
        <v>0</v>
      </c>
      <c r="O7" s="83">
        <f t="shared" ref="O7:O24" si="3">T7+Y7+AD7</f>
        <v>15</v>
      </c>
      <c r="P7" s="84"/>
      <c r="Q7" s="85"/>
      <c r="R7" s="81"/>
      <c r="S7" s="86"/>
      <c r="T7" s="87"/>
      <c r="U7" s="85">
        <v>1</v>
      </c>
      <c r="V7" s="88">
        <v>1</v>
      </c>
      <c r="W7" s="85">
        <f t="shared" si="2"/>
        <v>15</v>
      </c>
      <c r="X7" s="85">
        <f t="shared" si="1"/>
        <v>15</v>
      </c>
      <c r="Y7" s="83">
        <f>X7*K7%</f>
        <v>15</v>
      </c>
      <c r="Z7" s="89"/>
      <c r="AA7" s="90"/>
      <c r="AB7" s="85"/>
      <c r="AC7" s="86"/>
      <c r="AD7" s="86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</row>
    <row r="8" spans="1:238" s="14" customFormat="1" ht="23.25" customHeight="1">
      <c r="A8" s="94" t="s">
        <v>28</v>
      </c>
      <c r="B8" s="74" t="str">
        <f>'hypothèse 1 MCC_M-SDL '!B10</f>
        <v>Contextes d'appropriation des langues1 - EC1 : Politique linguistique, langues et représentations</v>
      </c>
      <c r="C8" s="75">
        <f>'[6]MCC Master SDL '!C8</f>
        <v>0</v>
      </c>
      <c r="D8" s="91" t="s">
        <v>23</v>
      </c>
      <c r="E8" s="92" t="s">
        <v>29</v>
      </c>
      <c r="F8" s="78"/>
      <c r="G8" s="95">
        <v>2</v>
      </c>
      <c r="H8" s="78"/>
      <c r="I8" s="95">
        <v>37</v>
      </c>
      <c r="J8" s="95">
        <v>37</v>
      </c>
      <c r="K8" s="80">
        <f t="shared" si="0"/>
        <v>100</v>
      </c>
      <c r="L8" s="81">
        <f>'[6]MCC Master SDL '!I8</f>
        <v>0</v>
      </c>
      <c r="M8" s="82">
        <f>'hypothèse 1 MCC_M-SDL '!K10</f>
        <v>15</v>
      </c>
      <c r="N8" s="10">
        <f>'[6]MCC Master SDL '!K8</f>
        <v>0</v>
      </c>
      <c r="O8" s="83">
        <f t="shared" si="3"/>
        <v>15</v>
      </c>
      <c r="P8" s="84"/>
      <c r="Q8" s="85"/>
      <c r="R8" s="85"/>
      <c r="S8" s="86"/>
      <c r="T8" s="87"/>
      <c r="U8" s="85">
        <v>1</v>
      </c>
      <c r="V8" s="88">
        <v>1</v>
      </c>
      <c r="W8" s="85">
        <f t="shared" si="2"/>
        <v>15</v>
      </c>
      <c r="X8" s="85">
        <f t="shared" si="1"/>
        <v>15</v>
      </c>
      <c r="Y8" s="83">
        <f t="shared" ref="Y8:Y23" si="4">X8*K8%</f>
        <v>15</v>
      </c>
      <c r="Z8" s="89"/>
      <c r="AA8" s="90"/>
      <c r="AB8" s="85"/>
      <c r="AC8" s="86"/>
      <c r="AD8" s="86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</row>
    <row r="9" spans="1:238" s="14" customFormat="1" ht="23.25" customHeight="1">
      <c r="A9" s="94" t="s">
        <v>30</v>
      </c>
      <c r="B9" s="74" t="str">
        <f>'hypothèse 1 MCC_M-SDL '!B11</f>
        <v>Contextes d'appropriation des langues1 - EC2 : Acquisitions de L2</v>
      </c>
      <c r="C9" s="75">
        <f>'[6]MCC Master SDL '!C9</f>
        <v>0</v>
      </c>
      <c r="D9" s="76" t="s">
        <v>23</v>
      </c>
      <c r="E9" s="77" t="s">
        <v>29</v>
      </c>
      <c r="F9" s="78"/>
      <c r="G9" s="95">
        <v>2</v>
      </c>
      <c r="H9" s="78"/>
      <c r="I9" s="95">
        <v>37</v>
      </c>
      <c r="J9" s="95">
        <v>37</v>
      </c>
      <c r="K9" s="80">
        <f>(I9/J9)*100</f>
        <v>100</v>
      </c>
      <c r="L9" s="81">
        <f>'[6]MCC Master SDL '!I9</f>
        <v>0</v>
      </c>
      <c r="M9" s="82">
        <f>'hypothèse 1 MCC_M-SDL '!K11</f>
        <v>15</v>
      </c>
      <c r="N9" s="10">
        <f>'[6]MCC Master SDL '!K9</f>
        <v>0</v>
      </c>
      <c r="O9" s="83">
        <f>T9+Y9+AD9</f>
        <v>15</v>
      </c>
      <c r="P9" s="84"/>
      <c r="Q9" s="85"/>
      <c r="R9" s="85"/>
      <c r="S9" s="86"/>
      <c r="T9" s="87"/>
      <c r="U9" s="85">
        <v>1</v>
      </c>
      <c r="V9" s="88">
        <v>1</v>
      </c>
      <c r="W9" s="85">
        <f>SUM(M9)</f>
        <v>15</v>
      </c>
      <c r="X9" s="85">
        <f>V9*W9</f>
        <v>15</v>
      </c>
      <c r="Y9" s="83">
        <f>X9*K9%</f>
        <v>15</v>
      </c>
      <c r="Z9" s="89"/>
      <c r="AA9" s="90"/>
      <c r="AB9" s="85"/>
      <c r="AC9" s="86"/>
      <c r="AD9" s="86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</row>
    <row r="10" spans="1:238" s="14" customFormat="1" ht="23.25" customHeight="1">
      <c r="A10" s="96" t="s">
        <v>31</v>
      </c>
      <c r="B10" s="74" t="str">
        <f>'hypothèse 1 MCC_M-SDL '!B13</f>
        <v>Didactique de l'écrit et variation - EC1: Littéracie, ateliers d’écriture</v>
      </c>
      <c r="C10" s="75">
        <f>'[6]MCC Master SDL '!C10</f>
        <v>0</v>
      </c>
      <c r="D10" s="91" t="s">
        <v>23</v>
      </c>
      <c r="E10" s="92" t="s">
        <v>29</v>
      </c>
      <c r="F10" s="78"/>
      <c r="G10" s="95">
        <v>1</v>
      </c>
      <c r="H10" s="78"/>
      <c r="I10" s="95">
        <v>37</v>
      </c>
      <c r="J10" s="95">
        <v>37</v>
      </c>
      <c r="K10" s="80">
        <f>(I10/J10)*100</f>
        <v>100</v>
      </c>
      <c r="L10" s="81">
        <f>'[6]MCC Master SDL '!I10</f>
        <v>0</v>
      </c>
      <c r="M10" s="82">
        <f>'hypothèse 1 MCC_M-SDL '!K13</f>
        <v>8</v>
      </c>
      <c r="N10" s="10">
        <f>'[6]MCC Master SDL '!K10</f>
        <v>0</v>
      </c>
      <c r="O10" s="83">
        <f>T10+Y10+AD10</f>
        <v>8</v>
      </c>
      <c r="P10" s="84"/>
      <c r="Q10" s="85"/>
      <c r="R10" s="85"/>
      <c r="S10" s="86"/>
      <c r="T10" s="87"/>
      <c r="U10" s="85">
        <v>1</v>
      </c>
      <c r="V10" s="88">
        <v>1</v>
      </c>
      <c r="W10" s="85">
        <f>SUM(M10)</f>
        <v>8</v>
      </c>
      <c r="X10" s="85">
        <f>V10*W10</f>
        <v>8</v>
      </c>
      <c r="Y10" s="83">
        <f>X10*K10%</f>
        <v>8</v>
      </c>
      <c r="Z10" s="89"/>
      <c r="AA10" s="90"/>
      <c r="AB10" s="85"/>
      <c r="AC10" s="86"/>
      <c r="AD10" s="86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</row>
    <row r="11" spans="1:238" s="14" customFormat="1" ht="23.25" customHeight="1">
      <c r="A11" s="96" t="s">
        <v>32</v>
      </c>
      <c r="B11" s="74" t="str">
        <f>'hypothèse 1 MCC_M-SDL '!B14</f>
        <v>Didactique de l'écrit et variation - EC2: Alphabétisation et illettrisme</v>
      </c>
      <c r="C11" s="97">
        <f>'[6]MCC Master SDL '!C11</f>
        <v>0</v>
      </c>
      <c r="D11" s="76" t="s">
        <v>23</v>
      </c>
      <c r="E11" s="77" t="s">
        <v>29</v>
      </c>
      <c r="F11" s="78"/>
      <c r="G11" s="95">
        <v>1</v>
      </c>
      <c r="H11" s="78"/>
      <c r="I11" s="95">
        <v>37</v>
      </c>
      <c r="J11" s="95">
        <v>37</v>
      </c>
      <c r="K11" s="80">
        <f>(I11/J11)*100</f>
        <v>100</v>
      </c>
      <c r="L11" s="81">
        <f>'[6]MCC Master SDL '!I11</f>
        <v>0</v>
      </c>
      <c r="M11" s="82">
        <f>'hypothèse 1 MCC_M-SDL '!K14</f>
        <v>8</v>
      </c>
      <c r="N11" s="10">
        <f>'[6]MCC Master SDL '!K11</f>
        <v>0</v>
      </c>
      <c r="O11" s="83">
        <f>T11+Y11+AD11</f>
        <v>8</v>
      </c>
      <c r="P11" s="84"/>
      <c r="Q11" s="85"/>
      <c r="R11" s="85"/>
      <c r="S11" s="86"/>
      <c r="T11" s="87"/>
      <c r="U11" s="85">
        <v>1</v>
      </c>
      <c r="V11" s="88">
        <v>1</v>
      </c>
      <c r="W11" s="85">
        <f>SUM(M11)</f>
        <v>8</v>
      </c>
      <c r="X11" s="85">
        <f>V11*W11</f>
        <v>8</v>
      </c>
      <c r="Y11" s="83">
        <f>X11*K11%</f>
        <v>8</v>
      </c>
      <c r="Z11" s="89"/>
      <c r="AA11" s="90"/>
      <c r="AB11" s="85"/>
      <c r="AC11" s="86"/>
      <c r="AD11" s="86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</row>
    <row r="12" spans="1:238" s="14" customFormat="1" ht="30.75" customHeight="1">
      <c r="A12" s="94" t="s">
        <v>33</v>
      </c>
      <c r="B12" s="74" t="str">
        <f>'hypothèse 1 MCC_M-SDL '!B15</f>
        <v>Outils Numériques pour la Didactique 1 : Pratiques des humanités numériques</v>
      </c>
      <c r="C12" s="98">
        <f>'[6]MCC Master SDL '!C12</f>
        <v>0</v>
      </c>
      <c r="D12" s="91" t="s">
        <v>23</v>
      </c>
      <c r="E12" s="92" t="s">
        <v>71</v>
      </c>
      <c r="F12" s="78"/>
      <c r="G12" s="95">
        <v>6</v>
      </c>
      <c r="H12" s="78"/>
      <c r="I12" s="99">
        <v>37</v>
      </c>
      <c r="J12" s="99">
        <v>37</v>
      </c>
      <c r="K12" s="80">
        <f>(I12/J12)*100</f>
        <v>100</v>
      </c>
      <c r="L12" s="81">
        <f>'[6]MCC Master SDL '!I12</f>
        <v>0</v>
      </c>
      <c r="M12" s="82">
        <f>'hypothèse 1 MCC_M-SDL '!K15</f>
        <v>40</v>
      </c>
      <c r="N12" s="10">
        <f>'[6]MCC Master SDL '!K12</f>
        <v>0</v>
      </c>
      <c r="O12" s="83">
        <f>T12+Y12+AD12</f>
        <v>80</v>
      </c>
      <c r="P12" s="84"/>
      <c r="Q12" s="85"/>
      <c r="R12" s="85"/>
      <c r="S12" s="86"/>
      <c r="T12" s="87"/>
      <c r="U12" s="85">
        <v>1</v>
      </c>
      <c r="V12" s="100">
        <v>2</v>
      </c>
      <c r="W12" s="85">
        <f>SUM(M12)</f>
        <v>40</v>
      </c>
      <c r="X12" s="85">
        <f>V12*W12</f>
        <v>80</v>
      </c>
      <c r="Y12" s="83">
        <f>X12*K12%</f>
        <v>80</v>
      </c>
      <c r="Z12" s="89"/>
      <c r="AA12" s="90"/>
      <c r="AB12" s="85"/>
      <c r="AC12" s="86"/>
      <c r="AD12" s="86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</row>
    <row r="13" spans="1:238" s="14" customFormat="1" ht="30" customHeight="1">
      <c r="A13" s="94" t="s">
        <v>35</v>
      </c>
      <c r="B13" s="74">
        <f>'hypothèse 1 MCC_M-SDL '!B16</f>
        <v>0</v>
      </c>
      <c r="C13" s="98">
        <f>'[6]MCC Master SDL '!C13</f>
        <v>0</v>
      </c>
      <c r="D13" s="76" t="s">
        <v>23</v>
      </c>
      <c r="E13" s="77" t="s">
        <v>71</v>
      </c>
      <c r="F13" s="78"/>
      <c r="G13" s="79">
        <v>3</v>
      </c>
      <c r="H13" s="78"/>
      <c r="I13" s="101">
        <v>12</v>
      </c>
      <c r="J13" s="101">
        <v>12</v>
      </c>
      <c r="K13" s="80">
        <f t="shared" si="0"/>
        <v>100</v>
      </c>
      <c r="L13" s="81">
        <f>'[6]MCC Master SDL '!I13</f>
        <v>0</v>
      </c>
      <c r="M13" s="82">
        <f>'hypothèse 1 MCC_M-SDL '!K16</f>
        <v>0</v>
      </c>
      <c r="N13" s="10">
        <f>'[6]MCC Master SDL '!K13</f>
        <v>0</v>
      </c>
      <c r="O13" s="83">
        <f t="shared" si="3"/>
        <v>0</v>
      </c>
      <c r="P13" s="84"/>
      <c r="Q13" s="85"/>
      <c r="R13" s="85"/>
      <c r="S13" s="86"/>
      <c r="T13" s="87"/>
      <c r="U13" s="85">
        <v>1</v>
      </c>
      <c r="V13" s="100">
        <v>0</v>
      </c>
      <c r="W13" s="85">
        <f t="shared" si="2"/>
        <v>0</v>
      </c>
      <c r="X13" s="85">
        <f t="shared" si="1"/>
        <v>0</v>
      </c>
      <c r="Y13" s="83">
        <f t="shared" si="4"/>
        <v>0</v>
      </c>
      <c r="Z13" s="89"/>
      <c r="AA13" s="90"/>
      <c r="AB13" s="85"/>
      <c r="AC13" s="86"/>
      <c r="AD13" s="86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</row>
    <row r="14" spans="1:238" s="14" customFormat="1" ht="23.25" customHeight="1">
      <c r="A14" s="96" t="s">
        <v>36</v>
      </c>
      <c r="B14" s="74" t="str">
        <f>'hypothèse 1 MCC_M-SDL '!B17</f>
        <v>Traitement quantitatifs des données</v>
      </c>
      <c r="C14" s="75">
        <f>'[6]MCC Master SDL '!C14</f>
        <v>0</v>
      </c>
      <c r="D14" s="91" t="s">
        <v>23</v>
      </c>
      <c r="E14" s="92" t="s">
        <v>38</v>
      </c>
      <c r="F14" s="78"/>
      <c r="G14" s="93">
        <v>3</v>
      </c>
      <c r="H14" s="78"/>
      <c r="I14" s="93">
        <v>27</v>
      </c>
      <c r="J14" s="93">
        <v>27</v>
      </c>
      <c r="K14" s="80">
        <f t="shared" si="0"/>
        <v>100</v>
      </c>
      <c r="L14" s="81">
        <f>'[6]MCC Master SDL '!I14</f>
        <v>0</v>
      </c>
      <c r="M14" s="82">
        <f>'hypothèse 1 MCC_M-SDL '!K17</f>
        <v>23</v>
      </c>
      <c r="N14" s="10">
        <f>'[6]MCC Master SDL '!K14</f>
        <v>0</v>
      </c>
      <c r="O14" s="83">
        <f t="shared" si="3"/>
        <v>23</v>
      </c>
      <c r="P14" s="84"/>
      <c r="Q14" s="85"/>
      <c r="R14" s="85"/>
      <c r="S14" s="86"/>
      <c r="T14" s="87"/>
      <c r="U14" s="85">
        <v>1</v>
      </c>
      <c r="V14" s="88">
        <v>1</v>
      </c>
      <c r="W14" s="85">
        <f t="shared" si="2"/>
        <v>23</v>
      </c>
      <c r="X14" s="85">
        <f t="shared" si="1"/>
        <v>23</v>
      </c>
      <c r="Y14" s="83">
        <f t="shared" si="4"/>
        <v>23</v>
      </c>
      <c r="Z14" s="89"/>
      <c r="AA14" s="90"/>
      <c r="AB14" s="85"/>
      <c r="AC14" s="86"/>
      <c r="AD14" s="86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</row>
    <row r="15" spans="1:238" s="14" customFormat="1" ht="23.25" customHeight="1">
      <c r="A15" s="73" t="s">
        <v>39</v>
      </c>
      <c r="B15" s="74" t="str">
        <f>'hypothèse 1 MCC_M-SDL '!B19</f>
        <v>Algorithmique</v>
      </c>
      <c r="C15" s="75">
        <f>'[6]MCC Master SDL '!C15</f>
        <v>0</v>
      </c>
      <c r="D15" s="76" t="s">
        <v>23</v>
      </c>
      <c r="E15" s="102" t="s">
        <v>41</v>
      </c>
      <c r="F15" s="78"/>
      <c r="G15" s="93">
        <v>3</v>
      </c>
      <c r="H15" s="78"/>
      <c r="I15" s="93">
        <v>12</v>
      </c>
      <c r="J15" s="103">
        <v>12</v>
      </c>
      <c r="K15" s="80">
        <f t="shared" si="0"/>
        <v>100</v>
      </c>
      <c r="L15" s="81">
        <f>'[6]MCC Master SDL '!I15</f>
        <v>0</v>
      </c>
      <c r="M15" s="82">
        <f>'hypothèse 1 MCC_M-SDL '!K19</f>
        <v>23</v>
      </c>
      <c r="N15" s="10">
        <f>'[6]MCC Master SDL '!K15</f>
        <v>0</v>
      </c>
      <c r="O15" s="83">
        <f t="shared" si="3"/>
        <v>23</v>
      </c>
      <c r="P15" s="84"/>
      <c r="Q15" s="85"/>
      <c r="R15" s="85"/>
      <c r="S15" s="86"/>
      <c r="T15" s="87"/>
      <c r="U15" s="85">
        <v>1</v>
      </c>
      <c r="V15" s="88">
        <v>1</v>
      </c>
      <c r="W15" s="85">
        <f t="shared" si="2"/>
        <v>23</v>
      </c>
      <c r="X15" s="85">
        <f t="shared" si="1"/>
        <v>23</v>
      </c>
      <c r="Y15" s="83">
        <f t="shared" si="4"/>
        <v>23</v>
      </c>
      <c r="Z15" s="89"/>
      <c r="AA15" s="90"/>
      <c r="AB15" s="85"/>
      <c r="AC15" s="86"/>
      <c r="AD15" s="86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</row>
    <row r="16" spans="1:238" s="14" customFormat="1" ht="23.25" customHeight="1">
      <c r="A16" s="73" t="s">
        <v>42</v>
      </c>
      <c r="B16" s="74" t="str">
        <f>'hypothèse 1 MCC_M-SDL '!B21</f>
        <v xml:space="preserve">Bases de données </v>
      </c>
      <c r="C16" s="75">
        <f>'[6]MCC Master SDL '!C16</f>
        <v>0</v>
      </c>
      <c r="D16" s="91" t="s">
        <v>23</v>
      </c>
      <c r="E16" s="92" t="s">
        <v>44</v>
      </c>
      <c r="F16" s="78"/>
      <c r="G16" s="79">
        <v>3</v>
      </c>
      <c r="H16" s="78"/>
      <c r="I16" s="79">
        <v>12</v>
      </c>
      <c r="J16" s="79">
        <v>47</v>
      </c>
      <c r="K16" s="80">
        <f t="shared" si="0"/>
        <v>25.531914893617021</v>
      </c>
      <c r="L16" s="81">
        <f>'[6]MCC Master SDL '!I16</f>
        <v>0</v>
      </c>
      <c r="M16" s="82">
        <f>'hypothèse 1 MCC_M-SDL '!K21</f>
        <v>30</v>
      </c>
      <c r="N16" s="10">
        <f>'[6]MCC Master SDL '!K16</f>
        <v>0</v>
      </c>
      <c r="O16" s="83">
        <f t="shared" si="3"/>
        <v>7.6595744680851059</v>
      </c>
      <c r="P16" s="84"/>
      <c r="Q16" s="85"/>
      <c r="R16" s="85"/>
      <c r="S16" s="86"/>
      <c r="T16" s="87"/>
      <c r="U16" s="85">
        <v>1</v>
      </c>
      <c r="V16" s="88">
        <v>1</v>
      </c>
      <c r="W16" s="85">
        <f t="shared" si="2"/>
        <v>30</v>
      </c>
      <c r="X16" s="85">
        <f t="shared" si="1"/>
        <v>30</v>
      </c>
      <c r="Y16" s="83">
        <f t="shared" si="4"/>
        <v>7.6595744680851059</v>
      </c>
      <c r="Z16" s="89"/>
      <c r="AA16" s="90"/>
      <c r="AB16" s="85"/>
      <c r="AC16" s="86"/>
      <c r="AD16" s="86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</row>
    <row r="17" spans="1:238" s="14" customFormat="1" ht="23.25" customHeight="1">
      <c r="A17" s="73" t="s">
        <v>45</v>
      </c>
      <c r="B17" s="74" t="str">
        <f>'hypothèse 1 MCC_M-SDL '!B27</f>
        <v>Corpus1 : initiation aux corpus linguistiques EC1: historique, définitions, approches</v>
      </c>
      <c r="C17" s="97">
        <f>'[6]MCC Master SDL '!C17</f>
        <v>0</v>
      </c>
      <c r="D17" s="76" t="s">
        <v>46</v>
      </c>
      <c r="E17" s="104"/>
      <c r="F17" s="78"/>
      <c r="G17" s="105">
        <v>2</v>
      </c>
      <c r="H17" s="78"/>
      <c r="I17" s="105">
        <v>64</v>
      </c>
      <c r="J17" s="105">
        <v>64</v>
      </c>
      <c r="K17" s="80">
        <f t="shared" si="0"/>
        <v>100</v>
      </c>
      <c r="L17" s="81">
        <f>'[6]MCC Master SDL '!I17</f>
        <v>0</v>
      </c>
      <c r="M17" s="82">
        <f>'hypothèse 1 MCC_M-SDL '!K27</f>
        <v>15</v>
      </c>
      <c r="N17" s="10">
        <f>'[6]MCC Master SDL '!K17</f>
        <v>0</v>
      </c>
      <c r="O17" s="83">
        <f t="shared" si="3"/>
        <v>30</v>
      </c>
      <c r="P17" s="84"/>
      <c r="Q17" s="85"/>
      <c r="R17" s="85"/>
      <c r="S17" s="86"/>
      <c r="T17" s="87"/>
      <c r="U17" s="85">
        <v>1</v>
      </c>
      <c r="V17" s="88">
        <v>2</v>
      </c>
      <c r="W17" s="85">
        <f t="shared" si="2"/>
        <v>15</v>
      </c>
      <c r="X17" s="85">
        <f t="shared" si="1"/>
        <v>30</v>
      </c>
      <c r="Y17" s="83">
        <f t="shared" si="4"/>
        <v>30</v>
      </c>
      <c r="Z17" s="89"/>
      <c r="AA17" s="90"/>
      <c r="AB17" s="85"/>
      <c r="AC17" s="86"/>
      <c r="AD17" s="86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</row>
    <row r="18" spans="1:238" s="14" customFormat="1" ht="23.25" customHeight="1">
      <c r="A18" s="73" t="s">
        <v>47</v>
      </c>
      <c r="B18" s="74" t="str">
        <f>'hypothèse 1 MCC_M-SDL '!B28</f>
        <v>Corpus1 : initiation aux corpus linguistiques EC2 : outils et exploitations 1</v>
      </c>
      <c r="C18" s="97">
        <f>'[6]MCC Master SDL '!C18</f>
        <v>0</v>
      </c>
      <c r="D18" s="91" t="s">
        <v>46</v>
      </c>
      <c r="E18" s="104"/>
      <c r="F18" s="78"/>
      <c r="G18" s="105">
        <v>2</v>
      </c>
      <c r="H18" s="78"/>
      <c r="I18" s="105">
        <v>64</v>
      </c>
      <c r="J18" s="105">
        <v>64</v>
      </c>
      <c r="K18" s="80">
        <f t="shared" si="0"/>
        <v>100</v>
      </c>
      <c r="L18" s="81">
        <f>'[6]MCC Master SDL '!I18</f>
        <v>0</v>
      </c>
      <c r="M18" s="82">
        <f>'hypothèse 1 MCC_M-SDL '!K28</f>
        <v>15</v>
      </c>
      <c r="N18" s="10">
        <f>'[6]MCC Master SDL '!K18</f>
        <v>0</v>
      </c>
      <c r="O18" s="83">
        <f t="shared" si="3"/>
        <v>30</v>
      </c>
      <c r="P18" s="84"/>
      <c r="Q18" s="85"/>
      <c r="R18" s="85"/>
      <c r="S18" s="86"/>
      <c r="T18" s="87"/>
      <c r="U18" s="85">
        <v>1</v>
      </c>
      <c r="V18" s="88">
        <v>2</v>
      </c>
      <c r="W18" s="85">
        <f t="shared" si="2"/>
        <v>15</v>
      </c>
      <c r="X18" s="85">
        <f t="shared" si="1"/>
        <v>30</v>
      </c>
      <c r="Y18" s="83">
        <f t="shared" si="4"/>
        <v>30</v>
      </c>
      <c r="Z18" s="89"/>
      <c r="AA18" s="90"/>
      <c r="AB18" s="85"/>
      <c r="AC18" s="86"/>
      <c r="AD18" s="86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</row>
    <row r="19" spans="1:238" s="14" customFormat="1" ht="23.25" customHeight="1">
      <c r="A19" s="73" t="s">
        <v>48</v>
      </c>
      <c r="B19" s="74" t="str">
        <f>'hypothèse 1 MCC_M-SDL '!B30</f>
        <v>Linguistique1 - EC morphologie et syntaxe</v>
      </c>
      <c r="C19" s="97">
        <f>'[6]MCC Master SDL '!C19</f>
        <v>0</v>
      </c>
      <c r="D19" s="76" t="s">
        <v>46</v>
      </c>
      <c r="E19" s="104"/>
      <c r="F19" s="78"/>
      <c r="G19" s="105">
        <v>4</v>
      </c>
      <c r="H19" s="78"/>
      <c r="I19" s="105">
        <v>64</v>
      </c>
      <c r="J19" s="105">
        <v>64</v>
      </c>
      <c r="K19" s="80">
        <f t="shared" si="0"/>
        <v>100</v>
      </c>
      <c r="L19" s="81">
        <f>'[6]MCC Master SDL '!I19</f>
        <v>0</v>
      </c>
      <c r="M19" s="82">
        <f>'hypothèse 1 MCC_M-SDL '!K30</f>
        <v>30</v>
      </c>
      <c r="N19" s="10">
        <f>'[6]MCC Master SDL '!K19</f>
        <v>0</v>
      </c>
      <c r="O19" s="83">
        <f t="shared" si="3"/>
        <v>60</v>
      </c>
      <c r="P19" s="84"/>
      <c r="Q19" s="85"/>
      <c r="R19" s="85"/>
      <c r="S19" s="86"/>
      <c r="T19" s="87"/>
      <c r="U19" s="85">
        <v>1</v>
      </c>
      <c r="V19" s="88">
        <v>2</v>
      </c>
      <c r="W19" s="85">
        <f t="shared" si="2"/>
        <v>30</v>
      </c>
      <c r="X19" s="85">
        <f t="shared" si="1"/>
        <v>60</v>
      </c>
      <c r="Y19" s="83">
        <f t="shared" si="4"/>
        <v>60</v>
      </c>
      <c r="Z19" s="89"/>
      <c r="AA19" s="90"/>
      <c r="AB19" s="85"/>
      <c r="AC19" s="86"/>
      <c r="AD19" s="86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</row>
    <row r="20" spans="1:238" s="14" customFormat="1" ht="23.25" customHeight="1">
      <c r="A20" s="73" t="s">
        <v>49</v>
      </c>
      <c r="B20" s="74" t="str">
        <f>'hypothèse 1 MCC_M-SDL '!B31</f>
        <v>Linguistique1 - EC phonétique et phonologie</v>
      </c>
      <c r="C20" s="97">
        <f>'[6]MCC Master SDL '!C20</f>
        <v>0</v>
      </c>
      <c r="D20" s="91" t="s">
        <v>46</v>
      </c>
      <c r="E20" s="106"/>
      <c r="F20" s="78"/>
      <c r="G20" s="105">
        <v>3</v>
      </c>
      <c r="H20" s="78"/>
      <c r="I20" s="105">
        <v>64</v>
      </c>
      <c r="J20" s="105">
        <v>64</v>
      </c>
      <c r="K20" s="80">
        <f t="shared" si="0"/>
        <v>100</v>
      </c>
      <c r="L20" s="81">
        <f>'[6]MCC Master SDL '!I20</f>
        <v>0</v>
      </c>
      <c r="M20" s="82">
        <f>'hypothèse 1 MCC_M-SDL '!K31</f>
        <v>23</v>
      </c>
      <c r="N20" s="10">
        <f>'[6]MCC Master SDL '!K20</f>
        <v>0</v>
      </c>
      <c r="O20" s="83">
        <f t="shared" si="3"/>
        <v>46</v>
      </c>
      <c r="P20" s="84"/>
      <c r="Q20" s="85"/>
      <c r="R20" s="85"/>
      <c r="S20" s="86"/>
      <c r="T20" s="87"/>
      <c r="U20" s="85">
        <v>1</v>
      </c>
      <c r="V20" s="88">
        <v>2</v>
      </c>
      <c r="W20" s="85">
        <f t="shared" si="2"/>
        <v>23</v>
      </c>
      <c r="X20" s="85">
        <f t="shared" si="1"/>
        <v>46</v>
      </c>
      <c r="Y20" s="83">
        <f t="shared" si="4"/>
        <v>46</v>
      </c>
      <c r="Z20" s="89"/>
      <c r="AA20" s="90"/>
      <c r="AB20" s="85"/>
      <c r="AC20" s="86"/>
      <c r="AD20" s="86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</row>
    <row r="21" spans="1:238" s="14" customFormat="1" ht="23.25" customHeight="1">
      <c r="A21" s="73" t="s">
        <v>200</v>
      </c>
      <c r="B21" s="74" t="str">
        <f>'hypothèse 1 MCC_M-SDL '!B32</f>
        <v>Linguistique1 (choix)- EC sémantique et pragmatique</v>
      </c>
      <c r="C21" s="97">
        <f>'[6]MCC Master SDL '!C21</f>
        <v>0</v>
      </c>
      <c r="D21" s="76" t="s">
        <v>46</v>
      </c>
      <c r="E21" s="106"/>
      <c r="F21" s="78"/>
      <c r="G21" s="105">
        <v>3</v>
      </c>
      <c r="H21" s="78"/>
      <c r="I21" s="105">
        <v>64</v>
      </c>
      <c r="J21" s="105">
        <v>64</v>
      </c>
      <c r="K21" s="80">
        <f t="shared" si="0"/>
        <v>100</v>
      </c>
      <c r="L21" s="81">
        <f>'[6]MCC Master SDL '!I21</f>
        <v>0</v>
      </c>
      <c r="M21" s="82">
        <f>'hypothèse 1 MCC_M-SDL '!K32</f>
        <v>23</v>
      </c>
      <c r="N21" s="10">
        <f>'[6]MCC Master SDL '!K21</f>
        <v>0</v>
      </c>
      <c r="O21" s="83">
        <f t="shared" si="3"/>
        <v>46</v>
      </c>
      <c r="P21" s="84"/>
      <c r="Q21" s="85"/>
      <c r="R21" s="85"/>
      <c r="S21" s="86"/>
      <c r="T21" s="87"/>
      <c r="U21" s="85">
        <v>1</v>
      </c>
      <c r="V21" s="88">
        <v>2</v>
      </c>
      <c r="W21" s="85">
        <f t="shared" si="2"/>
        <v>23</v>
      </c>
      <c r="X21" s="85">
        <f t="shared" si="1"/>
        <v>46</v>
      </c>
      <c r="Y21" s="83">
        <f t="shared" si="4"/>
        <v>46</v>
      </c>
      <c r="Z21" s="89"/>
      <c r="AA21" s="90"/>
      <c r="AB21" s="85"/>
      <c r="AC21" s="86"/>
      <c r="AD21" s="86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</row>
    <row r="22" spans="1:238" s="14" customFormat="1" ht="23.25" customHeight="1">
      <c r="A22" s="73" t="s">
        <v>50</v>
      </c>
      <c r="B22" s="74" t="str">
        <f>'hypothèse 1 MCC_M-SDL '!B33</f>
        <v>ou EC Epistémologie des sciences humaines (TOURS)</v>
      </c>
      <c r="C22" s="97">
        <f>'[6]MCC Master SDL '!C22</f>
        <v>0</v>
      </c>
      <c r="D22" s="91" t="s">
        <v>46</v>
      </c>
      <c r="E22" s="16"/>
      <c r="F22" s="78"/>
      <c r="G22" s="105">
        <v>0</v>
      </c>
      <c r="H22" s="78"/>
      <c r="I22" s="105">
        <v>0</v>
      </c>
      <c r="J22" s="105">
        <v>64</v>
      </c>
      <c r="K22" s="80">
        <f t="shared" si="0"/>
        <v>0</v>
      </c>
      <c r="L22" s="81">
        <f>'[6]MCC Master SDL '!I22</f>
        <v>0</v>
      </c>
      <c r="M22" s="82">
        <f>'hypothèse 1 MCC_M-SDL '!K33</f>
        <v>20</v>
      </c>
      <c r="N22" s="10">
        <f>'[6]MCC Master SDL '!K22</f>
        <v>0</v>
      </c>
      <c r="O22" s="83">
        <f t="shared" si="3"/>
        <v>0</v>
      </c>
      <c r="P22" s="84"/>
      <c r="Q22" s="85"/>
      <c r="R22" s="85"/>
      <c r="S22" s="86"/>
      <c r="T22" s="87"/>
      <c r="U22" s="85">
        <v>1</v>
      </c>
      <c r="V22" s="88">
        <v>2</v>
      </c>
      <c r="W22" s="85">
        <f t="shared" si="2"/>
        <v>20</v>
      </c>
      <c r="X22" s="85">
        <f t="shared" si="1"/>
        <v>40</v>
      </c>
      <c r="Y22" s="83">
        <f t="shared" si="4"/>
        <v>0</v>
      </c>
      <c r="Z22" s="89"/>
      <c r="AA22" s="90"/>
      <c r="AB22" s="85"/>
      <c r="AC22" s="86"/>
      <c r="AD22" s="86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</row>
    <row r="23" spans="1:238" s="14" customFormat="1" ht="23.25" customHeight="1">
      <c r="A23" s="73" t="s">
        <v>52</v>
      </c>
      <c r="B23" s="74" t="str">
        <f>'hypothèse 1 MCC_M-SDL '!B34</f>
        <v>Méthodologie universitaire1 : ressources documentaires</v>
      </c>
      <c r="C23" s="97">
        <f>'[6]MCC Master SDL '!C23</f>
        <v>0</v>
      </c>
      <c r="D23" s="76" t="s">
        <v>46</v>
      </c>
      <c r="E23" s="107"/>
      <c r="F23" s="107"/>
      <c r="G23" s="105">
        <v>2</v>
      </c>
      <c r="H23" s="107"/>
      <c r="I23" s="105">
        <v>64</v>
      </c>
      <c r="J23" s="105">
        <v>64</v>
      </c>
      <c r="K23" s="80">
        <f t="shared" si="0"/>
        <v>100</v>
      </c>
      <c r="L23" s="107">
        <f>'[6]MCC Master SDL '!I23</f>
        <v>0</v>
      </c>
      <c r="M23" s="82">
        <f>'hypothèse 1 MCC_M-SDL '!K34</f>
        <v>15</v>
      </c>
      <c r="N23" s="10">
        <f>'[6]MCC Master SDL '!K23</f>
        <v>0</v>
      </c>
      <c r="O23" s="83">
        <f t="shared" si="3"/>
        <v>30</v>
      </c>
      <c r="P23" s="84"/>
      <c r="Q23" s="85"/>
      <c r="R23" s="85"/>
      <c r="S23" s="86"/>
      <c r="T23" s="87"/>
      <c r="U23" s="85">
        <v>1</v>
      </c>
      <c r="V23" s="100">
        <v>2</v>
      </c>
      <c r="W23" s="85">
        <f t="shared" si="2"/>
        <v>15</v>
      </c>
      <c r="X23" s="85">
        <f t="shared" si="1"/>
        <v>30</v>
      </c>
      <c r="Y23" s="83">
        <f t="shared" si="4"/>
        <v>30</v>
      </c>
      <c r="Z23" s="89"/>
      <c r="AA23" s="90"/>
      <c r="AB23" s="85"/>
      <c r="AC23" s="86"/>
      <c r="AD23" s="86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</row>
    <row r="24" spans="1:238" s="14" customFormat="1" ht="23.25" customHeight="1">
      <c r="A24" s="242"/>
      <c r="B24" s="74" t="str">
        <f>'hypothèse 1 MCC_M-SDL '!B35</f>
        <v>LV1 (au choix) : pratique de langue étrangère sur objectifs universitaires</v>
      </c>
      <c r="C24" s="97"/>
      <c r="D24" s="76"/>
      <c r="E24" s="107"/>
      <c r="F24" s="107"/>
      <c r="G24" s="105">
        <v>2</v>
      </c>
      <c r="H24" s="107"/>
      <c r="I24" s="105">
        <v>64</v>
      </c>
      <c r="J24" s="105">
        <v>64</v>
      </c>
      <c r="K24" s="80">
        <f t="shared" si="0"/>
        <v>100</v>
      </c>
      <c r="L24" s="107"/>
      <c r="M24" s="82">
        <f>'hypothèse 1 MCC_M-SDL '!K35</f>
        <v>15</v>
      </c>
      <c r="N24" s="243"/>
      <c r="O24" s="83">
        <f t="shared" si="3"/>
        <v>45</v>
      </c>
      <c r="P24" s="84"/>
      <c r="Q24" s="85"/>
      <c r="R24" s="85"/>
      <c r="S24" s="86"/>
      <c r="T24" s="87"/>
      <c r="U24" s="85">
        <v>1</v>
      </c>
      <c r="V24" s="100">
        <v>3</v>
      </c>
      <c r="W24" s="85">
        <f>SUM(M24)</f>
        <v>15</v>
      </c>
      <c r="X24" s="85">
        <f>V24*W24</f>
        <v>45</v>
      </c>
      <c r="Y24" s="83">
        <f>X24*K24%</f>
        <v>45</v>
      </c>
      <c r="Z24" s="89"/>
      <c r="AA24" s="90"/>
      <c r="AB24" s="85"/>
      <c r="AC24" s="86"/>
      <c r="AD24" s="86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</row>
    <row r="25" spans="1:238" s="21" customFormat="1" ht="23.25" customHeight="1">
      <c r="A25" s="108"/>
      <c r="B25" s="698" t="s">
        <v>201</v>
      </c>
      <c r="C25" s="528"/>
      <c r="D25" s="528"/>
      <c r="E25" s="528"/>
      <c r="F25" s="528"/>
      <c r="G25" s="528"/>
      <c r="H25" s="528"/>
      <c r="I25" s="528"/>
      <c r="J25" s="528"/>
      <c r="K25" s="109">
        <v>228</v>
      </c>
      <c r="L25" s="110">
        <f>SUM(L1:L20)</f>
        <v>0</v>
      </c>
      <c r="M25" s="110">
        <f>SUM(M5:M24)</f>
        <v>386</v>
      </c>
      <c r="N25" s="110"/>
      <c r="O25" s="111">
        <f>SUM(O5:O23)</f>
        <v>463.15957446808511</v>
      </c>
      <c r="P25" s="112"/>
      <c r="Q25" s="113"/>
      <c r="R25" s="113"/>
      <c r="S25" s="114"/>
      <c r="T25" s="114"/>
      <c r="U25" s="113"/>
      <c r="V25" s="115"/>
      <c r="W25" s="113"/>
      <c r="X25" s="113"/>
      <c r="Y25" s="113"/>
      <c r="Z25" s="116"/>
      <c r="AA25" s="115"/>
      <c r="AB25" s="116"/>
      <c r="AC25" s="117"/>
      <c r="AD25" s="117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</row>
    <row r="26" spans="1:238" ht="23.25" customHeight="1">
      <c r="A26" s="118"/>
      <c r="B26" s="119"/>
      <c r="C26" s="120"/>
      <c r="D26" s="119"/>
      <c r="E26" s="121"/>
      <c r="F26" s="119"/>
      <c r="G26" s="119"/>
      <c r="H26" s="119"/>
      <c r="I26" s="122"/>
      <c r="J26" s="123"/>
      <c r="K26" s="124"/>
      <c r="L26" s="125"/>
      <c r="M26" s="126"/>
      <c r="N26" s="127"/>
      <c r="O26" s="128"/>
      <c r="P26" s="129"/>
      <c r="Q26" s="130"/>
      <c r="R26" s="131"/>
      <c r="S26" s="132"/>
      <c r="T26" s="133"/>
      <c r="U26" s="134"/>
      <c r="V26" s="135"/>
      <c r="W26" s="131"/>
      <c r="X26" s="131"/>
      <c r="Y26" s="130"/>
      <c r="Z26" s="136"/>
      <c r="AA26" s="137"/>
      <c r="AB26" s="136"/>
      <c r="AC26" s="138"/>
      <c r="AD26" s="138"/>
    </row>
    <row r="27" spans="1:238" s="30" customFormat="1" ht="23.25" customHeight="1">
      <c r="A27" s="139"/>
      <c r="B27" s="140" t="str">
        <f>'[6]MCC Master SDL '!B26</f>
        <v>Semestre 2</v>
      </c>
      <c r="C27" s="141">
        <f>'[6]MCC Master SDL '!C26</f>
        <v>0</v>
      </c>
      <c r="D27" s="142"/>
      <c r="E27" s="139"/>
      <c r="F27" s="139"/>
      <c r="G27" s="139"/>
      <c r="H27" s="139"/>
      <c r="I27" s="139"/>
      <c r="J27" s="142"/>
      <c r="K27" s="142"/>
      <c r="L27" s="142"/>
      <c r="M27" s="139"/>
      <c r="N27" s="139"/>
      <c r="O27" s="143"/>
      <c r="P27" s="144"/>
      <c r="Q27" s="145"/>
      <c r="R27" s="146"/>
      <c r="S27" s="147"/>
      <c r="T27" s="148"/>
      <c r="U27" s="146"/>
      <c r="V27" s="149"/>
      <c r="W27" s="146"/>
      <c r="X27" s="146"/>
      <c r="Y27" s="150"/>
      <c r="Z27" s="151"/>
      <c r="AA27" s="152"/>
      <c r="AB27" s="151"/>
      <c r="AC27" s="153"/>
      <c r="AD27" s="153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</row>
    <row r="28" spans="1:238" s="33" customFormat="1" ht="23.25" customHeight="1">
      <c r="A28" s="154" t="s">
        <v>54</v>
      </c>
      <c r="B28" s="155" t="str">
        <f>'hypothèse 1 MCC_M-SDL '!B42</f>
        <v>Analyse critique des médias</v>
      </c>
      <c r="C28" s="156">
        <f>'[6]MCC Master SDL '!C27</f>
        <v>0</v>
      </c>
      <c r="D28" s="157" t="s">
        <v>23</v>
      </c>
      <c r="E28" s="158" t="s">
        <v>24</v>
      </c>
      <c r="F28" s="49"/>
      <c r="G28" s="159">
        <v>3</v>
      </c>
      <c r="H28" s="49"/>
      <c r="I28" s="159">
        <v>15</v>
      </c>
      <c r="J28" s="159">
        <v>30</v>
      </c>
      <c r="K28" s="160">
        <f t="shared" ref="K28:K50" si="5">(I28/J28)*100</f>
        <v>50</v>
      </c>
      <c r="L28" s="47">
        <f>'[6]MCC Master SDL '!I27</f>
        <v>0</v>
      </c>
      <c r="M28" s="161">
        <f>'[6]MCC Master SDL '!J27</f>
        <v>24</v>
      </c>
      <c r="N28" s="31">
        <f>'[6]MCC Master SDL '!K27</f>
        <v>0</v>
      </c>
      <c r="O28" s="162">
        <f t="shared" ref="O28:O50" si="6">T28+Y28+AD28</f>
        <v>12</v>
      </c>
      <c r="P28" s="163"/>
      <c r="Q28" s="164"/>
      <c r="R28" s="47"/>
      <c r="S28" s="165"/>
      <c r="T28" s="166"/>
      <c r="U28" s="164">
        <v>1</v>
      </c>
      <c r="V28" s="167">
        <v>1</v>
      </c>
      <c r="W28" s="164">
        <f t="shared" ref="W28:W48" si="7">SUM(M28)</f>
        <v>24</v>
      </c>
      <c r="X28" s="164">
        <f t="shared" ref="X28:X50" si="8">V28*W28</f>
        <v>24</v>
      </c>
      <c r="Y28" s="165">
        <f t="shared" ref="Y28:Y50" si="9">X28*K28%</f>
        <v>12</v>
      </c>
      <c r="Z28" s="168"/>
      <c r="AA28" s="169"/>
      <c r="AB28" s="164"/>
      <c r="AC28" s="165"/>
      <c r="AD28" s="165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</row>
    <row r="29" spans="1:238" s="33" customFormat="1" ht="23.25" customHeight="1">
      <c r="A29" s="154" t="s">
        <v>56</v>
      </c>
      <c r="B29" s="155" t="str">
        <f>'hypothèse 1 MCC_M-SDL '!B43</f>
        <v>Production de contenus médiatiques -  EC1 Prise de parole publique</v>
      </c>
      <c r="C29" s="156">
        <f>'[6]MCC Master SDL '!C28</f>
        <v>0</v>
      </c>
      <c r="D29" s="170" t="s">
        <v>23</v>
      </c>
      <c r="E29" s="158" t="s">
        <v>24</v>
      </c>
      <c r="F29" s="49"/>
      <c r="G29" s="159">
        <v>2</v>
      </c>
      <c r="H29" s="49"/>
      <c r="I29" s="159">
        <v>15</v>
      </c>
      <c r="J29" s="159">
        <v>30</v>
      </c>
      <c r="K29" s="160">
        <f>(I29/J29)*100</f>
        <v>50</v>
      </c>
      <c r="L29" s="47">
        <f>'[6]MCC Master SDL '!I28</f>
        <v>0</v>
      </c>
      <c r="M29" s="161">
        <f>'[6]MCC Master SDL '!J28</f>
        <v>15</v>
      </c>
      <c r="N29" s="31">
        <f>'[6]MCC Master SDL '!K28</f>
        <v>0</v>
      </c>
      <c r="O29" s="162">
        <f t="shared" si="6"/>
        <v>7.5</v>
      </c>
      <c r="P29" s="163"/>
      <c r="Q29" s="164"/>
      <c r="R29" s="47"/>
      <c r="S29" s="165"/>
      <c r="T29" s="166"/>
      <c r="U29" s="164">
        <v>1</v>
      </c>
      <c r="V29" s="167">
        <v>1</v>
      </c>
      <c r="W29" s="164">
        <f>SUM(M29)</f>
        <v>15</v>
      </c>
      <c r="X29" s="164">
        <f>V29*W29</f>
        <v>15</v>
      </c>
      <c r="Y29" s="165">
        <f t="shared" si="9"/>
        <v>7.5</v>
      </c>
      <c r="Z29" s="168"/>
      <c r="AA29" s="169"/>
      <c r="AB29" s="164"/>
      <c r="AC29" s="165"/>
      <c r="AD29" s="165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</row>
    <row r="30" spans="1:238" s="33" customFormat="1" ht="23.25" customHeight="1">
      <c r="A30" s="154" t="s">
        <v>58</v>
      </c>
      <c r="B30" s="155" t="str">
        <f>'hypothèse 1 MCC_M-SDL '!B45</f>
        <v>Production numérique EC3 : PAO-indesign
Compétences informatiques spécialisées - PAO</v>
      </c>
      <c r="C30" s="156">
        <f>'[6]MCC Master SDL '!C29</f>
        <v>0</v>
      </c>
      <c r="D30" s="157" t="s">
        <v>23</v>
      </c>
      <c r="E30" s="171" t="s">
        <v>202</v>
      </c>
      <c r="F30" s="49"/>
      <c r="G30" s="159">
        <v>2</v>
      </c>
      <c r="H30" s="49"/>
      <c r="I30" s="159">
        <v>15</v>
      </c>
      <c r="J30" s="159">
        <v>15</v>
      </c>
      <c r="K30" s="160">
        <f>(I30/J30)*100</f>
        <v>100</v>
      </c>
      <c r="L30" s="47">
        <f>'[6]MCC Master SDL '!I29</f>
        <v>0</v>
      </c>
      <c r="M30" s="161">
        <f>'[6]MCC Master SDL '!J29</f>
        <v>15</v>
      </c>
      <c r="N30" s="31">
        <f>'[6]MCC Master SDL '!K29</f>
        <v>0</v>
      </c>
      <c r="O30" s="162">
        <f t="shared" si="6"/>
        <v>15</v>
      </c>
      <c r="P30" s="163"/>
      <c r="Q30" s="164"/>
      <c r="R30" s="47"/>
      <c r="S30" s="165"/>
      <c r="T30" s="166"/>
      <c r="U30" s="164">
        <v>1</v>
      </c>
      <c r="V30" s="167">
        <v>1</v>
      </c>
      <c r="W30" s="164">
        <f>SUM(M30)</f>
        <v>15</v>
      </c>
      <c r="X30" s="164">
        <f>V30*W30</f>
        <v>15</v>
      </c>
      <c r="Y30" s="165">
        <f t="shared" si="9"/>
        <v>15</v>
      </c>
      <c r="Z30" s="168"/>
      <c r="AA30" s="169"/>
      <c r="AB30" s="164"/>
      <c r="AC30" s="165"/>
      <c r="AD30" s="165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</row>
    <row r="31" spans="1:238" s="33" customFormat="1" ht="23.25" customHeight="1">
      <c r="A31" s="172" t="s">
        <v>59</v>
      </c>
      <c r="B31" s="155" t="str">
        <f>'hypothèse 1 MCC_M-SDL '!B46</f>
        <v>Production numérique EC1 : PAO-Photoshop</v>
      </c>
      <c r="C31" s="156">
        <f>'[6]MCC Master SDL '!C30</f>
        <v>0</v>
      </c>
      <c r="D31" s="170" t="s">
        <v>23</v>
      </c>
      <c r="E31" s="171" t="s">
        <v>60</v>
      </c>
      <c r="F31" s="49"/>
      <c r="G31" s="159">
        <v>2</v>
      </c>
      <c r="H31" s="49"/>
      <c r="I31" s="159">
        <v>32</v>
      </c>
      <c r="J31" s="159">
        <v>32</v>
      </c>
      <c r="K31" s="160">
        <f>(I31/J31)*100</f>
        <v>100</v>
      </c>
      <c r="L31" s="47">
        <f>'[6]MCC Master SDL '!I30</f>
        <v>0</v>
      </c>
      <c r="M31" s="161">
        <f>'[6]MCC Master SDL '!J30</f>
        <v>15</v>
      </c>
      <c r="N31" s="31">
        <f>'[6]MCC Master SDL '!K30</f>
        <v>0</v>
      </c>
      <c r="O31" s="162">
        <f t="shared" si="6"/>
        <v>15</v>
      </c>
      <c r="P31" s="163"/>
      <c r="Q31" s="164"/>
      <c r="R31" s="47"/>
      <c r="S31" s="165"/>
      <c r="T31" s="166"/>
      <c r="U31" s="164">
        <v>1</v>
      </c>
      <c r="V31" s="167">
        <v>1</v>
      </c>
      <c r="W31" s="164">
        <f>SUM(M31)</f>
        <v>15</v>
      </c>
      <c r="X31" s="164">
        <f>V31*W31</f>
        <v>15</v>
      </c>
      <c r="Y31" s="165">
        <f t="shared" si="9"/>
        <v>15</v>
      </c>
      <c r="Z31" s="168"/>
      <c r="AA31" s="169"/>
      <c r="AB31" s="164"/>
      <c r="AC31" s="165"/>
      <c r="AD31" s="165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</row>
    <row r="32" spans="1:238" s="33" customFormat="1" ht="23.25" customHeight="1">
      <c r="A32" s="172" t="s">
        <v>61</v>
      </c>
      <c r="B32" s="155" t="str">
        <f>'hypothèse 1 MCC_M-SDL '!B47</f>
        <v>Production numérique EC2 : initiation à la production audiovisuelle</v>
      </c>
      <c r="C32" s="156">
        <f>'[6]MCC Master SDL '!C31</f>
        <v>0</v>
      </c>
      <c r="D32" s="157" t="s">
        <v>23</v>
      </c>
      <c r="E32" s="171" t="s">
        <v>60</v>
      </c>
      <c r="F32" s="49"/>
      <c r="G32" s="159">
        <v>2</v>
      </c>
      <c r="H32" s="49"/>
      <c r="I32" s="159">
        <v>32</v>
      </c>
      <c r="J32" s="159">
        <v>32</v>
      </c>
      <c r="K32" s="160">
        <f>(I32/J32)*100</f>
        <v>100</v>
      </c>
      <c r="L32" s="47">
        <f>'[6]MCC Master SDL '!I31</f>
        <v>0</v>
      </c>
      <c r="M32" s="161">
        <f>'[6]MCC Master SDL '!J31</f>
        <v>15</v>
      </c>
      <c r="N32" s="31">
        <f>'[6]MCC Master SDL '!K31</f>
        <v>0</v>
      </c>
      <c r="O32" s="162">
        <f t="shared" si="6"/>
        <v>15</v>
      </c>
      <c r="P32" s="163"/>
      <c r="Q32" s="164"/>
      <c r="R32" s="47"/>
      <c r="S32" s="165"/>
      <c r="T32" s="166"/>
      <c r="U32" s="164">
        <v>1</v>
      </c>
      <c r="V32" s="167">
        <v>1</v>
      </c>
      <c r="W32" s="164">
        <f>SUM(M32)</f>
        <v>15</v>
      </c>
      <c r="X32" s="164">
        <f>V32*W32</f>
        <v>15</v>
      </c>
      <c r="Y32" s="165">
        <f t="shared" si="9"/>
        <v>15</v>
      </c>
      <c r="Z32" s="168"/>
      <c r="AA32" s="169"/>
      <c r="AB32" s="164"/>
      <c r="AC32" s="165"/>
      <c r="AD32" s="165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</row>
    <row r="33" spans="1:238" s="33" customFormat="1" ht="23.25" customHeight="1">
      <c r="A33" s="154" t="s">
        <v>62</v>
      </c>
      <c r="B33" s="155" t="str">
        <f>'hypothèse 1 MCC_M-SDL '!B49</f>
        <v>Conception de supports en situations didactiques 1 - EC1 : Didactique de la grammaire</v>
      </c>
      <c r="C33" s="156">
        <f>'[6]MCC Master SDL '!C32</f>
        <v>0</v>
      </c>
      <c r="D33" s="170" t="s">
        <v>23</v>
      </c>
      <c r="E33" s="171" t="s">
        <v>63</v>
      </c>
      <c r="F33" s="49"/>
      <c r="G33" s="174">
        <v>2</v>
      </c>
      <c r="H33" s="49"/>
      <c r="I33" s="174">
        <v>20</v>
      </c>
      <c r="J33" s="174">
        <v>20</v>
      </c>
      <c r="K33" s="160">
        <f>(I33/J33)*100</f>
        <v>100</v>
      </c>
      <c r="L33" s="47">
        <f>'[6]MCC Master SDL '!I32</f>
        <v>0</v>
      </c>
      <c r="M33" s="175">
        <f>'[6]MCC Master SDL '!J32</f>
        <v>15</v>
      </c>
      <c r="N33" s="31">
        <f>'[6]MCC Master SDL '!K32</f>
        <v>0</v>
      </c>
      <c r="O33" s="162">
        <f t="shared" si="6"/>
        <v>15</v>
      </c>
      <c r="P33" s="163"/>
      <c r="Q33" s="164"/>
      <c r="R33" s="47"/>
      <c r="S33" s="165"/>
      <c r="T33" s="166"/>
      <c r="U33" s="164">
        <v>1</v>
      </c>
      <c r="V33" s="167">
        <v>1</v>
      </c>
      <c r="W33" s="164">
        <f>SUM(M33)</f>
        <v>15</v>
      </c>
      <c r="X33" s="164">
        <f>V33*W33</f>
        <v>15</v>
      </c>
      <c r="Y33" s="165">
        <f t="shared" si="9"/>
        <v>15</v>
      </c>
      <c r="Z33" s="168"/>
      <c r="AA33" s="169"/>
      <c r="AB33" s="164"/>
      <c r="AC33" s="165"/>
      <c r="AD33" s="165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</row>
    <row r="34" spans="1:238" s="33" customFormat="1" ht="23.25" customHeight="1">
      <c r="A34" s="154" t="s">
        <v>64</v>
      </c>
      <c r="B34" s="155" t="str">
        <f>'hypothèse 1 MCC_M-SDL '!B50</f>
        <v>Conception de supports en situations didactiques 1 - EC2 : créativité et didactique</v>
      </c>
      <c r="C34" s="156">
        <f>'[6]MCC Master SDL '!C33</f>
        <v>0</v>
      </c>
      <c r="D34" s="157" t="s">
        <v>23</v>
      </c>
      <c r="E34" s="171" t="s">
        <v>63</v>
      </c>
      <c r="F34" s="49"/>
      <c r="G34" s="37">
        <v>2</v>
      </c>
      <c r="H34" s="49"/>
      <c r="I34" s="37">
        <v>20</v>
      </c>
      <c r="J34" s="37">
        <v>20</v>
      </c>
      <c r="K34" s="160">
        <f t="shared" si="5"/>
        <v>100</v>
      </c>
      <c r="L34" s="47">
        <f>'[6]MCC Master SDL '!I33</f>
        <v>0</v>
      </c>
      <c r="M34" s="175">
        <f>'[6]MCC Master SDL '!J33</f>
        <v>15</v>
      </c>
      <c r="N34" s="31">
        <f>'[6]MCC Master SDL '!K33</f>
        <v>0</v>
      </c>
      <c r="O34" s="162">
        <f t="shared" si="6"/>
        <v>15</v>
      </c>
      <c r="P34" s="163"/>
      <c r="Q34" s="164"/>
      <c r="R34" s="47"/>
      <c r="S34" s="165"/>
      <c r="T34" s="166"/>
      <c r="U34" s="164">
        <v>1</v>
      </c>
      <c r="V34" s="167">
        <v>1</v>
      </c>
      <c r="W34" s="164">
        <f t="shared" si="7"/>
        <v>15</v>
      </c>
      <c r="X34" s="164">
        <f t="shared" si="8"/>
        <v>15</v>
      </c>
      <c r="Y34" s="165">
        <f t="shared" si="9"/>
        <v>15</v>
      </c>
      <c r="Z34" s="168"/>
      <c r="AA34" s="169"/>
      <c r="AB34" s="164"/>
      <c r="AC34" s="165"/>
      <c r="AD34" s="165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</row>
    <row r="35" spans="1:238" s="33" customFormat="1" ht="23.25" customHeight="1">
      <c r="A35" s="172" t="s">
        <v>65</v>
      </c>
      <c r="B35" s="155" t="str">
        <f>'hypothèse 1 MCC_M-SDL '!B51</f>
        <v>Didactique de l'oral et variation 1 : Remédiation phonétique</v>
      </c>
      <c r="C35" s="156">
        <f>'[6]MCC Master SDL '!C34</f>
        <v>0</v>
      </c>
      <c r="D35" s="170" t="s">
        <v>23</v>
      </c>
      <c r="E35" s="171" t="s">
        <v>63</v>
      </c>
      <c r="F35" s="49"/>
      <c r="G35" s="37">
        <v>2</v>
      </c>
      <c r="H35" s="49"/>
      <c r="I35" s="37">
        <v>20</v>
      </c>
      <c r="J35" s="37">
        <v>20</v>
      </c>
      <c r="K35" s="160">
        <f t="shared" si="5"/>
        <v>100</v>
      </c>
      <c r="L35" s="47">
        <f>'[6]MCC Master SDL '!I34</f>
        <v>0</v>
      </c>
      <c r="M35" s="175">
        <f>'[6]MCC Master SDL '!J34</f>
        <v>15</v>
      </c>
      <c r="N35" s="31">
        <f>'[6]MCC Master SDL '!K34</f>
        <v>0</v>
      </c>
      <c r="O35" s="162">
        <f t="shared" si="6"/>
        <v>15</v>
      </c>
      <c r="P35" s="163"/>
      <c r="Q35" s="164"/>
      <c r="R35" s="47"/>
      <c r="S35" s="165"/>
      <c r="T35" s="166"/>
      <c r="U35" s="164">
        <v>1</v>
      </c>
      <c r="V35" s="167">
        <v>1</v>
      </c>
      <c r="W35" s="164">
        <f t="shared" si="7"/>
        <v>15</v>
      </c>
      <c r="X35" s="164">
        <f t="shared" si="8"/>
        <v>15</v>
      </c>
      <c r="Y35" s="165">
        <f t="shared" si="9"/>
        <v>15</v>
      </c>
      <c r="Z35" s="168"/>
      <c r="AA35" s="169"/>
      <c r="AB35" s="164"/>
      <c r="AC35" s="165"/>
      <c r="AD35" s="165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</row>
    <row r="36" spans="1:238" s="33" customFormat="1" ht="23.25" customHeight="1">
      <c r="A36" s="154" t="s">
        <v>67</v>
      </c>
      <c r="B36" s="155" t="str">
        <f>'hypothèse 1 MCC_M-SDL '!B52</f>
        <v>Didactique et plurilinguisme 1 : Connaissance des plurilinguismes</v>
      </c>
      <c r="C36" s="156">
        <f>'[6]MCC Master SDL '!C35</f>
        <v>0</v>
      </c>
      <c r="D36" s="157" t="s">
        <v>23</v>
      </c>
      <c r="E36" s="171" t="s">
        <v>68</v>
      </c>
      <c r="F36" s="49"/>
      <c r="G36" s="174">
        <v>1</v>
      </c>
      <c r="H36" s="49"/>
      <c r="I36" s="176">
        <v>20</v>
      </c>
      <c r="J36" s="176">
        <v>35</v>
      </c>
      <c r="K36" s="160">
        <f t="shared" si="5"/>
        <v>57.142857142857139</v>
      </c>
      <c r="L36" s="47">
        <f>'[6]MCC Master SDL '!I35</f>
        <v>0</v>
      </c>
      <c r="M36" s="175">
        <f>'[6]MCC Master SDL '!J35</f>
        <v>7.5</v>
      </c>
      <c r="N36" s="31">
        <f>'[6]MCC Master SDL '!K35</f>
        <v>0</v>
      </c>
      <c r="O36" s="162">
        <f t="shared" si="6"/>
        <v>4.2857142857142856</v>
      </c>
      <c r="P36" s="163"/>
      <c r="Q36" s="164"/>
      <c r="R36" s="164"/>
      <c r="S36" s="165"/>
      <c r="T36" s="166"/>
      <c r="U36" s="164">
        <v>1</v>
      </c>
      <c r="V36" s="167">
        <v>1</v>
      </c>
      <c r="W36" s="164">
        <f t="shared" si="7"/>
        <v>7.5</v>
      </c>
      <c r="X36" s="164">
        <f t="shared" si="8"/>
        <v>7.5</v>
      </c>
      <c r="Y36" s="165">
        <f t="shared" si="9"/>
        <v>4.2857142857142856</v>
      </c>
      <c r="Z36" s="168"/>
      <c r="AA36" s="169"/>
      <c r="AB36" s="164"/>
      <c r="AC36" s="165"/>
      <c r="AD36" s="165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</row>
    <row r="37" spans="1:238" s="33" customFormat="1" ht="23.25" customHeight="1">
      <c r="A37" s="172" t="s">
        <v>69</v>
      </c>
      <c r="B37" s="155" t="str">
        <f>'hypothèse 1 MCC_M-SDL '!B53</f>
        <v>Outils Numériques pour la Didactique 2 : Analyse et production de contenus numériques</v>
      </c>
      <c r="C37" s="156">
        <f>'[6]MCC Master SDL '!C36</f>
        <v>0</v>
      </c>
      <c r="D37" s="170" t="s">
        <v>23</v>
      </c>
      <c r="E37" s="171" t="s">
        <v>71</v>
      </c>
      <c r="F37" s="49"/>
      <c r="G37" s="37">
        <v>4</v>
      </c>
      <c r="H37" s="49"/>
      <c r="I37" s="177">
        <v>37</v>
      </c>
      <c r="J37" s="177">
        <v>37</v>
      </c>
      <c r="K37" s="160">
        <f t="shared" si="5"/>
        <v>100</v>
      </c>
      <c r="L37" s="47">
        <f>'[6]MCC Master SDL '!I36</f>
        <v>0</v>
      </c>
      <c r="M37" s="175">
        <f>'[6]MCC Master SDL '!J36</f>
        <v>36</v>
      </c>
      <c r="N37" s="31">
        <f>'[6]MCC Master SDL '!K36</f>
        <v>0</v>
      </c>
      <c r="O37" s="162">
        <f t="shared" si="6"/>
        <v>72</v>
      </c>
      <c r="P37" s="163"/>
      <c r="Q37" s="164"/>
      <c r="R37" s="164"/>
      <c r="S37" s="165"/>
      <c r="T37" s="166"/>
      <c r="U37" s="164">
        <v>1</v>
      </c>
      <c r="V37" s="178">
        <v>2</v>
      </c>
      <c r="W37" s="164">
        <f t="shared" si="7"/>
        <v>36</v>
      </c>
      <c r="X37" s="164">
        <f t="shared" si="8"/>
        <v>72</v>
      </c>
      <c r="Y37" s="165">
        <f t="shared" si="9"/>
        <v>72</v>
      </c>
      <c r="Z37" s="168"/>
      <c r="AA37" s="169"/>
      <c r="AB37" s="164"/>
      <c r="AC37" s="165"/>
      <c r="AD37" s="165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</row>
    <row r="38" spans="1:238" s="33" customFormat="1" ht="23.25" customHeight="1">
      <c r="A38" s="172" t="s">
        <v>72</v>
      </c>
      <c r="B38" s="155">
        <f>'hypothèse 1 MCC_M-SDL '!B54</f>
        <v>0</v>
      </c>
      <c r="C38" s="156">
        <f>'[6]MCC Master SDL '!C37</f>
        <v>0</v>
      </c>
      <c r="D38" s="157" t="s">
        <v>23</v>
      </c>
      <c r="E38" s="171" t="s">
        <v>71</v>
      </c>
      <c r="F38" s="49"/>
      <c r="G38" s="159">
        <v>3</v>
      </c>
      <c r="H38" s="49"/>
      <c r="I38" s="179">
        <v>12</v>
      </c>
      <c r="J38" s="179">
        <v>12</v>
      </c>
      <c r="K38" s="160">
        <f t="shared" si="5"/>
        <v>100</v>
      </c>
      <c r="L38" s="47">
        <f>'[6]MCC Master SDL '!I37</f>
        <v>0</v>
      </c>
      <c r="M38" s="161">
        <f>'[6]MCC Master SDL '!J37</f>
        <v>0</v>
      </c>
      <c r="N38" s="31">
        <f>'[6]MCC Master SDL '!K37</f>
        <v>0</v>
      </c>
      <c r="O38" s="162">
        <f t="shared" si="6"/>
        <v>0</v>
      </c>
      <c r="P38" s="163"/>
      <c r="Q38" s="164"/>
      <c r="R38" s="164"/>
      <c r="S38" s="165"/>
      <c r="T38" s="166"/>
      <c r="U38" s="164">
        <v>1</v>
      </c>
      <c r="V38" s="178">
        <v>0</v>
      </c>
      <c r="W38" s="164">
        <f t="shared" si="7"/>
        <v>0</v>
      </c>
      <c r="X38" s="164">
        <f t="shared" si="8"/>
        <v>0</v>
      </c>
      <c r="Y38" s="165">
        <f t="shared" si="9"/>
        <v>0</v>
      </c>
      <c r="Z38" s="168"/>
      <c r="AA38" s="169"/>
      <c r="AB38" s="164"/>
      <c r="AC38" s="165"/>
      <c r="AD38" s="165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</row>
    <row r="39" spans="1:238" s="33" customFormat="1" ht="23.25" customHeight="1">
      <c r="A39" s="172" t="s">
        <v>73</v>
      </c>
      <c r="B39" s="155" t="str">
        <f>'hypothèse 1 MCC_M-SDL '!B55</f>
        <v>Data mining avancé</v>
      </c>
      <c r="C39" s="156">
        <f>'[6]MCC Master SDL '!C38</f>
        <v>0</v>
      </c>
      <c r="D39" s="170" t="s">
        <v>23</v>
      </c>
      <c r="E39" s="180" t="s">
        <v>203</v>
      </c>
      <c r="F39" s="49"/>
      <c r="G39" s="159">
        <v>4</v>
      </c>
      <c r="H39" s="49"/>
      <c r="I39" s="159">
        <v>12</v>
      </c>
      <c r="J39" s="181">
        <v>42</v>
      </c>
      <c r="K39" s="160">
        <f t="shared" si="5"/>
        <v>28.571428571428569</v>
      </c>
      <c r="L39" s="47">
        <f>'[6]MCC Master SDL '!I38</f>
        <v>0</v>
      </c>
      <c r="M39" s="161">
        <f>'[6]MCC Master SDL '!J38</f>
        <v>30</v>
      </c>
      <c r="N39" s="31">
        <f>'[6]MCC Master SDL '!K38</f>
        <v>0</v>
      </c>
      <c r="O39" s="162">
        <f t="shared" si="6"/>
        <v>8.5714285714285712</v>
      </c>
      <c r="P39" s="163"/>
      <c r="Q39" s="164"/>
      <c r="R39" s="164"/>
      <c r="S39" s="165"/>
      <c r="T39" s="166"/>
      <c r="U39" s="164">
        <v>1</v>
      </c>
      <c r="V39" s="167">
        <v>1</v>
      </c>
      <c r="W39" s="164">
        <f t="shared" si="7"/>
        <v>30</v>
      </c>
      <c r="X39" s="164">
        <f t="shared" si="8"/>
        <v>30</v>
      </c>
      <c r="Y39" s="165">
        <f t="shared" si="9"/>
        <v>8.5714285714285712</v>
      </c>
      <c r="Z39" s="168"/>
      <c r="AA39" s="169"/>
      <c r="AB39" s="164"/>
      <c r="AC39" s="165"/>
      <c r="AD39" s="165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</row>
    <row r="40" spans="1:238" s="33" customFormat="1" ht="23.25" customHeight="1">
      <c r="A40" s="172" t="s">
        <v>76</v>
      </c>
      <c r="B40" s="155" t="str">
        <f>'hypothèse 1 MCC_M-SDL '!B56</f>
        <v>Introduction à Python</v>
      </c>
      <c r="C40" s="156">
        <f>'[6]MCC Master SDL '!C39</f>
        <v>0</v>
      </c>
      <c r="D40" s="157" t="s">
        <v>23</v>
      </c>
      <c r="E40" s="171" t="s">
        <v>204</v>
      </c>
      <c r="F40" s="49"/>
      <c r="G40" s="159">
        <v>4</v>
      </c>
      <c r="H40" s="49"/>
      <c r="I40" s="182">
        <v>12</v>
      </c>
      <c r="J40" s="182">
        <v>12</v>
      </c>
      <c r="K40" s="160">
        <f t="shared" si="5"/>
        <v>100</v>
      </c>
      <c r="L40" s="47">
        <f>'[6]MCC Master SDL '!I39</f>
        <v>0</v>
      </c>
      <c r="M40" s="161">
        <f>'[6]MCC Master SDL '!J39</f>
        <v>30</v>
      </c>
      <c r="N40" s="31">
        <f>'[6]MCC Master SDL '!K39</f>
        <v>0</v>
      </c>
      <c r="O40" s="162">
        <f t="shared" si="6"/>
        <v>30</v>
      </c>
      <c r="P40" s="163"/>
      <c r="Q40" s="164"/>
      <c r="R40" s="164"/>
      <c r="S40" s="165"/>
      <c r="T40" s="166"/>
      <c r="U40" s="164">
        <v>1</v>
      </c>
      <c r="V40" s="167">
        <v>1</v>
      </c>
      <c r="W40" s="164">
        <f t="shared" si="7"/>
        <v>30</v>
      </c>
      <c r="X40" s="164">
        <f t="shared" si="8"/>
        <v>30</v>
      </c>
      <c r="Y40" s="165">
        <f t="shared" si="9"/>
        <v>30</v>
      </c>
      <c r="Z40" s="168"/>
      <c r="AA40" s="169"/>
      <c r="AB40" s="164"/>
      <c r="AC40" s="165"/>
      <c r="AD40" s="165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</row>
    <row r="41" spans="1:238" s="33" customFormat="1" ht="23.25" customHeight="1">
      <c r="A41" s="172" t="s">
        <v>74</v>
      </c>
      <c r="B41" s="155">
        <f>'hypothèse 1 MCC_M-SDL '!B57</f>
        <v>0</v>
      </c>
      <c r="C41" s="183">
        <f>'[6]MCC Master SDL '!C40</f>
        <v>0</v>
      </c>
      <c r="D41" s="170" t="s">
        <v>23</v>
      </c>
      <c r="E41" s="171" t="s">
        <v>204</v>
      </c>
      <c r="F41" s="49"/>
      <c r="G41" s="159">
        <v>2</v>
      </c>
      <c r="H41" s="49"/>
      <c r="I41" s="182">
        <v>17</v>
      </c>
      <c r="J41" s="182">
        <v>17</v>
      </c>
      <c r="K41" s="160">
        <f t="shared" si="5"/>
        <v>100</v>
      </c>
      <c r="L41" s="47">
        <f>'[6]MCC Master SDL '!I40</f>
        <v>0</v>
      </c>
      <c r="M41" s="161">
        <f>'[6]MCC Master SDL '!J40</f>
        <v>0</v>
      </c>
      <c r="N41" s="31">
        <f>'[6]MCC Master SDL '!K40</f>
        <v>0</v>
      </c>
      <c r="O41" s="162">
        <f t="shared" si="6"/>
        <v>0</v>
      </c>
      <c r="P41" s="163"/>
      <c r="Q41" s="164"/>
      <c r="R41" s="164"/>
      <c r="S41" s="165"/>
      <c r="T41" s="166"/>
      <c r="U41" s="164">
        <v>1</v>
      </c>
      <c r="V41" s="178">
        <v>0</v>
      </c>
      <c r="W41" s="164">
        <f t="shared" si="7"/>
        <v>0</v>
      </c>
      <c r="X41" s="164">
        <f t="shared" si="8"/>
        <v>0</v>
      </c>
      <c r="Y41" s="165">
        <f t="shared" si="9"/>
        <v>0</v>
      </c>
      <c r="Z41" s="168"/>
      <c r="AA41" s="169"/>
      <c r="AB41" s="164"/>
      <c r="AC41" s="165"/>
      <c r="AD41" s="165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</row>
    <row r="42" spans="1:238" s="33" customFormat="1" ht="23.25" customHeight="1">
      <c r="A42" s="154" t="s">
        <v>77</v>
      </c>
      <c r="B42" s="155" t="str">
        <f>'hypothèse 1 MCC_M-SDL '!B59</f>
        <v>Corpus2 - EC Analyses qualitatives et quantitatives 1</v>
      </c>
      <c r="C42" s="183">
        <f>'[6]MCC Master SDL '!C41</f>
        <v>0</v>
      </c>
      <c r="D42" s="157" t="s">
        <v>46</v>
      </c>
      <c r="E42" s="34"/>
      <c r="F42" s="49"/>
      <c r="G42" s="174">
        <v>2</v>
      </c>
      <c r="H42" s="49"/>
      <c r="I42" s="174">
        <v>64</v>
      </c>
      <c r="J42" s="174">
        <v>64</v>
      </c>
      <c r="K42" s="160">
        <f t="shared" si="5"/>
        <v>100</v>
      </c>
      <c r="L42" s="47">
        <f>'[6]MCC Master SDL '!I41</f>
        <v>0</v>
      </c>
      <c r="M42" s="175">
        <f>'[6]MCC Master SDL '!J41</f>
        <v>15</v>
      </c>
      <c r="N42" s="31">
        <f>'[6]MCC Master SDL '!K41</f>
        <v>0</v>
      </c>
      <c r="O42" s="162">
        <f t="shared" si="6"/>
        <v>30</v>
      </c>
      <c r="P42" s="163"/>
      <c r="Q42" s="164"/>
      <c r="R42" s="164"/>
      <c r="S42" s="165"/>
      <c r="T42" s="166"/>
      <c r="U42" s="164">
        <v>1</v>
      </c>
      <c r="V42" s="169">
        <v>2</v>
      </c>
      <c r="W42" s="164">
        <f t="shared" si="7"/>
        <v>15</v>
      </c>
      <c r="X42" s="164">
        <f t="shared" si="8"/>
        <v>30</v>
      </c>
      <c r="Y42" s="165">
        <f t="shared" si="9"/>
        <v>30</v>
      </c>
      <c r="Z42" s="168"/>
      <c r="AA42" s="169"/>
      <c r="AB42" s="164"/>
      <c r="AC42" s="165"/>
      <c r="AD42" s="165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</row>
    <row r="43" spans="1:238" s="33" customFormat="1" ht="23.25" customHeight="1">
      <c r="A43" s="154" t="s">
        <v>78</v>
      </c>
      <c r="B43" s="155" t="str">
        <f>'hypothèse 1 MCC_M-SDL '!B60</f>
        <v>Corpus2 - EC Exploitations et applications 2</v>
      </c>
      <c r="C43" s="183">
        <f>'[6]MCC Master SDL '!C42</f>
        <v>0</v>
      </c>
      <c r="D43" s="170" t="s">
        <v>46</v>
      </c>
      <c r="E43" s="34"/>
      <c r="F43" s="49"/>
      <c r="G43" s="174">
        <v>2</v>
      </c>
      <c r="H43" s="49"/>
      <c r="I43" s="174">
        <v>64</v>
      </c>
      <c r="J43" s="174">
        <v>64</v>
      </c>
      <c r="K43" s="160">
        <f t="shared" si="5"/>
        <v>100</v>
      </c>
      <c r="L43" s="47">
        <f>'[6]MCC Master SDL '!I42</f>
        <v>0</v>
      </c>
      <c r="M43" s="175">
        <f>'[6]MCC Master SDL '!J42</f>
        <v>15</v>
      </c>
      <c r="N43" s="31">
        <f>'[6]MCC Master SDL '!K42</f>
        <v>0</v>
      </c>
      <c r="O43" s="162">
        <f t="shared" si="6"/>
        <v>30</v>
      </c>
      <c r="P43" s="163"/>
      <c r="Q43" s="164"/>
      <c r="R43" s="164"/>
      <c r="S43" s="165"/>
      <c r="T43" s="166"/>
      <c r="U43" s="164">
        <v>1</v>
      </c>
      <c r="V43" s="169">
        <v>2</v>
      </c>
      <c r="W43" s="164">
        <f t="shared" si="7"/>
        <v>15</v>
      </c>
      <c r="X43" s="164">
        <f t="shared" si="8"/>
        <v>30</v>
      </c>
      <c r="Y43" s="165">
        <f t="shared" si="9"/>
        <v>30</v>
      </c>
      <c r="Z43" s="168"/>
      <c r="AA43" s="169"/>
      <c r="AB43" s="164"/>
      <c r="AC43" s="165"/>
      <c r="AD43" s="165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</row>
    <row r="44" spans="1:238" s="33" customFormat="1" ht="23.25" customHeight="1">
      <c r="A44" s="154" t="s">
        <v>205</v>
      </c>
      <c r="B44" s="155" t="str">
        <f>'hypothèse 1 MCC_M-SDL '!B64</f>
        <v>Linguistique2 choix - EC Ethnographie de la communication</v>
      </c>
      <c r="C44" s="156">
        <f>'[6]MCC Master SDL '!C43</f>
        <v>0</v>
      </c>
      <c r="D44" s="157" t="s">
        <v>46</v>
      </c>
      <c r="E44" s="34"/>
      <c r="F44" s="49"/>
      <c r="G44" s="174">
        <v>3</v>
      </c>
      <c r="H44" s="49"/>
      <c r="I44" s="174">
        <v>64</v>
      </c>
      <c r="J44" s="174">
        <v>64</v>
      </c>
      <c r="K44" s="160">
        <f t="shared" si="5"/>
        <v>100</v>
      </c>
      <c r="L44" s="47">
        <f>'[6]MCC Master SDL '!I43</f>
        <v>0</v>
      </c>
      <c r="M44" s="175">
        <f>'[6]MCC Master SDL '!J43</f>
        <v>22.5</v>
      </c>
      <c r="N44" s="31">
        <f>'[6]MCC Master SDL '!K43</f>
        <v>0</v>
      </c>
      <c r="O44" s="162">
        <f t="shared" si="6"/>
        <v>45</v>
      </c>
      <c r="P44" s="163"/>
      <c r="Q44" s="164"/>
      <c r="R44" s="164"/>
      <c r="S44" s="165"/>
      <c r="T44" s="166"/>
      <c r="U44" s="164">
        <v>1</v>
      </c>
      <c r="V44" s="169">
        <v>2</v>
      </c>
      <c r="W44" s="164">
        <f t="shared" si="7"/>
        <v>22.5</v>
      </c>
      <c r="X44" s="164">
        <f t="shared" si="8"/>
        <v>45</v>
      </c>
      <c r="Y44" s="165">
        <f t="shared" si="9"/>
        <v>45</v>
      </c>
      <c r="Z44" s="168"/>
      <c r="AA44" s="169"/>
      <c r="AB44" s="164"/>
      <c r="AC44" s="165"/>
      <c r="AD44" s="165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</row>
    <row r="45" spans="1:238" s="33" customFormat="1" ht="23.25" customHeight="1">
      <c r="A45" s="154" t="s">
        <v>79</v>
      </c>
      <c r="B45" s="155" t="str">
        <f>'hypothèse 1 MCC_M-SDL '!B65</f>
        <v>ou EC Lexique et énonciation : construction du sens (TOURS)</v>
      </c>
      <c r="C45" s="156">
        <f>'[6]MCC Master SDL '!C44</f>
        <v>0</v>
      </c>
      <c r="D45" s="170" t="s">
        <v>46</v>
      </c>
      <c r="E45" s="34"/>
      <c r="F45" s="49"/>
      <c r="G45" s="174">
        <v>2</v>
      </c>
      <c r="H45" s="49"/>
      <c r="I45" s="174">
        <v>64</v>
      </c>
      <c r="J45" s="174">
        <v>64</v>
      </c>
      <c r="K45" s="160">
        <f t="shared" si="5"/>
        <v>100</v>
      </c>
      <c r="L45" s="47">
        <f>'[6]MCC Master SDL '!I44</f>
        <v>0</v>
      </c>
      <c r="M45" s="175">
        <f>'[6]MCC Master SDL '!J44</f>
        <v>15</v>
      </c>
      <c r="N45" s="31">
        <f>'[6]MCC Master SDL '!K44</f>
        <v>0</v>
      </c>
      <c r="O45" s="162">
        <f t="shared" si="6"/>
        <v>30</v>
      </c>
      <c r="P45" s="163"/>
      <c r="Q45" s="164"/>
      <c r="R45" s="164"/>
      <c r="S45" s="165"/>
      <c r="T45" s="166"/>
      <c r="U45" s="164">
        <v>1</v>
      </c>
      <c r="V45" s="169">
        <v>2</v>
      </c>
      <c r="W45" s="164">
        <f t="shared" si="7"/>
        <v>15</v>
      </c>
      <c r="X45" s="164">
        <f t="shared" si="8"/>
        <v>30</v>
      </c>
      <c r="Y45" s="165">
        <f t="shared" si="9"/>
        <v>30</v>
      </c>
      <c r="Z45" s="168"/>
      <c r="AA45" s="169"/>
      <c r="AB45" s="164"/>
      <c r="AC45" s="165"/>
      <c r="AD45" s="165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</row>
    <row r="46" spans="1:238" s="33" customFormat="1" ht="23.25" customHeight="1">
      <c r="A46" s="154" t="s">
        <v>80</v>
      </c>
      <c r="B46" s="155" t="str">
        <f>'hypothèse 1 MCC_M-SDL '!B62</f>
        <v>Linguistique2 - EC Linguistique de l'écrit et de l'oral</v>
      </c>
      <c r="C46" s="156">
        <f>'[6]MCC Master SDL '!C45</f>
        <v>0</v>
      </c>
      <c r="D46" s="157" t="s">
        <v>46</v>
      </c>
      <c r="E46" s="34"/>
      <c r="F46" s="49"/>
      <c r="G46" s="174">
        <v>3</v>
      </c>
      <c r="H46" s="49"/>
      <c r="I46" s="174">
        <v>64</v>
      </c>
      <c r="J46" s="174">
        <v>64</v>
      </c>
      <c r="K46" s="160">
        <f t="shared" si="5"/>
        <v>100</v>
      </c>
      <c r="L46" s="47">
        <f>'[6]MCC Master SDL '!I45</f>
        <v>0</v>
      </c>
      <c r="M46" s="175">
        <f>'[6]MCC Master SDL '!J45</f>
        <v>22.5</v>
      </c>
      <c r="N46" s="31">
        <f>'[6]MCC Master SDL '!K45</f>
        <v>0</v>
      </c>
      <c r="O46" s="162">
        <f t="shared" si="6"/>
        <v>45</v>
      </c>
      <c r="P46" s="163"/>
      <c r="Q46" s="164"/>
      <c r="R46" s="164"/>
      <c r="S46" s="165"/>
      <c r="T46" s="166"/>
      <c r="U46" s="164">
        <v>1</v>
      </c>
      <c r="V46" s="169">
        <v>2</v>
      </c>
      <c r="W46" s="164">
        <f t="shared" si="7"/>
        <v>22.5</v>
      </c>
      <c r="X46" s="164">
        <f t="shared" si="8"/>
        <v>45</v>
      </c>
      <c r="Y46" s="165">
        <f t="shared" si="9"/>
        <v>45</v>
      </c>
      <c r="Z46" s="168"/>
      <c r="AA46" s="169"/>
      <c r="AB46" s="164"/>
      <c r="AC46" s="165"/>
      <c r="AD46" s="165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</row>
    <row r="47" spans="1:238" s="33" customFormat="1" ht="23.25" customHeight="1">
      <c r="A47" s="154" t="s">
        <v>81</v>
      </c>
      <c r="B47" s="155" t="str">
        <f>'hypothèse 1 MCC_M-SDL '!B63</f>
        <v>Linguistique2 - EC Variation linguistique</v>
      </c>
      <c r="C47" s="186">
        <f>'[6]MCC Master SDL '!C46</f>
        <v>0</v>
      </c>
      <c r="D47" s="170" t="s">
        <v>46</v>
      </c>
      <c r="E47" s="187"/>
      <c r="F47" s="187"/>
      <c r="G47" s="174">
        <v>2</v>
      </c>
      <c r="H47" s="187"/>
      <c r="I47" s="174">
        <v>64</v>
      </c>
      <c r="J47" s="174">
        <v>64</v>
      </c>
      <c r="K47" s="160">
        <f t="shared" si="5"/>
        <v>100</v>
      </c>
      <c r="L47" s="187">
        <f>'[6]MCC Master SDL '!I46</f>
        <v>0</v>
      </c>
      <c r="M47" s="175">
        <f>'[6]MCC Master SDL '!J46</f>
        <v>15</v>
      </c>
      <c r="N47" s="31">
        <f>'[6]MCC Master SDL '!K46</f>
        <v>0</v>
      </c>
      <c r="O47" s="162">
        <f t="shared" si="6"/>
        <v>30</v>
      </c>
      <c r="P47" s="163"/>
      <c r="Q47" s="164"/>
      <c r="R47" s="164"/>
      <c r="S47" s="165"/>
      <c r="T47" s="166"/>
      <c r="U47" s="164">
        <v>1</v>
      </c>
      <c r="V47" s="169">
        <v>2</v>
      </c>
      <c r="W47" s="164">
        <f t="shared" si="7"/>
        <v>15</v>
      </c>
      <c r="X47" s="164">
        <f t="shared" si="8"/>
        <v>30</v>
      </c>
      <c r="Y47" s="165">
        <f t="shared" si="9"/>
        <v>30</v>
      </c>
      <c r="Z47" s="168"/>
      <c r="AA47" s="169"/>
      <c r="AB47" s="164"/>
      <c r="AC47" s="165"/>
      <c r="AD47" s="165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</row>
    <row r="48" spans="1:238" s="33" customFormat="1" ht="23.25" customHeight="1">
      <c r="A48" s="154" t="s">
        <v>83</v>
      </c>
      <c r="B48" s="155" t="str">
        <f>'hypothèse 1 MCC_M-SDL '!B66</f>
        <v>Méthodologie universitaire2 : construction de projet scientifique</v>
      </c>
      <c r="C48" s="156">
        <f>'[6]MCC Master SDL '!C47</f>
        <v>0</v>
      </c>
      <c r="D48" s="157" t="s">
        <v>46</v>
      </c>
      <c r="E48" s="34"/>
      <c r="F48" s="49"/>
      <c r="G48" s="174">
        <v>2</v>
      </c>
      <c r="H48" s="49"/>
      <c r="I48" s="174">
        <v>64</v>
      </c>
      <c r="J48" s="174">
        <v>64</v>
      </c>
      <c r="K48" s="160">
        <f t="shared" si="5"/>
        <v>100</v>
      </c>
      <c r="L48" s="47">
        <f>'[6]MCC Master SDL '!I47</f>
        <v>0</v>
      </c>
      <c r="M48" s="175">
        <f>'[6]MCC Master SDL '!J47</f>
        <v>15</v>
      </c>
      <c r="N48" s="31">
        <f>'[6]MCC Master SDL '!K47</f>
        <v>0</v>
      </c>
      <c r="O48" s="162">
        <f t="shared" si="6"/>
        <v>45</v>
      </c>
      <c r="P48" s="163"/>
      <c r="Q48" s="164"/>
      <c r="R48" s="164"/>
      <c r="S48" s="165"/>
      <c r="T48" s="166"/>
      <c r="U48" s="164">
        <v>1</v>
      </c>
      <c r="V48" s="188">
        <v>3</v>
      </c>
      <c r="W48" s="164">
        <f t="shared" si="7"/>
        <v>15</v>
      </c>
      <c r="X48" s="164">
        <f t="shared" si="8"/>
        <v>45</v>
      </c>
      <c r="Y48" s="165">
        <f t="shared" si="9"/>
        <v>45</v>
      </c>
      <c r="Z48" s="168"/>
      <c r="AA48" s="169"/>
      <c r="AB48" s="164"/>
      <c r="AC48" s="165"/>
      <c r="AD48" s="165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</row>
    <row r="49" spans="1:238" s="33" customFormat="1" ht="23.25" customHeight="1">
      <c r="A49" s="154"/>
      <c r="B49" s="155" t="str">
        <f>'hypothèse 1 MCC_M-SDL '!B67</f>
        <v>LV2 (au choix) : lecture scientifique en LV / Pratique de LV</v>
      </c>
      <c r="C49" s="156"/>
      <c r="D49" s="157"/>
      <c r="E49" s="34"/>
      <c r="F49" s="36"/>
      <c r="G49" s="174">
        <v>2</v>
      </c>
      <c r="H49" s="49"/>
      <c r="I49" s="174">
        <v>64</v>
      </c>
      <c r="J49" s="174">
        <v>64</v>
      </c>
      <c r="K49" s="160">
        <f>(I49/J49)*100</f>
        <v>100</v>
      </c>
      <c r="L49" s="47">
        <f>'[6]MCC Master SDL '!I48</f>
        <v>0</v>
      </c>
      <c r="M49" s="175">
        <f>'[6]MCC Master SDL '!J48</f>
        <v>2</v>
      </c>
      <c r="N49" s="31">
        <f>'[6]MCC Master SDL '!K48</f>
        <v>0</v>
      </c>
      <c r="O49" s="162">
        <f>T49+Y49+AD49</f>
        <v>6</v>
      </c>
      <c r="P49" s="163"/>
      <c r="Q49" s="164"/>
      <c r="R49" s="164"/>
      <c r="S49" s="165"/>
      <c r="T49" s="166"/>
      <c r="U49" s="164">
        <v>1</v>
      </c>
      <c r="V49" s="188">
        <v>3</v>
      </c>
      <c r="W49" s="164">
        <f>SUM(M49)</f>
        <v>2</v>
      </c>
      <c r="X49" s="164">
        <f>V49*W49</f>
        <v>6</v>
      </c>
      <c r="Y49" s="165">
        <f>X49*K49%</f>
        <v>6</v>
      </c>
      <c r="Z49" s="168"/>
      <c r="AA49" s="169"/>
      <c r="AB49" s="164"/>
      <c r="AC49" s="165"/>
      <c r="AD49" s="165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</row>
    <row r="50" spans="1:238" s="205" customFormat="1" ht="23.25" customHeight="1">
      <c r="A50" s="189" t="s">
        <v>84</v>
      </c>
      <c r="B50" s="190" t="str">
        <f>'hypothèse 1 MCC_M-SDL '!B71</f>
        <v>Stage d'immersion</v>
      </c>
      <c r="C50" s="190">
        <f>'[6]MCC Master SDL '!C48</f>
        <v>0</v>
      </c>
      <c r="D50" s="191" t="s">
        <v>46</v>
      </c>
      <c r="E50" s="192"/>
      <c r="F50" s="193"/>
      <c r="G50" s="176">
        <v>3</v>
      </c>
      <c r="H50" s="193"/>
      <c r="I50" s="194">
        <v>64</v>
      </c>
      <c r="J50" s="194">
        <v>64</v>
      </c>
      <c r="K50" s="195">
        <f t="shared" si="5"/>
        <v>100</v>
      </c>
      <c r="L50" s="196">
        <f>'[6]MCC Master SDL '!I48</f>
        <v>0</v>
      </c>
      <c r="M50" s="196">
        <f>'[6]MCC Master SDL '!J48</f>
        <v>2</v>
      </c>
      <c r="N50" s="197">
        <f>'[6]MCC Master SDL '!K48</f>
        <v>0</v>
      </c>
      <c r="O50" s="198">
        <f t="shared" si="6"/>
        <v>128</v>
      </c>
      <c r="P50" s="199"/>
      <c r="Q50" s="200"/>
      <c r="R50" s="200"/>
      <c r="S50" s="201"/>
      <c r="T50" s="202"/>
      <c r="U50" s="200">
        <v>1</v>
      </c>
      <c r="V50" s="178">
        <v>64</v>
      </c>
      <c r="W50" s="200">
        <v>2</v>
      </c>
      <c r="X50" s="200">
        <f t="shared" si="8"/>
        <v>128</v>
      </c>
      <c r="Y50" s="201">
        <f t="shared" si="9"/>
        <v>128</v>
      </c>
      <c r="Z50" s="203"/>
      <c r="AA50" s="178"/>
      <c r="AB50" s="200"/>
      <c r="AC50" s="201"/>
      <c r="AD50" s="201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  <c r="BK50" s="204"/>
      <c r="BL50" s="204"/>
      <c r="BM50" s="204"/>
      <c r="BN50" s="204"/>
      <c r="BO50" s="204"/>
      <c r="BP50" s="204"/>
      <c r="BQ50" s="204"/>
      <c r="BR50" s="204"/>
      <c r="BS50" s="204"/>
      <c r="BT50" s="204"/>
      <c r="BU50" s="204"/>
      <c r="BV50" s="204"/>
      <c r="BW50" s="204"/>
      <c r="BX50" s="204"/>
      <c r="BY50" s="204"/>
      <c r="BZ50" s="204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  <c r="CL50" s="204"/>
      <c r="CM50" s="204"/>
      <c r="CN50" s="204"/>
      <c r="CO50" s="204"/>
      <c r="CP50" s="204"/>
      <c r="CQ50" s="204"/>
      <c r="CR50" s="204"/>
      <c r="CS50" s="204"/>
      <c r="CT50" s="204"/>
      <c r="CU50" s="204"/>
      <c r="CV50" s="204"/>
      <c r="CW50" s="204"/>
      <c r="CX50" s="204"/>
      <c r="CY50" s="204"/>
      <c r="CZ50" s="204"/>
      <c r="DA50" s="204"/>
      <c r="DB50" s="204"/>
      <c r="DC50" s="204"/>
      <c r="DD50" s="204"/>
      <c r="DE50" s="204"/>
      <c r="DF50" s="204"/>
      <c r="DG50" s="204"/>
      <c r="DH50" s="204"/>
      <c r="DI50" s="204"/>
      <c r="DJ50" s="204"/>
      <c r="DK50" s="204"/>
      <c r="DL50" s="204"/>
      <c r="DM50" s="204"/>
      <c r="DN50" s="204"/>
      <c r="DO50" s="204"/>
      <c r="DP50" s="204"/>
      <c r="DQ50" s="204"/>
      <c r="DR50" s="204"/>
      <c r="DS50" s="204"/>
      <c r="DT50" s="204"/>
      <c r="DU50" s="204"/>
      <c r="DV50" s="204"/>
      <c r="DW50" s="204"/>
      <c r="DX50" s="204"/>
      <c r="DY50" s="204"/>
      <c r="DZ50" s="204"/>
      <c r="EA50" s="204"/>
      <c r="EB50" s="204"/>
      <c r="EC50" s="204"/>
      <c r="ED50" s="204"/>
      <c r="EE50" s="204"/>
      <c r="EF50" s="204"/>
      <c r="EG50" s="204"/>
      <c r="EH50" s="204"/>
      <c r="EI50" s="204"/>
      <c r="EJ50" s="204"/>
      <c r="EK50" s="204"/>
      <c r="EL50" s="204"/>
      <c r="EM50" s="204"/>
      <c r="EN50" s="204"/>
      <c r="EO50" s="204"/>
      <c r="EP50" s="204"/>
      <c r="EQ50" s="204"/>
      <c r="ER50" s="204"/>
      <c r="ES50" s="204"/>
      <c r="ET50" s="204"/>
      <c r="EU50" s="204"/>
      <c r="EV50" s="204"/>
      <c r="EW50" s="204"/>
      <c r="EX50" s="204"/>
      <c r="EY50" s="204"/>
      <c r="EZ50" s="204"/>
      <c r="FA50" s="204"/>
      <c r="FB50" s="204"/>
      <c r="FC50" s="204"/>
      <c r="FD50" s="204"/>
      <c r="FE50" s="204"/>
      <c r="FF50" s="204"/>
      <c r="FG50" s="204"/>
      <c r="FH50" s="204"/>
      <c r="FI50" s="204"/>
      <c r="FJ50" s="204"/>
      <c r="FK50" s="204"/>
      <c r="FL50" s="204"/>
      <c r="FM50" s="204"/>
      <c r="FN50" s="204"/>
      <c r="FO50" s="204"/>
      <c r="FP50" s="204"/>
      <c r="FQ50" s="204"/>
      <c r="FR50" s="204"/>
      <c r="FS50" s="204"/>
      <c r="FT50" s="204"/>
      <c r="FU50" s="204"/>
      <c r="FV50" s="204"/>
      <c r="FW50" s="204"/>
      <c r="FX50" s="204"/>
      <c r="FY50" s="204"/>
      <c r="FZ50" s="204"/>
      <c r="GA50" s="204"/>
      <c r="GB50" s="204"/>
      <c r="GC50" s="204"/>
      <c r="GD50" s="204"/>
      <c r="GE50" s="204"/>
      <c r="GF50" s="204"/>
      <c r="GG50" s="204"/>
      <c r="GH50" s="204"/>
      <c r="GI50" s="204"/>
      <c r="GJ50" s="204"/>
      <c r="GK50" s="204"/>
      <c r="GL50" s="204"/>
      <c r="GM50" s="204"/>
      <c r="GN50" s="204"/>
      <c r="GO50" s="204"/>
      <c r="GP50" s="204"/>
      <c r="GQ50" s="204"/>
      <c r="GR50" s="204"/>
      <c r="GS50" s="204"/>
      <c r="GT50" s="204"/>
      <c r="GU50" s="204"/>
      <c r="GV50" s="204"/>
      <c r="GW50" s="204"/>
      <c r="GX50" s="204"/>
      <c r="GY50" s="204"/>
      <c r="GZ50" s="204"/>
      <c r="HA50" s="204"/>
      <c r="HB50" s="204"/>
      <c r="HC50" s="204"/>
      <c r="HD50" s="204"/>
      <c r="HE50" s="204"/>
      <c r="HF50" s="204"/>
      <c r="HG50" s="204"/>
      <c r="HH50" s="204"/>
      <c r="HI50" s="204"/>
      <c r="HJ50" s="204"/>
      <c r="HK50" s="204"/>
      <c r="HL50" s="204"/>
      <c r="HM50" s="204"/>
      <c r="HN50" s="204"/>
      <c r="HO50" s="204"/>
      <c r="HP50" s="204"/>
      <c r="HQ50" s="204"/>
      <c r="HR50" s="204"/>
      <c r="HS50" s="204"/>
      <c r="HT50" s="204"/>
      <c r="HU50" s="204"/>
      <c r="HV50" s="204"/>
      <c r="HW50" s="204"/>
      <c r="HX50" s="204"/>
      <c r="HY50" s="204"/>
      <c r="HZ50" s="204"/>
      <c r="IA50" s="204"/>
      <c r="IB50" s="204"/>
      <c r="IC50" s="204"/>
      <c r="ID50" s="204"/>
    </row>
    <row r="51" spans="1:238" s="21" customFormat="1" ht="23.25" customHeight="1">
      <c r="A51" s="108"/>
      <c r="B51" s="698" t="s">
        <v>53</v>
      </c>
      <c r="C51" s="528"/>
      <c r="D51" s="528"/>
      <c r="E51" s="528"/>
      <c r="F51" s="528"/>
      <c r="G51" s="528"/>
      <c r="H51" s="528"/>
      <c r="I51" s="528"/>
      <c r="J51" s="528"/>
      <c r="K51" s="109">
        <v>228</v>
      </c>
      <c r="L51" s="110">
        <f>SUM(L27:L46)</f>
        <v>0</v>
      </c>
      <c r="M51" s="110">
        <f>SUM(M28:M48)</f>
        <v>352.5</v>
      </c>
      <c r="N51" s="110"/>
      <c r="O51" s="111">
        <f>SUM(O28:O48)</f>
        <v>479.35714285714289</v>
      </c>
      <c r="P51" s="112"/>
      <c r="Q51" s="113"/>
      <c r="R51" s="113"/>
      <c r="S51" s="114"/>
      <c r="T51" s="114"/>
      <c r="U51" s="113"/>
      <c r="V51" s="115"/>
      <c r="W51" s="113"/>
      <c r="X51" s="113"/>
      <c r="Y51" s="113"/>
      <c r="Z51" s="116"/>
      <c r="AA51" s="115"/>
      <c r="AB51" s="116"/>
      <c r="AC51" s="117"/>
      <c r="AD51" s="117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</row>
    <row r="52" spans="1:238" s="30" customFormat="1" ht="23.25" customHeight="1">
      <c r="A52" s="139"/>
      <c r="B52" s="140" t="str">
        <f>'[6]MCC Master SDL '!B50</f>
        <v xml:space="preserve">Semestre 3 </v>
      </c>
      <c r="C52" s="141">
        <f>'[6]MCC Master SDL '!C50</f>
        <v>0</v>
      </c>
      <c r="D52" s="206"/>
      <c r="E52" s="207"/>
      <c r="F52" s="139"/>
      <c r="G52" s="139"/>
      <c r="H52" s="139"/>
      <c r="I52" s="139"/>
      <c r="J52" s="139"/>
      <c r="K52" s="208"/>
      <c r="L52" s="142"/>
      <c r="M52" s="139"/>
      <c r="N52" s="139"/>
      <c r="O52" s="209"/>
      <c r="P52" s="144"/>
      <c r="Q52" s="145"/>
      <c r="R52" s="146"/>
      <c r="S52" s="147"/>
      <c r="T52" s="148"/>
      <c r="U52" s="146"/>
      <c r="V52" s="149"/>
      <c r="W52" s="146"/>
      <c r="X52" s="146"/>
      <c r="Y52" s="150"/>
      <c r="Z52" s="151"/>
      <c r="AA52" s="152"/>
      <c r="AB52" s="151"/>
      <c r="AC52" s="153"/>
      <c r="AD52" s="153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</row>
    <row r="53" spans="1:238" s="33" customFormat="1" ht="23.25" customHeight="1">
      <c r="A53" s="184" t="s">
        <v>89</v>
      </c>
      <c r="B53" s="155" t="str">
        <f>'[6]MCC Master SDL '!B51</f>
        <v>Interactions - EC1: plurimodalité</v>
      </c>
      <c r="C53" s="156">
        <f>'[6]MCC Master SDL '!C51</f>
        <v>0</v>
      </c>
      <c r="D53" s="157" t="s">
        <v>23</v>
      </c>
      <c r="E53" s="171" t="s">
        <v>24</v>
      </c>
      <c r="F53" s="45"/>
      <c r="G53" s="159">
        <v>2</v>
      </c>
      <c r="H53" s="45"/>
      <c r="I53" s="159">
        <v>12</v>
      </c>
      <c r="J53" s="210">
        <v>27</v>
      </c>
      <c r="K53" s="211">
        <f t="shared" ref="K53:K80" si="10">(I53/J53)*100</f>
        <v>44.444444444444443</v>
      </c>
      <c r="L53" s="47">
        <f>'[6]MCC Master SDL '!I51</f>
        <v>0</v>
      </c>
      <c r="M53" s="161">
        <f>'[6]MCC Master SDL '!J51</f>
        <v>15</v>
      </c>
      <c r="N53" s="31">
        <f>'[6]MCC Master SDL '!K51</f>
        <v>0</v>
      </c>
      <c r="O53" s="162">
        <f>T53+Y53+AD53</f>
        <v>6.6666666666666661</v>
      </c>
      <c r="P53" s="163"/>
      <c r="Q53" s="164"/>
      <c r="R53" s="47"/>
      <c r="S53" s="165"/>
      <c r="T53" s="166"/>
      <c r="U53" s="164">
        <v>1</v>
      </c>
      <c r="V53" s="169">
        <v>1</v>
      </c>
      <c r="W53" s="164">
        <f t="shared" ref="W53:W80" si="11">SUM(M53)</f>
        <v>15</v>
      </c>
      <c r="X53" s="164">
        <f t="shared" ref="X53:X80" si="12">V53*W53</f>
        <v>15</v>
      </c>
      <c r="Y53" s="165">
        <f>X53*K53%</f>
        <v>6.6666666666666661</v>
      </c>
      <c r="Z53" s="168"/>
      <c r="AA53" s="169"/>
      <c r="AB53" s="169"/>
      <c r="AC53" s="165"/>
      <c r="AD53" s="165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</row>
    <row r="54" spans="1:238" s="33" customFormat="1" ht="23.25" customHeight="1">
      <c r="A54" s="184" t="s">
        <v>90</v>
      </c>
      <c r="B54" s="212" t="str">
        <f>'[6]MCC Master SDL '!B52</f>
        <v>Interactions - EC2: Analyse des discours hybrides</v>
      </c>
      <c r="C54" s="156">
        <f>'[6]MCC Master SDL '!C52</f>
        <v>0</v>
      </c>
      <c r="D54" s="170" t="s">
        <v>23</v>
      </c>
      <c r="E54" s="171" t="s">
        <v>38</v>
      </c>
      <c r="F54" s="45"/>
      <c r="G54" s="159">
        <v>2</v>
      </c>
      <c r="H54" s="45"/>
      <c r="I54" s="181">
        <v>25</v>
      </c>
      <c r="J54" s="210">
        <v>25</v>
      </c>
      <c r="K54" s="211">
        <f t="shared" si="10"/>
        <v>100</v>
      </c>
      <c r="L54" s="47">
        <f>'[6]MCC Master SDL '!I52</f>
        <v>0</v>
      </c>
      <c r="M54" s="161">
        <f>'[6]MCC Master SDL '!J52</f>
        <v>15</v>
      </c>
      <c r="N54" s="31">
        <f>'[6]MCC Master SDL '!K52</f>
        <v>0</v>
      </c>
      <c r="O54" s="162">
        <f t="shared" ref="O54:O59" si="13">T54+Y54+AD54</f>
        <v>15</v>
      </c>
      <c r="P54" s="163"/>
      <c r="Q54" s="164"/>
      <c r="R54" s="47"/>
      <c r="S54" s="165"/>
      <c r="T54" s="166"/>
      <c r="U54" s="164">
        <v>1</v>
      </c>
      <c r="V54" s="169">
        <v>1</v>
      </c>
      <c r="W54" s="164">
        <f t="shared" si="11"/>
        <v>15</v>
      </c>
      <c r="X54" s="164">
        <f t="shared" si="12"/>
        <v>15</v>
      </c>
      <c r="Y54" s="165">
        <f t="shared" ref="Y54:Y59" si="14">X54*K54%</f>
        <v>15</v>
      </c>
      <c r="Z54" s="168"/>
      <c r="AA54" s="169"/>
      <c r="AB54" s="169"/>
      <c r="AC54" s="165"/>
      <c r="AD54" s="165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</row>
    <row r="55" spans="1:238" s="33" customFormat="1" ht="23.25" customHeight="1">
      <c r="A55" s="184" t="s">
        <v>91</v>
      </c>
      <c r="B55" s="155" t="str">
        <f>'[6]MCC Master SDL '!B53</f>
        <v>Communication digitale et communication évènementielle - EC: com.événementielle et gestion de projets</v>
      </c>
      <c r="C55" s="156">
        <f>'[6]MCC Master SDL '!C53</f>
        <v>0</v>
      </c>
      <c r="D55" s="157" t="s">
        <v>23</v>
      </c>
      <c r="E55" s="171" t="s">
        <v>24</v>
      </c>
      <c r="F55" s="45"/>
      <c r="G55" s="46">
        <v>2</v>
      </c>
      <c r="H55" s="45"/>
      <c r="I55" s="46">
        <v>12</v>
      </c>
      <c r="J55" s="210">
        <v>27</v>
      </c>
      <c r="K55" s="211">
        <f t="shared" si="10"/>
        <v>44.444444444444443</v>
      </c>
      <c r="L55" s="47">
        <f>'[6]MCC Master SDL '!I53</f>
        <v>0</v>
      </c>
      <c r="M55" s="161">
        <f>'[6]MCC Master SDL '!J53</f>
        <v>16</v>
      </c>
      <c r="N55" s="31">
        <f>'[6]MCC Master SDL '!K53</f>
        <v>0</v>
      </c>
      <c r="O55" s="162">
        <f t="shared" si="13"/>
        <v>7.1111111111111107</v>
      </c>
      <c r="P55" s="163"/>
      <c r="Q55" s="164"/>
      <c r="R55" s="47"/>
      <c r="S55" s="165"/>
      <c r="T55" s="166"/>
      <c r="U55" s="164">
        <v>1</v>
      </c>
      <c r="V55" s="169">
        <v>1</v>
      </c>
      <c r="W55" s="164">
        <f t="shared" si="11"/>
        <v>16</v>
      </c>
      <c r="X55" s="164">
        <f t="shared" si="12"/>
        <v>16</v>
      </c>
      <c r="Y55" s="165">
        <f t="shared" si="14"/>
        <v>7.1111111111111107</v>
      </c>
      <c r="Z55" s="168"/>
      <c r="AA55" s="169"/>
      <c r="AB55" s="169"/>
      <c r="AC55" s="165"/>
      <c r="AD55" s="165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</row>
    <row r="56" spans="1:238" s="33" customFormat="1" ht="23.25" customHeight="1">
      <c r="A56" s="184" t="s">
        <v>92</v>
      </c>
      <c r="B56" s="155" t="str">
        <f>'[6]MCC Master SDL '!B54</f>
        <v>Communication digitale et communication évènementielle - EC2 : Community management</v>
      </c>
      <c r="C56" s="156">
        <f>'[6]MCC Master SDL '!C54</f>
        <v>0</v>
      </c>
      <c r="D56" s="170" t="s">
        <v>23</v>
      </c>
      <c r="E56" s="171" t="s">
        <v>24</v>
      </c>
      <c r="F56" s="45"/>
      <c r="G56" s="46">
        <v>2</v>
      </c>
      <c r="H56" s="45"/>
      <c r="I56" s="46">
        <v>12</v>
      </c>
      <c r="J56" s="210">
        <v>27</v>
      </c>
      <c r="K56" s="211">
        <f t="shared" si="10"/>
        <v>44.444444444444443</v>
      </c>
      <c r="L56" s="47">
        <f>'[6]MCC Master SDL '!I54</f>
        <v>0</v>
      </c>
      <c r="M56" s="161">
        <f>'[6]MCC Master SDL '!J54</f>
        <v>16</v>
      </c>
      <c r="N56" s="31">
        <f>'[6]MCC Master SDL '!K54</f>
        <v>0</v>
      </c>
      <c r="O56" s="162">
        <f t="shared" si="13"/>
        <v>7.1111111111111107</v>
      </c>
      <c r="P56" s="163"/>
      <c r="Q56" s="164"/>
      <c r="R56" s="47"/>
      <c r="S56" s="165"/>
      <c r="T56" s="166"/>
      <c r="U56" s="164">
        <v>1</v>
      </c>
      <c r="V56" s="169">
        <v>1</v>
      </c>
      <c r="W56" s="164">
        <f t="shared" si="11"/>
        <v>16</v>
      </c>
      <c r="X56" s="164">
        <f t="shared" si="12"/>
        <v>16</v>
      </c>
      <c r="Y56" s="165">
        <f t="shared" si="14"/>
        <v>7.1111111111111107</v>
      </c>
      <c r="Z56" s="168"/>
      <c r="AA56" s="169"/>
      <c r="AB56" s="169"/>
      <c r="AC56" s="165"/>
      <c r="AD56" s="165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</row>
    <row r="57" spans="1:238" s="33" customFormat="1" ht="23.25" customHeight="1">
      <c r="A57" s="184" t="s">
        <v>93</v>
      </c>
      <c r="B57" s="155" t="str">
        <f>'[6]MCC Master SDL '!B55</f>
        <v>Communication digitale et communication évènementielle EC1 : e-communication</v>
      </c>
      <c r="C57" s="156">
        <f>'[6]MCC Master SDL '!C55</f>
        <v>0</v>
      </c>
      <c r="D57" s="157" t="s">
        <v>23</v>
      </c>
      <c r="E57" s="171" t="s">
        <v>24</v>
      </c>
      <c r="F57" s="45"/>
      <c r="G57" s="46">
        <v>2</v>
      </c>
      <c r="H57" s="45"/>
      <c r="I57" s="46">
        <v>12</v>
      </c>
      <c r="J57" s="210">
        <v>27</v>
      </c>
      <c r="K57" s="211">
        <f t="shared" si="10"/>
        <v>44.444444444444443</v>
      </c>
      <c r="L57" s="47">
        <f>'[6]MCC Master SDL '!I55</f>
        <v>0</v>
      </c>
      <c r="M57" s="161">
        <f>'[6]MCC Master SDL '!J55</f>
        <v>16</v>
      </c>
      <c r="N57" s="31">
        <f>'[6]MCC Master SDL '!K55</f>
        <v>0</v>
      </c>
      <c r="O57" s="162">
        <f t="shared" si="13"/>
        <v>7.1111111111111107</v>
      </c>
      <c r="P57" s="163"/>
      <c r="Q57" s="164"/>
      <c r="R57" s="47"/>
      <c r="S57" s="165"/>
      <c r="T57" s="166"/>
      <c r="U57" s="164">
        <v>1</v>
      </c>
      <c r="V57" s="169">
        <v>1</v>
      </c>
      <c r="W57" s="164">
        <f t="shared" si="11"/>
        <v>16</v>
      </c>
      <c r="X57" s="164">
        <f t="shared" si="12"/>
        <v>16</v>
      </c>
      <c r="Y57" s="165">
        <f t="shared" si="14"/>
        <v>7.1111111111111107</v>
      </c>
      <c r="Z57" s="168"/>
      <c r="AA57" s="169"/>
      <c r="AB57" s="169"/>
      <c r="AC57" s="165"/>
      <c r="AD57" s="165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</row>
    <row r="58" spans="1:238" s="33" customFormat="1" ht="23.25" customHeight="1">
      <c r="A58" s="185" t="s">
        <v>94</v>
      </c>
      <c r="B58" s="155" t="str">
        <f>'[6]MCC Master SDL '!B56</f>
        <v>Outils 3 - EC1: PAO-indesign</v>
      </c>
      <c r="C58" s="156">
        <f>'[6]MCC Master SDL '!C56</f>
        <v>0</v>
      </c>
      <c r="D58" s="170" t="s">
        <v>23</v>
      </c>
      <c r="E58" s="171" t="s">
        <v>27</v>
      </c>
      <c r="F58" s="45"/>
      <c r="G58" s="159">
        <v>2</v>
      </c>
      <c r="H58" s="45"/>
      <c r="I58" s="159">
        <v>12</v>
      </c>
      <c r="J58" s="181">
        <v>24</v>
      </c>
      <c r="K58" s="211">
        <f t="shared" si="10"/>
        <v>50</v>
      </c>
      <c r="L58" s="47">
        <f>'[6]MCC Master SDL '!I56</f>
        <v>0</v>
      </c>
      <c r="M58" s="161">
        <f>'[6]MCC Master SDL '!J56</f>
        <v>15</v>
      </c>
      <c r="N58" s="31">
        <f>'[6]MCC Master SDL '!K56</f>
        <v>0</v>
      </c>
      <c r="O58" s="162">
        <f t="shared" si="13"/>
        <v>7.5</v>
      </c>
      <c r="P58" s="163"/>
      <c r="Q58" s="164"/>
      <c r="R58" s="47"/>
      <c r="S58" s="165"/>
      <c r="T58" s="166"/>
      <c r="U58" s="164">
        <v>1</v>
      </c>
      <c r="V58" s="169">
        <v>1</v>
      </c>
      <c r="W58" s="164">
        <f t="shared" si="11"/>
        <v>15</v>
      </c>
      <c r="X58" s="164">
        <f t="shared" si="12"/>
        <v>15</v>
      </c>
      <c r="Y58" s="165">
        <f t="shared" si="14"/>
        <v>7.5</v>
      </c>
      <c r="Z58" s="168"/>
      <c r="AA58" s="169"/>
      <c r="AB58" s="169"/>
      <c r="AC58" s="165"/>
      <c r="AD58" s="165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</row>
    <row r="59" spans="1:238" s="33" customFormat="1" ht="23.25" customHeight="1">
      <c r="A59" s="184" t="s">
        <v>97</v>
      </c>
      <c r="B59" s="155" t="str">
        <f>'[6]MCC Master SDL '!B57</f>
        <v>Outils 3 - EC2: Outils de communication WEB</v>
      </c>
      <c r="C59" s="156">
        <f>'[6]MCC Master SDL '!C57</f>
        <v>0</v>
      </c>
      <c r="D59" s="157" t="s">
        <v>23</v>
      </c>
      <c r="E59" s="171" t="s">
        <v>60</v>
      </c>
      <c r="F59" s="45"/>
      <c r="G59" s="159">
        <v>2</v>
      </c>
      <c r="H59" s="45"/>
      <c r="I59" s="159">
        <v>27</v>
      </c>
      <c r="J59" s="159">
        <v>27</v>
      </c>
      <c r="K59" s="211">
        <f t="shared" si="10"/>
        <v>100</v>
      </c>
      <c r="L59" s="47">
        <f>'[6]MCC Master SDL '!I57</f>
        <v>0</v>
      </c>
      <c r="M59" s="161">
        <f>'[6]MCC Master SDL '!J57</f>
        <v>15</v>
      </c>
      <c r="N59" s="31">
        <f>'[6]MCC Master SDL '!K57</f>
        <v>0</v>
      </c>
      <c r="O59" s="162">
        <f t="shared" si="13"/>
        <v>15</v>
      </c>
      <c r="P59" s="163"/>
      <c r="Q59" s="164"/>
      <c r="R59" s="47"/>
      <c r="S59" s="165"/>
      <c r="T59" s="166"/>
      <c r="U59" s="164">
        <v>1</v>
      </c>
      <c r="V59" s="169">
        <v>1</v>
      </c>
      <c r="W59" s="164">
        <f t="shared" si="11"/>
        <v>15</v>
      </c>
      <c r="X59" s="164">
        <f t="shared" si="12"/>
        <v>15</v>
      </c>
      <c r="Y59" s="165">
        <f t="shared" si="14"/>
        <v>15</v>
      </c>
      <c r="Z59" s="168"/>
      <c r="AA59" s="169"/>
      <c r="AB59" s="169"/>
      <c r="AC59" s="165"/>
      <c r="AD59" s="165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</row>
    <row r="60" spans="1:238" s="33" customFormat="1" ht="23.25" customHeight="1">
      <c r="A60" s="184" t="s">
        <v>98</v>
      </c>
      <c r="B60" s="173" t="str">
        <f>'[6]MCC Master SDL '!B58</f>
        <v>Conception de supports en situations didactiques 2 : créativité et didactique</v>
      </c>
      <c r="C60" s="156">
        <f>'[6]MCC Master SDL '!C58</f>
        <v>0</v>
      </c>
      <c r="D60" s="170" t="s">
        <v>23</v>
      </c>
      <c r="E60" s="171" t="s">
        <v>63</v>
      </c>
      <c r="F60" s="49"/>
      <c r="G60" s="37">
        <v>6</v>
      </c>
      <c r="H60" s="49"/>
      <c r="I60" s="176">
        <v>17</v>
      </c>
      <c r="J60" s="176">
        <v>17</v>
      </c>
      <c r="K60" s="160">
        <f t="shared" si="10"/>
        <v>100</v>
      </c>
      <c r="L60" s="47">
        <f>'[6]MCC Master SDL '!I58</f>
        <v>0</v>
      </c>
      <c r="M60" s="175">
        <f>'[6]MCC Master SDL '!J58</f>
        <v>48</v>
      </c>
      <c r="N60" s="31">
        <f>'[6]MCC Master SDL '!K58</f>
        <v>0</v>
      </c>
      <c r="O60" s="162">
        <f>T60+Y60+AD60</f>
        <v>48</v>
      </c>
      <c r="P60" s="163"/>
      <c r="Q60" s="164"/>
      <c r="R60" s="47"/>
      <c r="S60" s="165"/>
      <c r="T60" s="166"/>
      <c r="U60" s="164">
        <v>1</v>
      </c>
      <c r="V60" s="169">
        <v>1</v>
      </c>
      <c r="W60" s="164">
        <f t="shared" si="11"/>
        <v>48</v>
      </c>
      <c r="X60" s="164">
        <f t="shared" si="12"/>
        <v>48</v>
      </c>
      <c r="Y60" s="165">
        <f>X60*K60%</f>
        <v>48</v>
      </c>
      <c r="Z60" s="168"/>
      <c r="AA60" s="169"/>
      <c r="AB60" s="164"/>
      <c r="AC60" s="165"/>
      <c r="AD60" s="165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</row>
    <row r="61" spans="1:238" s="33" customFormat="1" ht="23.25" customHeight="1">
      <c r="A61" s="185" t="s">
        <v>99</v>
      </c>
      <c r="B61" s="173" t="str">
        <f>'[6]MCC Master SDL '!B59</f>
        <v>Didactique de l'oral et variation 2 : interactions sociales, didactisation des phénomènes d'oralité</v>
      </c>
      <c r="C61" s="156">
        <f>'[6]MCC Master SDL '!C59</f>
        <v>0</v>
      </c>
      <c r="D61" s="157" t="s">
        <v>23</v>
      </c>
      <c r="E61" s="171" t="s">
        <v>63</v>
      </c>
      <c r="F61" s="49"/>
      <c r="G61" s="37">
        <v>2</v>
      </c>
      <c r="H61" s="49"/>
      <c r="I61" s="176">
        <v>17</v>
      </c>
      <c r="J61" s="176">
        <v>17</v>
      </c>
      <c r="K61" s="160">
        <f t="shared" si="10"/>
        <v>100</v>
      </c>
      <c r="L61" s="47">
        <f>'[6]MCC Master SDL '!I59</f>
        <v>0</v>
      </c>
      <c r="M61" s="175">
        <f>'[6]MCC Master SDL '!J59</f>
        <v>16</v>
      </c>
      <c r="N61" s="31">
        <f>'[6]MCC Master SDL '!K59</f>
        <v>0</v>
      </c>
      <c r="O61" s="162">
        <f t="shared" ref="O61:O80" si="15">T61+Y61+AD61</f>
        <v>16</v>
      </c>
      <c r="P61" s="163"/>
      <c r="Q61" s="164"/>
      <c r="R61" s="47"/>
      <c r="S61" s="165"/>
      <c r="T61" s="166"/>
      <c r="U61" s="164">
        <v>1</v>
      </c>
      <c r="V61" s="169">
        <v>1</v>
      </c>
      <c r="W61" s="164">
        <f t="shared" si="11"/>
        <v>16</v>
      </c>
      <c r="X61" s="164">
        <f t="shared" si="12"/>
        <v>16</v>
      </c>
      <c r="Y61" s="165">
        <f>X61*K61%</f>
        <v>16</v>
      </c>
      <c r="Z61" s="168"/>
      <c r="AA61" s="169"/>
      <c r="AB61" s="164"/>
      <c r="AC61" s="165"/>
      <c r="AD61" s="165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</row>
    <row r="62" spans="1:238" s="33" customFormat="1" ht="23.25" customHeight="1">
      <c r="A62" s="184" t="s">
        <v>101</v>
      </c>
      <c r="B62" s="155" t="str">
        <f>'[6]MCC Master SDL '!B60</f>
        <v>Didactique du plurilinguisme 2 : Enseignement en contexte plurilingue (multilingue, plurilingue, précoce, etc.)</v>
      </c>
      <c r="C62" s="156">
        <f>'[6]MCC Master SDL '!C60</f>
        <v>0</v>
      </c>
      <c r="D62" s="170" t="s">
        <v>23</v>
      </c>
      <c r="E62" s="171" t="s">
        <v>63</v>
      </c>
      <c r="F62" s="49"/>
      <c r="G62" s="174">
        <v>3</v>
      </c>
      <c r="H62" s="49"/>
      <c r="I62" s="176">
        <v>17</v>
      </c>
      <c r="J62" s="176">
        <v>17</v>
      </c>
      <c r="K62" s="160">
        <f t="shared" si="10"/>
        <v>100</v>
      </c>
      <c r="L62" s="47">
        <f>'[6]MCC Master SDL '!I60</f>
        <v>0</v>
      </c>
      <c r="M62" s="175">
        <f>'[6]MCC Master SDL '!J60</f>
        <v>24</v>
      </c>
      <c r="N62" s="31">
        <f>'[6]MCC Master SDL '!K60</f>
        <v>0</v>
      </c>
      <c r="O62" s="162">
        <f t="shared" si="15"/>
        <v>24</v>
      </c>
      <c r="P62" s="163"/>
      <c r="Q62" s="164"/>
      <c r="R62" s="164"/>
      <c r="S62" s="165"/>
      <c r="T62" s="166"/>
      <c r="U62" s="164">
        <v>1</v>
      </c>
      <c r="V62" s="169">
        <v>1</v>
      </c>
      <c r="W62" s="164">
        <f t="shared" si="11"/>
        <v>24</v>
      </c>
      <c r="X62" s="164">
        <f t="shared" si="12"/>
        <v>24</v>
      </c>
      <c r="Y62" s="165">
        <f t="shared" ref="Y62:Y80" si="16">X62*K62%</f>
        <v>24</v>
      </c>
      <c r="Z62" s="168"/>
      <c r="AA62" s="169"/>
      <c r="AB62" s="164"/>
      <c r="AC62" s="165"/>
      <c r="AD62" s="165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</row>
    <row r="63" spans="1:238" s="33" customFormat="1" ht="23.25" customHeight="1">
      <c r="A63" s="184" t="s">
        <v>103</v>
      </c>
      <c r="B63" s="155" t="str">
        <f>'[6]MCC Master SDL '!B61</f>
        <v>Contextes d'appropriation des langues 2 : Didactique des langues et handicap</v>
      </c>
      <c r="C63" s="156">
        <f>'[6]MCC Master SDL '!C61</f>
        <v>0</v>
      </c>
      <c r="D63" s="157" t="s">
        <v>23</v>
      </c>
      <c r="E63" s="171" t="s">
        <v>63</v>
      </c>
      <c r="F63" s="49"/>
      <c r="G63" s="174">
        <v>3</v>
      </c>
      <c r="H63" s="49"/>
      <c r="I63" s="176">
        <v>17</v>
      </c>
      <c r="J63" s="176">
        <v>17</v>
      </c>
      <c r="K63" s="160">
        <f t="shared" si="10"/>
        <v>100</v>
      </c>
      <c r="L63" s="47">
        <f>'[6]MCC Master SDL '!I61</f>
        <v>0</v>
      </c>
      <c r="M63" s="175">
        <f>'[6]MCC Master SDL '!J61</f>
        <v>24</v>
      </c>
      <c r="N63" s="31">
        <f>'[6]MCC Master SDL '!K61</f>
        <v>0</v>
      </c>
      <c r="O63" s="162">
        <f t="shared" si="15"/>
        <v>24</v>
      </c>
      <c r="P63" s="163"/>
      <c r="Q63" s="164"/>
      <c r="R63" s="164"/>
      <c r="S63" s="165"/>
      <c r="T63" s="166"/>
      <c r="U63" s="164">
        <v>1</v>
      </c>
      <c r="V63" s="169">
        <v>1</v>
      </c>
      <c r="W63" s="164">
        <f t="shared" si="11"/>
        <v>24</v>
      </c>
      <c r="X63" s="164">
        <f t="shared" si="12"/>
        <v>24</v>
      </c>
      <c r="Y63" s="165">
        <f t="shared" si="16"/>
        <v>24</v>
      </c>
      <c r="Z63" s="168"/>
      <c r="AA63" s="169"/>
      <c r="AB63" s="164"/>
      <c r="AC63" s="165"/>
      <c r="AD63" s="165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</row>
    <row r="64" spans="1:238" s="33" customFormat="1" ht="23.25" customHeight="1">
      <c r="A64" s="185" t="s">
        <v>105</v>
      </c>
      <c r="B64" s="155" t="str">
        <f>'[6]MCC Master SDL '!B62</f>
        <v>Etude de dispositifs numériques</v>
      </c>
      <c r="C64" s="156">
        <f>'[6]MCC Master SDL '!C62</f>
        <v>0</v>
      </c>
      <c r="D64" s="170" t="s">
        <v>23</v>
      </c>
      <c r="E64" s="171" t="s">
        <v>107</v>
      </c>
      <c r="F64" s="49"/>
      <c r="G64" s="159">
        <v>4</v>
      </c>
      <c r="H64" s="49"/>
      <c r="I64" s="159">
        <v>15</v>
      </c>
      <c r="J64" s="159">
        <v>15</v>
      </c>
      <c r="K64" s="160">
        <f t="shared" si="10"/>
        <v>100</v>
      </c>
      <c r="L64" s="47">
        <f>'[6]MCC Master SDL '!I62</f>
        <v>0</v>
      </c>
      <c r="M64" s="161">
        <f>'[6]MCC Master SDL '!J62</f>
        <v>32</v>
      </c>
      <c r="N64" s="31">
        <f>'[6]MCC Master SDL '!K62</f>
        <v>0</v>
      </c>
      <c r="O64" s="162">
        <f t="shared" si="15"/>
        <v>32</v>
      </c>
      <c r="P64" s="163"/>
      <c r="Q64" s="164"/>
      <c r="R64" s="164"/>
      <c r="S64" s="165"/>
      <c r="T64" s="166"/>
      <c r="U64" s="164">
        <v>1</v>
      </c>
      <c r="V64" s="169">
        <v>1</v>
      </c>
      <c r="W64" s="164">
        <f t="shared" si="11"/>
        <v>32</v>
      </c>
      <c r="X64" s="164">
        <f t="shared" si="12"/>
        <v>32</v>
      </c>
      <c r="Y64" s="165">
        <f t="shared" si="16"/>
        <v>32</v>
      </c>
      <c r="Z64" s="168"/>
      <c r="AA64" s="169"/>
      <c r="AB64" s="164"/>
      <c r="AC64" s="165"/>
      <c r="AD64" s="165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</row>
    <row r="65" spans="1:238" s="33" customFormat="1" ht="23.25" customHeight="1">
      <c r="A65" s="185" t="s">
        <v>108</v>
      </c>
      <c r="B65" s="155" t="str">
        <f>'[6]MCC Master SDL '!B63</f>
        <v>Principes d’ingénierie pédagogique (à distance)</v>
      </c>
      <c r="C65" s="156">
        <f>'[6]MCC Master SDL '!C63</f>
        <v>0</v>
      </c>
      <c r="D65" s="157" t="s">
        <v>23</v>
      </c>
      <c r="E65" s="171" t="s">
        <v>107</v>
      </c>
      <c r="F65" s="49"/>
      <c r="G65" s="159">
        <v>6</v>
      </c>
      <c r="H65" s="49"/>
      <c r="I65" s="159">
        <v>15</v>
      </c>
      <c r="J65" s="159">
        <v>15</v>
      </c>
      <c r="K65" s="160">
        <f t="shared" si="10"/>
        <v>100</v>
      </c>
      <c r="L65" s="47">
        <f>'[6]MCC Master SDL '!I63</f>
        <v>0</v>
      </c>
      <c r="M65" s="161">
        <f>'[6]MCC Master SDL '!J63</f>
        <v>48</v>
      </c>
      <c r="N65" s="31">
        <f>'[6]MCC Master SDL '!K63</f>
        <v>0</v>
      </c>
      <c r="O65" s="162">
        <f t="shared" si="15"/>
        <v>48</v>
      </c>
      <c r="P65" s="163"/>
      <c r="Q65" s="164"/>
      <c r="R65" s="164"/>
      <c r="S65" s="165"/>
      <c r="T65" s="166"/>
      <c r="U65" s="164">
        <v>1</v>
      </c>
      <c r="V65" s="169">
        <v>1</v>
      </c>
      <c r="W65" s="164">
        <f t="shared" si="11"/>
        <v>48</v>
      </c>
      <c r="X65" s="164">
        <f t="shared" si="12"/>
        <v>48</v>
      </c>
      <c r="Y65" s="165">
        <f t="shared" si="16"/>
        <v>48</v>
      </c>
      <c r="Z65" s="168"/>
      <c r="AA65" s="169"/>
      <c r="AB65" s="164"/>
      <c r="AC65" s="165"/>
      <c r="AD65" s="165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</row>
    <row r="66" spans="1:238" s="33" customFormat="1" ht="23.25" customHeight="1">
      <c r="A66" s="185" t="s">
        <v>110</v>
      </c>
      <c r="B66" s="173" t="str">
        <f>'[6]MCC Master SDL '!B64</f>
        <v>Outils Numériques pour la Didactique 3 : Elaboration de projets numériques (sur corpus oraux)</v>
      </c>
      <c r="C66" s="156">
        <f>'[6]MCC Master SDL '!C64</f>
        <v>0</v>
      </c>
      <c r="D66" s="170" t="s">
        <v>23</v>
      </c>
      <c r="E66" s="171" t="s">
        <v>29</v>
      </c>
      <c r="F66" s="49"/>
      <c r="G66" s="37">
        <v>4</v>
      </c>
      <c r="H66" s="49"/>
      <c r="I66" s="176">
        <v>32</v>
      </c>
      <c r="J66" s="176">
        <v>32</v>
      </c>
      <c r="K66" s="160">
        <f t="shared" si="10"/>
        <v>100</v>
      </c>
      <c r="L66" s="47">
        <f>'[6]MCC Master SDL '!I64</f>
        <v>0</v>
      </c>
      <c r="M66" s="175">
        <f>'[6]MCC Master SDL '!J64</f>
        <v>32</v>
      </c>
      <c r="N66" s="31">
        <f>'[6]MCC Master SDL '!K64</f>
        <v>0</v>
      </c>
      <c r="O66" s="162">
        <f t="shared" si="15"/>
        <v>32</v>
      </c>
      <c r="P66" s="163"/>
      <c r="Q66" s="164"/>
      <c r="R66" s="164"/>
      <c r="S66" s="165"/>
      <c r="T66" s="166"/>
      <c r="U66" s="164">
        <v>1</v>
      </c>
      <c r="V66" s="169">
        <v>1</v>
      </c>
      <c r="W66" s="164">
        <f t="shared" si="11"/>
        <v>32</v>
      </c>
      <c r="X66" s="164">
        <f t="shared" si="12"/>
        <v>32</v>
      </c>
      <c r="Y66" s="165">
        <f t="shared" si="16"/>
        <v>32</v>
      </c>
      <c r="Z66" s="168"/>
      <c r="AA66" s="169"/>
      <c r="AB66" s="164"/>
      <c r="AC66" s="165"/>
      <c r="AD66" s="165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</row>
    <row r="67" spans="1:238" s="33" customFormat="1" ht="42" customHeight="1">
      <c r="A67" s="185" t="s">
        <v>112</v>
      </c>
      <c r="B67" s="155" t="str">
        <f>'[6]MCC Master SDL '!B65</f>
        <v>Outils 3 - EC3 Représentation des K et Web sémantique</v>
      </c>
      <c r="C67" s="183">
        <f>'[6]MCC Master SDL '!C65</f>
        <v>0</v>
      </c>
      <c r="D67" s="157" t="s">
        <v>23</v>
      </c>
      <c r="E67" s="171" t="s">
        <v>206</v>
      </c>
      <c r="F67" s="49"/>
      <c r="G67" s="46">
        <v>4</v>
      </c>
      <c r="H67" s="49"/>
      <c r="I67" s="213">
        <v>10</v>
      </c>
      <c r="J67" s="213">
        <v>10</v>
      </c>
      <c r="K67" s="160">
        <f t="shared" si="10"/>
        <v>100</v>
      </c>
      <c r="L67" s="47">
        <f>'[6]MCC Master SDL '!I65</f>
        <v>0</v>
      </c>
      <c r="M67" s="214">
        <f>'[6]MCC Master SDL '!J65</f>
        <v>24</v>
      </c>
      <c r="N67" s="31">
        <f>'[6]MCC Master SDL '!K65</f>
        <v>0</v>
      </c>
      <c r="O67" s="162">
        <f t="shared" si="15"/>
        <v>48</v>
      </c>
      <c r="P67" s="163"/>
      <c r="Q67" s="164"/>
      <c r="R67" s="164"/>
      <c r="S67" s="165"/>
      <c r="T67" s="166"/>
      <c r="U67" s="164">
        <v>1</v>
      </c>
      <c r="V67" s="178">
        <v>2</v>
      </c>
      <c r="W67" s="164">
        <f t="shared" si="11"/>
        <v>24</v>
      </c>
      <c r="X67" s="164">
        <f t="shared" si="12"/>
        <v>48</v>
      </c>
      <c r="Y67" s="165">
        <f t="shared" si="16"/>
        <v>48</v>
      </c>
      <c r="Z67" s="168"/>
      <c r="AA67" s="169"/>
      <c r="AB67" s="164"/>
      <c r="AC67" s="165"/>
      <c r="AD67" s="165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</row>
    <row r="68" spans="1:238" s="33" customFormat="1" ht="23.25" customHeight="1">
      <c r="A68" s="184" t="s">
        <v>113</v>
      </c>
      <c r="B68" s="155" t="str">
        <f>'[6]MCC Master SDL '!B66</f>
        <v>Outils 3 - EC3 Représentation des K et Web sémantique</v>
      </c>
      <c r="C68" s="183">
        <f>'[6]MCC Master SDL '!C66</f>
        <v>0</v>
      </c>
      <c r="D68" s="170" t="s">
        <v>23</v>
      </c>
      <c r="E68" s="171" t="s">
        <v>206</v>
      </c>
      <c r="F68" s="49"/>
      <c r="G68" s="159">
        <v>2</v>
      </c>
      <c r="H68" s="49"/>
      <c r="I68" s="179">
        <v>12</v>
      </c>
      <c r="J68" s="179">
        <v>12</v>
      </c>
      <c r="K68" s="160">
        <f t="shared" si="10"/>
        <v>100</v>
      </c>
      <c r="L68" s="47">
        <f>'[6]MCC Master SDL '!I66</f>
        <v>0</v>
      </c>
      <c r="M68" s="161">
        <f>'[6]MCC Master SDL '!J66</f>
        <v>0</v>
      </c>
      <c r="N68" s="31">
        <f>'[6]MCC Master SDL '!K66</f>
        <v>0</v>
      </c>
      <c r="O68" s="162"/>
      <c r="P68" s="163"/>
      <c r="Q68" s="164"/>
      <c r="R68" s="164"/>
      <c r="S68" s="165"/>
      <c r="T68" s="166"/>
      <c r="U68" s="164">
        <v>1</v>
      </c>
      <c r="V68" s="178">
        <v>0</v>
      </c>
      <c r="W68" s="164">
        <f t="shared" si="11"/>
        <v>0</v>
      </c>
      <c r="X68" s="164">
        <f t="shared" si="12"/>
        <v>0</v>
      </c>
      <c r="Y68" s="165">
        <f t="shared" si="16"/>
        <v>0</v>
      </c>
      <c r="Z68" s="168"/>
      <c r="AA68" s="169"/>
      <c r="AB68" s="164"/>
      <c r="AC68" s="165"/>
      <c r="AD68" s="165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</row>
    <row r="69" spans="1:238" s="33" customFormat="1" ht="23.25" customHeight="1">
      <c r="A69" s="184" t="s">
        <v>114</v>
      </c>
      <c r="B69" s="155" t="str">
        <f>'[6]MCC Master SDL '!B67</f>
        <v>Outils 3 - EC3 Représentation des K et Web sémantique</v>
      </c>
      <c r="C69" s="183">
        <f>'[6]MCC Master SDL '!C67</f>
        <v>0</v>
      </c>
      <c r="D69" s="157" t="s">
        <v>23</v>
      </c>
      <c r="E69" s="171" t="s">
        <v>206</v>
      </c>
      <c r="F69" s="49"/>
      <c r="G69" s="159">
        <v>1</v>
      </c>
      <c r="H69" s="49"/>
      <c r="I69" s="179">
        <v>15</v>
      </c>
      <c r="J69" s="179">
        <v>25</v>
      </c>
      <c r="K69" s="160">
        <f t="shared" si="10"/>
        <v>60</v>
      </c>
      <c r="L69" s="47">
        <f>'[6]MCC Master SDL '!I67</f>
        <v>0</v>
      </c>
      <c r="M69" s="161">
        <f>'[6]MCC Master SDL '!J67</f>
        <v>0</v>
      </c>
      <c r="N69" s="31">
        <f>'[6]MCC Master SDL '!K67</f>
        <v>0</v>
      </c>
      <c r="O69" s="162"/>
      <c r="P69" s="163"/>
      <c r="Q69" s="164"/>
      <c r="R69" s="164"/>
      <c r="S69" s="165"/>
      <c r="T69" s="166"/>
      <c r="U69" s="164">
        <v>1</v>
      </c>
      <c r="V69" s="178">
        <v>0</v>
      </c>
      <c r="W69" s="164">
        <f t="shared" si="11"/>
        <v>0</v>
      </c>
      <c r="X69" s="164">
        <f t="shared" si="12"/>
        <v>0</v>
      </c>
      <c r="Y69" s="165">
        <f t="shared" si="16"/>
        <v>0</v>
      </c>
      <c r="Z69" s="168"/>
      <c r="AA69" s="169"/>
      <c r="AB69" s="164"/>
      <c r="AC69" s="165"/>
      <c r="AD69" s="165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</row>
    <row r="70" spans="1:238" s="33" customFormat="1" ht="23.25" customHeight="1">
      <c r="A70" s="185" t="s">
        <v>115</v>
      </c>
      <c r="B70" s="155" t="str">
        <f>'[6]MCC Master SDL '!B68</f>
        <v>Python pour linguistes</v>
      </c>
      <c r="C70" s="156">
        <f>'[6]MCC Master SDL '!C68</f>
        <v>0</v>
      </c>
      <c r="D70" s="170" t="s">
        <v>23</v>
      </c>
      <c r="E70" s="171" t="s">
        <v>117</v>
      </c>
      <c r="F70" s="49"/>
      <c r="G70" s="159">
        <v>4</v>
      </c>
      <c r="H70" s="49"/>
      <c r="I70" s="179">
        <v>10</v>
      </c>
      <c r="J70" s="179">
        <v>10</v>
      </c>
      <c r="K70" s="160">
        <f t="shared" si="10"/>
        <v>100</v>
      </c>
      <c r="L70" s="47">
        <f>'[6]MCC Master SDL '!I68</f>
        <v>0</v>
      </c>
      <c r="M70" s="214">
        <f>'[6]MCC Master SDL '!J68</f>
        <v>24</v>
      </c>
      <c r="N70" s="31">
        <f>'[6]MCC Master SDL '!K68</f>
        <v>0</v>
      </c>
      <c r="O70" s="162">
        <f t="shared" si="15"/>
        <v>24</v>
      </c>
      <c r="P70" s="163"/>
      <c r="Q70" s="164"/>
      <c r="R70" s="164"/>
      <c r="S70" s="165"/>
      <c r="T70" s="166"/>
      <c r="U70" s="164">
        <v>1</v>
      </c>
      <c r="V70" s="178">
        <v>1</v>
      </c>
      <c r="W70" s="164">
        <f t="shared" si="11"/>
        <v>24</v>
      </c>
      <c r="X70" s="164">
        <f t="shared" si="12"/>
        <v>24</v>
      </c>
      <c r="Y70" s="165">
        <f t="shared" si="16"/>
        <v>24</v>
      </c>
      <c r="Z70" s="168"/>
      <c r="AA70" s="169"/>
      <c r="AB70" s="164"/>
      <c r="AC70" s="165"/>
      <c r="AD70" s="165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</row>
    <row r="71" spans="1:238" s="33" customFormat="1" ht="23.25" customHeight="1">
      <c r="A71" s="185" t="s">
        <v>118</v>
      </c>
      <c r="B71" s="155" t="str">
        <f>'[6]MCC Master SDL '!B69</f>
        <v>Python pour linguistes</v>
      </c>
      <c r="C71" s="156">
        <f>'[6]MCC Master SDL '!C69</f>
        <v>0</v>
      </c>
      <c r="D71" s="157" t="s">
        <v>23</v>
      </c>
      <c r="E71" s="171" t="s">
        <v>119</v>
      </c>
      <c r="F71" s="49"/>
      <c r="G71" s="159">
        <v>1</v>
      </c>
      <c r="H71" s="49"/>
      <c r="I71" s="179">
        <v>15</v>
      </c>
      <c r="J71" s="179">
        <v>15</v>
      </c>
      <c r="K71" s="160">
        <f t="shared" si="10"/>
        <v>100</v>
      </c>
      <c r="L71" s="47">
        <f>'[6]MCC Master SDL '!I69</f>
        <v>0</v>
      </c>
      <c r="M71" s="214">
        <f>'[6]MCC Master SDL '!J69</f>
        <v>0</v>
      </c>
      <c r="N71" s="31">
        <f>'[6]MCC Master SDL '!K69</f>
        <v>0</v>
      </c>
      <c r="O71" s="162"/>
      <c r="P71" s="163"/>
      <c r="Q71" s="164"/>
      <c r="R71" s="164"/>
      <c r="S71" s="165"/>
      <c r="T71" s="166"/>
      <c r="U71" s="164">
        <v>1</v>
      </c>
      <c r="V71" s="178">
        <v>0</v>
      </c>
      <c r="W71" s="164">
        <f t="shared" si="11"/>
        <v>0</v>
      </c>
      <c r="X71" s="164">
        <f t="shared" si="12"/>
        <v>0</v>
      </c>
      <c r="Y71" s="165">
        <f t="shared" si="16"/>
        <v>0</v>
      </c>
      <c r="Z71" s="168"/>
      <c r="AA71" s="169"/>
      <c r="AB71" s="164"/>
      <c r="AC71" s="165"/>
      <c r="AD71" s="165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</row>
    <row r="72" spans="1:238" s="33" customFormat="1" ht="23.25" customHeight="1">
      <c r="A72" s="184" t="s">
        <v>120</v>
      </c>
      <c r="B72" s="155" t="str">
        <f>'[6]MCC Master SDL '!B70</f>
        <v>Projet en TAL</v>
      </c>
      <c r="C72" s="156">
        <f>'[6]MCC Master SDL '!C70</f>
        <v>0</v>
      </c>
      <c r="D72" s="170" t="s">
        <v>23</v>
      </c>
      <c r="E72" s="171" t="s">
        <v>122</v>
      </c>
      <c r="F72" s="49"/>
      <c r="G72" s="159">
        <v>5</v>
      </c>
      <c r="H72" s="49"/>
      <c r="I72" s="159">
        <v>10</v>
      </c>
      <c r="J72" s="159">
        <v>10</v>
      </c>
      <c r="K72" s="160">
        <f t="shared" si="10"/>
        <v>100</v>
      </c>
      <c r="L72" s="47">
        <f>'[6]MCC Master SDL '!I70</f>
        <v>0</v>
      </c>
      <c r="M72" s="214">
        <f>'[6]MCC Master SDL '!J70</f>
        <v>15</v>
      </c>
      <c r="N72" s="31">
        <f>'[6]MCC Master SDL '!K70</f>
        <v>0</v>
      </c>
      <c r="O72" s="162">
        <f t="shared" si="15"/>
        <v>15</v>
      </c>
      <c r="P72" s="163"/>
      <c r="Q72" s="164"/>
      <c r="R72" s="164"/>
      <c r="S72" s="165"/>
      <c r="T72" s="166"/>
      <c r="U72" s="164">
        <v>1</v>
      </c>
      <c r="V72" s="169">
        <v>1</v>
      </c>
      <c r="W72" s="164">
        <f t="shared" si="11"/>
        <v>15</v>
      </c>
      <c r="X72" s="164">
        <f t="shared" si="12"/>
        <v>15</v>
      </c>
      <c r="Y72" s="165">
        <f t="shared" si="16"/>
        <v>15</v>
      </c>
      <c r="Z72" s="168"/>
      <c r="AA72" s="169"/>
      <c r="AB72" s="164"/>
      <c r="AC72" s="165"/>
      <c r="AD72" s="165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</row>
    <row r="73" spans="1:238" s="33" customFormat="1" ht="23.25" customHeight="1">
      <c r="A73" s="35" t="s">
        <v>207</v>
      </c>
      <c r="B73" s="212" t="str">
        <f>'[6]MCC Master SDL '!B71</f>
        <v>Seminaires professionnels et gestion de projets</v>
      </c>
      <c r="C73" s="156">
        <f>'[6]MCC Master SDL '!C71</f>
        <v>0</v>
      </c>
      <c r="D73" s="157" t="s">
        <v>23</v>
      </c>
      <c r="E73" s="171" t="s">
        <v>38</v>
      </c>
      <c r="F73" s="49"/>
      <c r="G73" s="46">
        <v>3</v>
      </c>
      <c r="H73" s="49"/>
      <c r="I73" s="46">
        <v>22</v>
      </c>
      <c r="J73" s="215">
        <v>22</v>
      </c>
      <c r="K73" s="160">
        <f t="shared" si="10"/>
        <v>100</v>
      </c>
      <c r="L73" s="47">
        <f>'[6]MCC Master SDL '!I71</f>
        <v>0</v>
      </c>
      <c r="M73" s="214">
        <f>'[6]MCC Master SDL '!J71</f>
        <v>12</v>
      </c>
      <c r="N73" s="31">
        <f>'[6]MCC Master SDL '!K71</f>
        <v>0</v>
      </c>
      <c r="O73" s="162">
        <f t="shared" si="15"/>
        <v>12</v>
      </c>
      <c r="P73" s="163"/>
      <c r="Q73" s="164"/>
      <c r="R73" s="164"/>
      <c r="S73" s="165"/>
      <c r="T73" s="166"/>
      <c r="U73" s="164">
        <v>1</v>
      </c>
      <c r="V73" s="169">
        <v>1</v>
      </c>
      <c r="W73" s="164">
        <f t="shared" si="11"/>
        <v>12</v>
      </c>
      <c r="X73" s="164">
        <f t="shared" si="12"/>
        <v>12</v>
      </c>
      <c r="Y73" s="165">
        <f t="shared" si="16"/>
        <v>12</v>
      </c>
      <c r="Z73" s="168"/>
      <c r="AA73" s="169"/>
      <c r="AB73" s="164"/>
      <c r="AC73" s="165"/>
      <c r="AD73" s="165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</row>
    <row r="74" spans="1:238" s="33" customFormat="1" ht="23.25" customHeight="1">
      <c r="A74" s="184" t="s">
        <v>123</v>
      </c>
      <c r="B74" s="184" t="str">
        <f>'[6]MCC Master SDL '!B72</f>
        <v>Corpus3 - EC analyses qualitatives et quantitatives 2</v>
      </c>
      <c r="C74" s="156">
        <f>'[6]MCC Master SDL '!C72</f>
        <v>0</v>
      </c>
      <c r="D74" s="170" t="s">
        <v>46</v>
      </c>
      <c r="E74" s="34"/>
      <c r="F74" s="49"/>
      <c r="G74" s="174">
        <v>2</v>
      </c>
      <c r="H74" s="49"/>
      <c r="I74" s="174">
        <v>54</v>
      </c>
      <c r="J74" s="174">
        <v>54</v>
      </c>
      <c r="K74" s="160">
        <f t="shared" si="10"/>
        <v>100</v>
      </c>
      <c r="L74" s="47">
        <f>'[6]MCC Master SDL '!I72</f>
        <v>0</v>
      </c>
      <c r="M74" s="175">
        <f>'[6]MCC Master SDL '!J72</f>
        <v>16</v>
      </c>
      <c r="N74" s="31">
        <f>'[6]MCC Master SDL '!K72</f>
        <v>0</v>
      </c>
      <c r="O74" s="162">
        <f t="shared" si="15"/>
        <v>32</v>
      </c>
      <c r="P74" s="163"/>
      <c r="Q74" s="164"/>
      <c r="R74" s="164"/>
      <c r="S74" s="165"/>
      <c r="T74" s="166"/>
      <c r="U74" s="164">
        <v>1</v>
      </c>
      <c r="V74" s="169">
        <v>2</v>
      </c>
      <c r="W74" s="164">
        <f t="shared" si="11"/>
        <v>16</v>
      </c>
      <c r="X74" s="164">
        <f t="shared" si="12"/>
        <v>32</v>
      </c>
      <c r="Y74" s="165">
        <f t="shared" si="16"/>
        <v>32</v>
      </c>
      <c r="Z74" s="168"/>
      <c r="AA74" s="169"/>
      <c r="AB74" s="164"/>
      <c r="AC74" s="165"/>
      <c r="AD74" s="165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</row>
    <row r="75" spans="1:238" s="33" customFormat="1" ht="23.25" customHeight="1">
      <c r="A75" s="184" t="s">
        <v>124</v>
      </c>
      <c r="B75" s="184" t="str">
        <f>'[6]MCC Master SDL '!B73</f>
        <v>Corpus3 - EC outils et exploitations 3</v>
      </c>
      <c r="C75" s="156">
        <f>'[6]MCC Master SDL '!C73</f>
        <v>0</v>
      </c>
      <c r="D75" s="157" t="s">
        <v>46</v>
      </c>
      <c r="E75" s="34"/>
      <c r="F75" s="49"/>
      <c r="G75" s="174">
        <v>2</v>
      </c>
      <c r="H75" s="49"/>
      <c r="I75" s="174">
        <v>54</v>
      </c>
      <c r="J75" s="174">
        <v>54</v>
      </c>
      <c r="K75" s="160">
        <f t="shared" si="10"/>
        <v>100</v>
      </c>
      <c r="L75" s="47">
        <f>'[6]MCC Master SDL '!I73</f>
        <v>0</v>
      </c>
      <c r="M75" s="175">
        <f>'[6]MCC Master SDL '!J73</f>
        <v>16</v>
      </c>
      <c r="N75" s="31">
        <f>'[6]MCC Master SDL '!K73</f>
        <v>0</v>
      </c>
      <c r="O75" s="162">
        <f t="shared" si="15"/>
        <v>32</v>
      </c>
      <c r="P75" s="163"/>
      <c r="Q75" s="164"/>
      <c r="R75" s="164"/>
      <c r="S75" s="165"/>
      <c r="T75" s="166"/>
      <c r="U75" s="164">
        <v>1</v>
      </c>
      <c r="V75" s="169">
        <v>2</v>
      </c>
      <c r="W75" s="164">
        <f t="shared" si="11"/>
        <v>16</v>
      </c>
      <c r="X75" s="164">
        <f t="shared" si="12"/>
        <v>32</v>
      </c>
      <c r="Y75" s="165">
        <f t="shared" si="16"/>
        <v>32</v>
      </c>
      <c r="Z75" s="168"/>
      <c r="AA75" s="169"/>
      <c r="AB75" s="164"/>
      <c r="AC75" s="165"/>
      <c r="AD75" s="165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</row>
    <row r="76" spans="1:238" s="33" customFormat="1" ht="23.25" customHeight="1">
      <c r="A76" s="184" t="s">
        <v>125</v>
      </c>
      <c r="B76" s="155" t="str">
        <f>'[6]MCC Master SDL '!B74</f>
        <v>Linguistique3 - EC comparaison linguistique</v>
      </c>
      <c r="C76" s="156">
        <f>'[6]MCC Master SDL '!C74</f>
        <v>0</v>
      </c>
      <c r="D76" s="170" t="s">
        <v>46</v>
      </c>
      <c r="E76" s="34"/>
      <c r="F76" s="49"/>
      <c r="G76" s="174">
        <v>2</v>
      </c>
      <c r="H76" s="49"/>
      <c r="I76" s="174">
        <v>54</v>
      </c>
      <c r="J76" s="174">
        <v>54</v>
      </c>
      <c r="K76" s="160">
        <f t="shared" si="10"/>
        <v>100</v>
      </c>
      <c r="L76" s="47">
        <f>'[6]MCC Master SDL '!I74</f>
        <v>0</v>
      </c>
      <c r="M76" s="175">
        <f>'[6]MCC Master SDL '!J74</f>
        <v>16</v>
      </c>
      <c r="N76" s="31">
        <f>'[6]MCC Master SDL '!K74</f>
        <v>0</v>
      </c>
      <c r="O76" s="162">
        <f t="shared" si="15"/>
        <v>32</v>
      </c>
      <c r="P76" s="163"/>
      <c r="Q76" s="164"/>
      <c r="R76" s="164"/>
      <c r="S76" s="165"/>
      <c r="T76" s="166"/>
      <c r="U76" s="164">
        <v>1</v>
      </c>
      <c r="V76" s="169">
        <v>2</v>
      </c>
      <c r="W76" s="164">
        <f t="shared" si="11"/>
        <v>16</v>
      </c>
      <c r="X76" s="164">
        <f t="shared" si="12"/>
        <v>32</v>
      </c>
      <c r="Y76" s="165">
        <f t="shared" si="16"/>
        <v>32</v>
      </c>
      <c r="Z76" s="168"/>
      <c r="AA76" s="169"/>
      <c r="AB76" s="164"/>
      <c r="AC76" s="165"/>
      <c r="AD76" s="165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</row>
    <row r="77" spans="1:238" s="33" customFormat="1" ht="23.25" customHeight="1">
      <c r="A77" s="184" t="s">
        <v>126</v>
      </c>
      <c r="B77" s="184" t="str">
        <f>'[6]MCC Master SDL '!B75</f>
        <v>Linguistique3 - EC langues, langage, pensée</v>
      </c>
      <c r="C77" s="156">
        <f>'[6]MCC Master SDL '!C75</f>
        <v>0</v>
      </c>
      <c r="D77" s="157" t="s">
        <v>46</v>
      </c>
      <c r="E77" s="34"/>
      <c r="F77" s="49"/>
      <c r="G77" s="174">
        <v>2</v>
      </c>
      <c r="H77" s="49"/>
      <c r="I77" s="174">
        <v>54</v>
      </c>
      <c r="J77" s="174">
        <v>54</v>
      </c>
      <c r="K77" s="160">
        <f t="shared" si="10"/>
        <v>100</v>
      </c>
      <c r="L77" s="47">
        <f>'[6]MCC Master SDL '!I75</f>
        <v>0</v>
      </c>
      <c r="M77" s="175">
        <f>'[6]MCC Master SDL '!J75</f>
        <v>16</v>
      </c>
      <c r="N77" s="31">
        <f>'[6]MCC Master SDL '!K75</f>
        <v>0</v>
      </c>
      <c r="O77" s="162">
        <f t="shared" si="15"/>
        <v>32</v>
      </c>
      <c r="P77" s="163"/>
      <c r="Q77" s="164"/>
      <c r="R77" s="164"/>
      <c r="S77" s="165"/>
      <c r="T77" s="166"/>
      <c r="U77" s="164">
        <v>1</v>
      </c>
      <c r="V77" s="169">
        <v>2</v>
      </c>
      <c r="W77" s="164">
        <f t="shared" si="11"/>
        <v>16</v>
      </c>
      <c r="X77" s="164">
        <f t="shared" si="12"/>
        <v>32</v>
      </c>
      <c r="Y77" s="165">
        <f t="shared" si="16"/>
        <v>32</v>
      </c>
      <c r="Z77" s="168"/>
      <c r="AA77" s="169"/>
      <c r="AB77" s="164"/>
      <c r="AC77" s="165"/>
      <c r="AD77" s="165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</row>
    <row r="78" spans="1:238" s="33" customFormat="1" ht="23.25" customHeight="1">
      <c r="A78" s="184" t="s">
        <v>127</v>
      </c>
      <c r="B78" s="184" t="str">
        <f>'[6]MCC Master SDL '!B76</f>
        <v>Linguistique3 - EC linguistique contrastive</v>
      </c>
      <c r="C78" s="156">
        <f>'[6]MCC Master SDL '!C76</f>
        <v>0</v>
      </c>
      <c r="D78" s="170" t="s">
        <v>46</v>
      </c>
      <c r="E78" s="34"/>
      <c r="F78" s="49"/>
      <c r="G78" s="174">
        <v>2</v>
      </c>
      <c r="H78" s="49"/>
      <c r="I78" s="174">
        <v>54</v>
      </c>
      <c r="J78" s="174">
        <v>54</v>
      </c>
      <c r="K78" s="160">
        <f t="shared" si="10"/>
        <v>100</v>
      </c>
      <c r="L78" s="47">
        <f>'[6]MCC Master SDL '!I76</f>
        <v>0</v>
      </c>
      <c r="M78" s="175">
        <f>'[6]MCC Master SDL '!J76</f>
        <v>16</v>
      </c>
      <c r="N78" s="31">
        <f>'[6]MCC Master SDL '!K76</f>
        <v>0</v>
      </c>
      <c r="O78" s="162">
        <f t="shared" si="15"/>
        <v>32</v>
      </c>
      <c r="P78" s="163"/>
      <c r="Q78" s="164"/>
      <c r="R78" s="164"/>
      <c r="S78" s="165"/>
      <c r="T78" s="166"/>
      <c r="U78" s="164">
        <v>1</v>
      </c>
      <c r="V78" s="169">
        <v>2</v>
      </c>
      <c r="W78" s="164">
        <f t="shared" si="11"/>
        <v>16</v>
      </c>
      <c r="X78" s="164">
        <f t="shared" si="12"/>
        <v>32</v>
      </c>
      <c r="Y78" s="165">
        <f t="shared" si="16"/>
        <v>32</v>
      </c>
      <c r="Z78" s="168"/>
      <c r="AA78" s="169"/>
      <c r="AB78" s="164"/>
      <c r="AC78" s="165"/>
      <c r="AD78" s="165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</row>
    <row r="79" spans="1:238" s="33" customFormat="1" ht="23.25" customHeight="1">
      <c r="A79" s="184" t="s">
        <v>128</v>
      </c>
      <c r="B79" s="184" t="str">
        <f>'[6]MCC Master SDL '!B77</f>
        <v>Méthodologie universitaire3 : écriture scientifique et standards universitaire</v>
      </c>
      <c r="C79" s="216">
        <f>'[6]MCC Master SDL '!C77</f>
        <v>0</v>
      </c>
      <c r="D79" s="157" t="s">
        <v>46</v>
      </c>
      <c r="E79" s="217"/>
      <c r="F79" s="187"/>
      <c r="G79" s="174">
        <v>1</v>
      </c>
      <c r="H79" s="187"/>
      <c r="I79" s="174">
        <v>54</v>
      </c>
      <c r="J79" s="174">
        <v>54</v>
      </c>
      <c r="K79" s="160">
        <f t="shared" si="10"/>
        <v>100</v>
      </c>
      <c r="L79" s="187">
        <f>'[6]MCC Master SDL '!I77</f>
        <v>0</v>
      </c>
      <c r="M79" s="175">
        <f>'[6]MCC Master SDL '!J77</f>
        <v>8</v>
      </c>
      <c r="N79" s="31">
        <f>'[6]MCC Master SDL '!K77</f>
        <v>0</v>
      </c>
      <c r="O79" s="162">
        <f t="shared" si="15"/>
        <v>16</v>
      </c>
      <c r="P79" s="163"/>
      <c r="Q79" s="164"/>
      <c r="R79" s="164"/>
      <c r="S79" s="165"/>
      <c r="T79" s="166"/>
      <c r="U79" s="164">
        <v>1</v>
      </c>
      <c r="V79" s="169">
        <v>2</v>
      </c>
      <c r="W79" s="164">
        <f t="shared" si="11"/>
        <v>8</v>
      </c>
      <c r="X79" s="164">
        <f t="shared" si="12"/>
        <v>16</v>
      </c>
      <c r="Y79" s="165">
        <f t="shared" si="16"/>
        <v>16</v>
      </c>
      <c r="Z79" s="168"/>
      <c r="AA79" s="169"/>
      <c r="AB79" s="164"/>
      <c r="AC79" s="165"/>
      <c r="AD79" s="165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</row>
    <row r="80" spans="1:238" s="33" customFormat="1" ht="23.25" customHeight="1">
      <c r="A80" s="184" t="s">
        <v>130</v>
      </c>
      <c r="B80" s="184" t="str">
        <f>'[6]MCC Master SDL '!B78</f>
        <v>LV3 : cours de linguistique en LE</v>
      </c>
      <c r="C80" s="156">
        <f>'[6]MCC Master SDL '!C78</f>
        <v>0</v>
      </c>
      <c r="D80" s="170" t="s">
        <v>46</v>
      </c>
      <c r="E80" s="34"/>
      <c r="F80" s="49"/>
      <c r="G80" s="174">
        <v>1</v>
      </c>
      <c r="H80" s="49"/>
      <c r="I80" s="174">
        <v>54</v>
      </c>
      <c r="J80" s="174">
        <v>54</v>
      </c>
      <c r="K80" s="160">
        <f t="shared" si="10"/>
        <v>100</v>
      </c>
      <c r="L80" s="47">
        <f>'[6]MCC Master SDL '!I78</f>
        <v>0</v>
      </c>
      <c r="M80" s="175">
        <f>'[6]MCC Master SDL '!J78</f>
        <v>8</v>
      </c>
      <c r="N80" s="31">
        <f>'[6]MCC Master SDL '!K78</f>
        <v>0</v>
      </c>
      <c r="O80" s="162">
        <f t="shared" si="15"/>
        <v>16</v>
      </c>
      <c r="P80" s="163"/>
      <c r="Q80" s="164"/>
      <c r="R80" s="164"/>
      <c r="S80" s="165"/>
      <c r="T80" s="166"/>
      <c r="U80" s="164">
        <v>1</v>
      </c>
      <c r="V80" s="169">
        <v>2</v>
      </c>
      <c r="W80" s="164">
        <f t="shared" si="11"/>
        <v>8</v>
      </c>
      <c r="X80" s="164">
        <f t="shared" si="12"/>
        <v>16</v>
      </c>
      <c r="Y80" s="165">
        <f t="shared" si="16"/>
        <v>16</v>
      </c>
      <c r="Z80" s="168"/>
      <c r="AA80" s="169"/>
      <c r="AB80" s="164"/>
      <c r="AC80" s="165"/>
      <c r="AD80" s="165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</row>
    <row r="81" spans="1:238" s="21" customFormat="1" ht="23.25" customHeight="1">
      <c r="A81" s="108"/>
      <c r="B81" s="698" t="s">
        <v>88</v>
      </c>
      <c r="C81" s="528"/>
      <c r="D81" s="528"/>
      <c r="E81" s="528"/>
      <c r="F81" s="528"/>
      <c r="G81" s="528"/>
      <c r="H81" s="528"/>
      <c r="I81" s="528"/>
      <c r="J81" s="528"/>
      <c r="K81" s="109">
        <v>228</v>
      </c>
      <c r="L81" s="110">
        <f>SUM(L58:L77)</f>
        <v>0</v>
      </c>
      <c r="M81" s="110">
        <f>M61+M62+M63+M70+M73+M74+M75+M76+M77+M78+M79</f>
        <v>188</v>
      </c>
      <c r="N81" s="110"/>
      <c r="O81" s="111">
        <f>SUM(O74:O80)</f>
        <v>192</v>
      </c>
      <c r="P81" s="112"/>
      <c r="Q81" s="113"/>
      <c r="R81" s="113"/>
      <c r="S81" s="114"/>
      <c r="T81" s="114"/>
      <c r="U81" s="113"/>
      <c r="V81" s="115"/>
      <c r="W81" s="113"/>
      <c r="X81" s="113"/>
      <c r="Y81" s="113"/>
      <c r="Z81" s="116"/>
      <c r="AA81" s="115"/>
      <c r="AB81" s="116"/>
      <c r="AC81" s="117"/>
      <c r="AD81" s="117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</row>
    <row r="82" spans="1:238" s="30" customFormat="1" ht="23.25" customHeight="1">
      <c r="A82" s="139"/>
      <c r="B82" s="140" t="str">
        <f>'[6]MCC Master SDL '!B80</f>
        <v xml:space="preserve">Semestre 4 voie </v>
      </c>
      <c r="C82" s="142">
        <f>'[6]MCC Master SDL '!C80</f>
        <v>0</v>
      </c>
      <c r="D82" s="142"/>
      <c r="E82" s="139"/>
      <c r="F82" s="139"/>
      <c r="G82" s="139"/>
      <c r="H82" s="139"/>
      <c r="I82" s="139"/>
      <c r="J82" s="142"/>
      <c r="K82" s="218"/>
      <c r="L82" s="142"/>
      <c r="M82" s="142"/>
      <c r="N82" s="142"/>
      <c r="O82" s="219"/>
      <c r="P82" s="144"/>
      <c r="Q82" s="145"/>
      <c r="R82" s="146"/>
      <c r="S82" s="147"/>
      <c r="T82" s="148"/>
      <c r="U82" s="146"/>
      <c r="V82" s="149"/>
      <c r="W82" s="146"/>
      <c r="X82" s="146"/>
      <c r="Y82" s="150"/>
      <c r="Z82" s="151"/>
      <c r="AA82" s="152"/>
      <c r="AB82" s="151"/>
      <c r="AC82" s="153"/>
      <c r="AD82" s="153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</row>
    <row r="83" spans="1:238" s="33" customFormat="1" ht="23.25" customHeight="1">
      <c r="A83" s="220" t="s">
        <v>131</v>
      </c>
      <c r="B83" s="155" t="str">
        <f>'[6]MCC Master SDL '!B81</f>
        <v>Stage sur projet</v>
      </c>
      <c r="C83" s="44">
        <f>'[6]MCC Master SDL '!C81</f>
        <v>0</v>
      </c>
      <c r="D83" s="44"/>
      <c r="E83" s="34" t="s">
        <v>133</v>
      </c>
      <c r="F83" s="49"/>
      <c r="G83" s="49" t="s">
        <v>134</v>
      </c>
      <c r="H83" s="49"/>
      <c r="I83" s="221">
        <v>12</v>
      </c>
      <c r="J83" s="215">
        <v>12</v>
      </c>
      <c r="K83" s="160">
        <f>(I83/J83)*100</f>
        <v>100</v>
      </c>
      <c r="L83" s="47">
        <f>'[6]MCC Master SDL '!I81</f>
        <v>0</v>
      </c>
      <c r="M83" s="47">
        <f>'[6]MCC Master SDL '!J81</f>
        <v>2</v>
      </c>
      <c r="N83" s="31">
        <f>'[6]MCC Master SDL '!K81</f>
        <v>0</v>
      </c>
      <c r="O83" s="162">
        <f>T83+Y83+AD83</f>
        <v>24</v>
      </c>
      <c r="P83" s="163"/>
      <c r="Q83" s="164"/>
      <c r="R83" s="47"/>
      <c r="S83" s="165"/>
      <c r="T83" s="166"/>
      <c r="U83" s="164">
        <v>1</v>
      </c>
      <c r="V83" s="169">
        <v>12</v>
      </c>
      <c r="W83" s="164">
        <v>2</v>
      </c>
      <c r="X83" s="164">
        <f>V83*W83</f>
        <v>24</v>
      </c>
      <c r="Y83" s="165">
        <f>X83*K83%</f>
        <v>24</v>
      </c>
      <c r="Z83" s="168"/>
      <c r="AA83" s="169"/>
      <c r="AB83" s="164"/>
      <c r="AC83" s="165"/>
      <c r="AD83" s="165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</row>
    <row r="84" spans="1:238" s="33" customFormat="1" ht="23.25" customHeight="1">
      <c r="A84" s="220"/>
      <c r="B84" s="155" t="str">
        <f>'[6]MCC Master SDL '!B82</f>
        <v>Stage sur projet</v>
      </c>
      <c r="C84" s="44">
        <f>'[6]MCC Master SDL '!C82</f>
        <v>0</v>
      </c>
      <c r="D84" s="44"/>
      <c r="E84" s="34" t="s">
        <v>137</v>
      </c>
      <c r="F84" s="49"/>
      <c r="G84" s="49"/>
      <c r="H84" s="49"/>
      <c r="I84" s="222">
        <v>17</v>
      </c>
      <c r="J84" s="223">
        <v>17</v>
      </c>
      <c r="K84" s="160">
        <f>(I84/J84)*100</f>
        <v>100</v>
      </c>
      <c r="L84" s="47">
        <f>'[6]MCC Master SDL '!I82</f>
        <v>0</v>
      </c>
      <c r="M84" s="47">
        <f>'[6]MCC Master SDL '!J82</f>
        <v>2</v>
      </c>
      <c r="N84" s="51">
        <f>'[6]MCC Master SDL '!K82</f>
        <v>0</v>
      </c>
      <c r="O84" s="162">
        <f>T84+Y84+AD84</f>
        <v>34</v>
      </c>
      <c r="P84" s="163"/>
      <c r="Q84" s="164"/>
      <c r="R84" s="47"/>
      <c r="S84" s="165"/>
      <c r="T84" s="166"/>
      <c r="U84" s="164">
        <v>1</v>
      </c>
      <c r="V84" s="178">
        <v>17</v>
      </c>
      <c r="W84" s="164">
        <v>2</v>
      </c>
      <c r="X84" s="164">
        <f>V84*W84</f>
        <v>34</v>
      </c>
      <c r="Y84" s="165">
        <f>X84*K84%</f>
        <v>34</v>
      </c>
      <c r="Z84" s="168"/>
      <c r="AA84" s="169"/>
      <c r="AB84" s="164"/>
      <c r="AC84" s="165"/>
      <c r="AD84" s="165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</row>
    <row r="85" spans="1:238" s="33" customFormat="1" ht="23.25" customHeight="1">
      <c r="A85" s="224"/>
      <c r="B85" s="155" t="str">
        <f>'[6]MCC Master SDL '!B83</f>
        <v>Stage sur projet</v>
      </c>
      <c r="C85" s="44">
        <f>'[6]MCC Master SDL '!C83</f>
        <v>0</v>
      </c>
      <c r="D85" s="44"/>
      <c r="E85" s="34" t="s">
        <v>138</v>
      </c>
      <c r="F85" s="49"/>
      <c r="G85" s="49"/>
      <c r="H85" s="49"/>
      <c r="I85" s="222">
        <v>15</v>
      </c>
      <c r="J85" s="223">
        <v>15</v>
      </c>
      <c r="K85" s="160">
        <f>(I85/J85)*100</f>
        <v>100</v>
      </c>
      <c r="L85" s="47">
        <f>'[6]MCC Master SDL '!I83</f>
        <v>0</v>
      </c>
      <c r="M85" s="47">
        <f>'[6]MCC Master SDL '!J83</f>
        <v>2</v>
      </c>
      <c r="N85" s="51">
        <f>'[6]MCC Master SDL '!K83</f>
        <v>0</v>
      </c>
      <c r="O85" s="162">
        <f>T85+Y85+AD85</f>
        <v>30</v>
      </c>
      <c r="P85" s="163"/>
      <c r="Q85" s="164"/>
      <c r="R85" s="47"/>
      <c r="S85" s="165"/>
      <c r="T85" s="166"/>
      <c r="U85" s="164">
        <v>1</v>
      </c>
      <c r="V85" s="178">
        <v>15</v>
      </c>
      <c r="W85" s="164">
        <v>2</v>
      </c>
      <c r="X85" s="164">
        <f>V85*W85</f>
        <v>30</v>
      </c>
      <c r="Y85" s="165">
        <f>X85*K85%</f>
        <v>30</v>
      </c>
      <c r="Z85" s="168"/>
      <c r="AA85" s="169"/>
      <c r="AB85" s="164"/>
      <c r="AC85" s="165"/>
      <c r="AD85" s="165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</row>
    <row r="86" spans="1:238" s="33" customFormat="1" ht="23.25" customHeight="1">
      <c r="A86" s="224"/>
      <c r="B86" s="155" t="str">
        <f>'[6]MCC Master SDL '!B84</f>
        <v>Stage sur projet</v>
      </c>
      <c r="C86" s="44">
        <f>'[6]MCC Master SDL '!C84</f>
        <v>0</v>
      </c>
      <c r="D86" s="44"/>
      <c r="E86" s="34" t="s">
        <v>139</v>
      </c>
      <c r="F86" s="49"/>
      <c r="G86" s="49"/>
      <c r="H86" s="49"/>
      <c r="I86" s="221">
        <v>10</v>
      </c>
      <c r="J86" s="215">
        <v>10</v>
      </c>
      <c r="K86" s="160">
        <f>(I86/J86)*100</f>
        <v>100</v>
      </c>
      <c r="L86" s="47">
        <f>'[6]MCC Master SDL '!I84</f>
        <v>0</v>
      </c>
      <c r="M86" s="47">
        <f>'[6]MCC Master SDL '!J84</f>
        <v>2</v>
      </c>
      <c r="N86" s="51">
        <f>'[6]MCC Master SDL '!K84</f>
        <v>0</v>
      </c>
      <c r="O86" s="162">
        <f>T86+Y86+AD86</f>
        <v>20</v>
      </c>
      <c r="P86" s="163"/>
      <c r="Q86" s="164"/>
      <c r="R86" s="47"/>
      <c r="S86" s="165"/>
      <c r="T86" s="166"/>
      <c r="U86" s="164">
        <v>1</v>
      </c>
      <c r="V86" s="169">
        <v>10</v>
      </c>
      <c r="W86" s="164">
        <v>2</v>
      </c>
      <c r="X86" s="164">
        <f>V86*W86</f>
        <v>20</v>
      </c>
      <c r="Y86" s="165">
        <f>X86*K86%</f>
        <v>20</v>
      </c>
      <c r="Z86" s="168"/>
      <c r="AA86" s="169"/>
      <c r="AB86" s="164"/>
      <c r="AC86" s="165"/>
      <c r="AD86" s="165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</row>
    <row r="87" spans="1:238" s="21" customFormat="1" ht="23.25" customHeight="1">
      <c r="A87" s="108"/>
      <c r="B87" s="698" t="s">
        <v>208</v>
      </c>
      <c r="C87" s="528"/>
      <c r="D87" s="528"/>
      <c r="E87" s="528"/>
      <c r="F87" s="528"/>
      <c r="G87" s="528"/>
      <c r="H87" s="528"/>
      <c r="I87" s="711"/>
      <c r="J87" s="711"/>
      <c r="K87" s="225"/>
      <c r="L87" s="226">
        <f>SUM(L83:L83)</f>
        <v>0</v>
      </c>
      <c r="M87" s="226"/>
      <c r="N87" s="226">
        <f>SUM(N83:N83)</f>
        <v>0</v>
      </c>
      <c r="O87" s="227">
        <f>SUM(O83:O86)</f>
        <v>108</v>
      </c>
      <c r="P87" s="112"/>
      <c r="Q87" s="113"/>
      <c r="R87" s="113"/>
      <c r="S87" s="114"/>
      <c r="T87" s="114"/>
      <c r="U87" s="113"/>
      <c r="V87" s="115"/>
      <c r="W87" s="113"/>
      <c r="X87" s="113"/>
      <c r="Y87" s="113"/>
      <c r="Z87" s="116"/>
      <c r="AA87" s="115"/>
      <c r="AB87" s="113"/>
      <c r="AC87" s="117"/>
      <c r="AD87" s="117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</row>
    <row r="88" spans="1:238" ht="48" customHeight="1">
      <c r="A88" s="228"/>
      <c r="B88" s="706" t="s">
        <v>209</v>
      </c>
      <c r="C88" s="707" t="s">
        <v>210</v>
      </c>
      <c r="D88" s="708"/>
      <c r="E88" s="709"/>
      <c r="F88" s="709"/>
      <c r="G88" s="709"/>
      <c r="H88" s="710"/>
      <c r="I88" s="229"/>
      <c r="J88" s="230" t="s">
        <v>211</v>
      </c>
      <c r="K88" s="231">
        <f>SUM(O51,O25)</f>
        <v>942.516717325228</v>
      </c>
      <c r="L88" s="232"/>
      <c r="M88" s="233"/>
      <c r="N88" s="234"/>
      <c r="O88" s="234"/>
      <c r="P88" s="235"/>
      <c r="Q88" s="236"/>
      <c r="R88" s="236"/>
      <c r="S88" s="236"/>
      <c r="T88" s="236"/>
      <c r="U88" s="236"/>
      <c r="V88" s="236"/>
      <c r="W88" s="236"/>
      <c r="X88" s="236"/>
      <c r="Y88" s="236"/>
      <c r="Z88" s="237"/>
      <c r="AA88" s="237"/>
      <c r="AB88" s="237"/>
      <c r="AC88" s="237"/>
      <c r="AD88" s="237"/>
    </row>
    <row r="89" spans="1:238" ht="48" customHeight="1">
      <c r="A89" s="228"/>
      <c r="B89" s="706"/>
      <c r="C89" s="707" t="s">
        <v>212</v>
      </c>
      <c r="D89" s="708"/>
      <c r="E89" s="709"/>
      <c r="F89" s="709"/>
      <c r="G89" s="709"/>
      <c r="H89" s="710"/>
      <c r="I89" s="229"/>
      <c r="J89" s="230" t="s">
        <v>211</v>
      </c>
      <c r="K89" s="231">
        <f>SUM(O81)</f>
        <v>192</v>
      </c>
      <c r="N89" s="234"/>
      <c r="O89" s="234"/>
      <c r="P89" s="235"/>
      <c r="Q89" s="236"/>
      <c r="R89" s="236"/>
      <c r="S89" s="236"/>
      <c r="T89" s="236"/>
      <c r="U89" s="236"/>
      <c r="V89" s="236"/>
      <c r="W89" s="236"/>
      <c r="X89" s="236"/>
      <c r="Y89" s="236"/>
      <c r="Z89" s="237"/>
      <c r="AA89" s="237"/>
      <c r="AB89" s="237"/>
      <c r="AC89" s="237"/>
      <c r="AD89" s="237"/>
    </row>
    <row r="90" spans="1:238" ht="30.75" customHeight="1">
      <c r="J90" s="230" t="s">
        <v>211</v>
      </c>
      <c r="K90" s="231">
        <f>SUM(K88:K89)</f>
        <v>1134.516717325228</v>
      </c>
      <c r="L90" s="238" t="s">
        <v>213</v>
      </c>
      <c r="M90" s="231">
        <f>SUM(K90)/118</f>
        <v>9.6145484519087123</v>
      </c>
    </row>
    <row r="93" spans="1:238" ht="47.25">
      <c r="A93" s="228"/>
      <c r="B93" s="706" t="s">
        <v>209</v>
      </c>
      <c r="C93" s="707" t="s">
        <v>214</v>
      </c>
      <c r="D93" s="708"/>
      <c r="E93" s="709"/>
      <c r="F93" s="709"/>
      <c r="G93" s="709"/>
      <c r="H93" s="710"/>
      <c r="I93" s="229"/>
      <c r="J93" s="230" t="s">
        <v>211</v>
      </c>
      <c r="K93" s="231">
        <f>SUM(O51,O50,O25)</f>
        <v>1070.516717325228</v>
      </c>
      <c r="L93" s="238"/>
      <c r="M93" s="231"/>
    </row>
    <row r="94" spans="1:238" ht="47.25">
      <c r="A94" s="228"/>
      <c r="B94" s="706"/>
      <c r="C94" s="707" t="s">
        <v>215</v>
      </c>
      <c r="D94" s="708"/>
      <c r="E94" s="709"/>
      <c r="F94" s="709"/>
      <c r="G94" s="709"/>
      <c r="H94" s="710"/>
      <c r="I94" s="229"/>
      <c r="J94" s="230" t="s">
        <v>211</v>
      </c>
      <c r="K94" s="231">
        <f>SUM(O87,O81)</f>
        <v>300</v>
      </c>
      <c r="L94" s="238"/>
      <c r="M94" s="231"/>
    </row>
    <row r="95" spans="1:238" ht="47.25">
      <c r="J95" s="230" t="s">
        <v>211</v>
      </c>
      <c r="K95" s="231">
        <f>SUM(K93:K94)</f>
        <v>1370.516717325228</v>
      </c>
      <c r="L95" s="238" t="s">
        <v>213</v>
      </c>
      <c r="M95" s="231">
        <f>SUM(K95)/118</f>
        <v>11.614548451908712</v>
      </c>
    </row>
  </sheetData>
  <mergeCells count="41">
    <mergeCell ref="B93:B94"/>
    <mergeCell ref="C93:H93"/>
    <mergeCell ref="C94:H94"/>
    <mergeCell ref="B87:J87"/>
    <mergeCell ref="B88:B89"/>
    <mergeCell ref="C88:H88"/>
    <mergeCell ref="C89:H89"/>
    <mergeCell ref="W2:W3"/>
    <mergeCell ref="R2:R3"/>
    <mergeCell ref="S2:S3"/>
    <mergeCell ref="T2:T3"/>
    <mergeCell ref="U2:U3"/>
    <mergeCell ref="P2:P3"/>
    <mergeCell ref="Q2:Q3"/>
    <mergeCell ref="B51:J51"/>
    <mergeCell ref="B81:J81"/>
    <mergeCell ref="V2:V3"/>
    <mergeCell ref="L2:L3"/>
    <mergeCell ref="M2:M3"/>
    <mergeCell ref="B25:J25"/>
    <mergeCell ref="N2:N3"/>
    <mergeCell ref="O2:O3"/>
    <mergeCell ref="G1:G3"/>
    <mergeCell ref="L1:O1"/>
    <mergeCell ref="P1:T1"/>
    <mergeCell ref="AB2:AB3"/>
    <mergeCell ref="AC2:AC3"/>
    <mergeCell ref="A1:A3"/>
    <mergeCell ref="B1:B3"/>
    <mergeCell ref="C1:C3"/>
    <mergeCell ref="E1:E3"/>
    <mergeCell ref="U1:Y1"/>
    <mergeCell ref="Z1:AD1"/>
    <mergeCell ref="AD2:AD3"/>
    <mergeCell ref="F1:F3"/>
    <mergeCell ref="H1:H3"/>
    <mergeCell ref="I1:I3"/>
    <mergeCell ref="X2:X3"/>
    <mergeCell ref="Y2:Y3"/>
    <mergeCell ref="Z2:Z3"/>
    <mergeCell ref="AA2:AA3"/>
  </mergeCells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24968EFC6EF4AB289C484678AA922" ma:contentTypeVersion="2" ma:contentTypeDescription="Crée un document." ma:contentTypeScope="" ma:versionID="b0bb2c05f4d1ac9782a6463d68370475">
  <xsd:schema xmlns:xsd="http://www.w3.org/2001/XMLSchema" xmlns:xs="http://www.w3.org/2001/XMLSchema" xmlns:p="http://schemas.microsoft.com/office/2006/metadata/properties" xmlns:ns2="2334f2aa-3fc8-42a3-8962-b3894c390d60" targetNamespace="http://schemas.microsoft.com/office/2006/metadata/properties" ma:root="true" ma:fieldsID="a46879720f890f30120ffadc60b6c807" ns2:_="">
    <xsd:import namespace="2334f2aa-3fc8-42a3-8962-b3894c390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34f2aa-3fc8-42a3-8962-b3894c390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7B987E-2EF9-40C4-9542-AE878E0059A6}"/>
</file>

<file path=customXml/itemProps2.xml><?xml version="1.0" encoding="utf-8"?>
<ds:datastoreItem xmlns:ds="http://schemas.openxmlformats.org/officeDocument/2006/customXml" ds:itemID="{28B5A83A-2231-4E22-B8F1-1B408FB7E504}"/>
</file>

<file path=customXml/itemProps3.xml><?xml version="1.0" encoding="utf-8"?>
<ds:datastoreItem xmlns:ds="http://schemas.openxmlformats.org/officeDocument/2006/customXml" ds:itemID="{CD09AED6-9219-4D0C-A51A-7F6D8F07B8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Fiche d'identité</vt:lpstr>
      <vt:lpstr>hypothèse 1 MCC_M-SDL </vt:lpstr>
      <vt:lpstr>hypothèse 2 MCC_M-SDL</vt:lpstr>
      <vt:lpstr>Coût après MCC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lecteur one</dc:creator>
  <cp:lastModifiedBy>p12791</cp:lastModifiedBy>
  <cp:lastPrinted>2019-05-06T06:39:48Z</cp:lastPrinted>
  <dcterms:created xsi:type="dcterms:W3CDTF">2018-06-04T16:05:26Z</dcterms:created>
  <dcterms:modified xsi:type="dcterms:W3CDTF">2020-09-22T08:57:05Z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0x01010071B24968EFC6EF4AB289C484678AA922</vt:lpwstr>
  </property>
</Properties>
</file>